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895" windowHeight="8595" activeTab="1"/>
  </bookViews>
  <sheets>
    <sheet name="рас март" sheetId="1" r:id="rId1"/>
    <sheet name="март" sheetId="2" r:id="rId2"/>
  </sheets>
  <definedNames>
    <definedName name="_xlnm.Print_Area" localSheetId="1">'март'!$A$1:$G$37</definedName>
    <definedName name="_xlnm.Print_Area" localSheetId="0">'рас март'!$A$1:$F$79</definedName>
  </definedNames>
  <calcPr fullCalcOnLoad="1"/>
</workbook>
</file>

<file path=xl/sharedStrings.xml><?xml version="1.0" encoding="utf-8"?>
<sst xmlns="http://schemas.openxmlformats.org/spreadsheetml/2006/main" count="152" uniqueCount="148">
  <si>
    <t xml:space="preserve">       РАСХОДЫ                              </t>
  </si>
  <si>
    <t xml:space="preserve">НАИМЕНОВАНИЕ </t>
  </si>
  <si>
    <t xml:space="preserve">Год план </t>
  </si>
  <si>
    <t>Факт</t>
  </si>
  <si>
    <t xml:space="preserve">% вып год  </t>
  </si>
  <si>
    <t>Администрация города</t>
  </si>
  <si>
    <t>Финансовое управление администрации г.Ливны</t>
  </si>
  <si>
    <t>Управление муниципального имущества администрации г.Ливны</t>
  </si>
  <si>
    <t xml:space="preserve">Контрольно-счетная палата г.Ливны </t>
  </si>
  <si>
    <t>Городской Совет народных депутатов</t>
  </si>
  <si>
    <t>Выплаты председателям общественных организаций</t>
  </si>
  <si>
    <t>Резервный фонд</t>
  </si>
  <si>
    <t>01</t>
  </si>
  <si>
    <t>Муниципальное управление</t>
  </si>
  <si>
    <t xml:space="preserve"> </t>
  </si>
  <si>
    <t xml:space="preserve">Реализация дополнительных мероприятий, направленных на снижение напряженности на рынке труда </t>
  </si>
  <si>
    <t>Мероприятия по землеустройству и землепользованию</t>
  </si>
  <si>
    <t>04</t>
  </si>
  <si>
    <t>Национальная экономика</t>
  </si>
  <si>
    <t>Содержание муниципального жилого фонда</t>
  </si>
  <si>
    <t>Обеспечение жилыми помещениями детей-сирот, детей, оставшихся без попечения родителей</t>
  </si>
  <si>
    <t>Субсидии на возмещение убытков по бане</t>
  </si>
  <si>
    <t xml:space="preserve">  </t>
  </si>
  <si>
    <t>Уличное освещение</t>
  </si>
  <si>
    <t>Озеленение</t>
  </si>
  <si>
    <t>Содержание мест захоронения</t>
  </si>
  <si>
    <t>Благоустройство</t>
  </si>
  <si>
    <t>Выплаты председателям уличных комитетов</t>
  </si>
  <si>
    <t>05</t>
  </si>
  <si>
    <t>Жилищно-коммунальное хозяйство</t>
  </si>
  <si>
    <t>Дошкольное образование</t>
  </si>
  <si>
    <t>Школы</t>
  </si>
  <si>
    <t>Учреждения по внешкольной работе с детьми</t>
  </si>
  <si>
    <t>Молодежная политика и оздоровление детей</t>
  </si>
  <si>
    <t>Управление общего образования администрации г.Ливны</t>
  </si>
  <si>
    <t>Прочие учреждения образования</t>
  </si>
  <si>
    <t>07</t>
  </si>
  <si>
    <t>Образование</t>
  </si>
  <si>
    <t>Отдел культуры и искусства администрации г. Ливны</t>
  </si>
  <si>
    <t>Учреждения культуры</t>
  </si>
  <si>
    <t>08</t>
  </si>
  <si>
    <t>Культура, искусство и кинематография</t>
  </si>
  <si>
    <t xml:space="preserve">Целевая программа "Обеспечение жильем молодых семей" </t>
  </si>
  <si>
    <t>Единовременное пособие при всех формах устройства детей в семью</t>
  </si>
  <si>
    <t>Компенсация проезда школьников</t>
  </si>
  <si>
    <t>Компенсация части родительской платы за содержание ребенка в дошкольном учреждении</t>
  </si>
  <si>
    <t>Содержание ребенка в семье опекуна и приемной семье, а также вознаграждение, причитающееся приемному родителю</t>
  </si>
  <si>
    <t>Отдел опеки и попечительства</t>
  </si>
  <si>
    <t>Обеспечение выпускников муниципальных образовательных учреждений из числа детей-сирот и детей оставшихся без попечения родителей, единовременным денежным пособием</t>
  </si>
  <si>
    <t>Социальная политика</t>
  </si>
  <si>
    <t xml:space="preserve"> Отдел ФК и спорта администрации г.Ливны</t>
  </si>
  <si>
    <t>Учреждения ФК и спорта</t>
  </si>
  <si>
    <t>Спортивно-массовые мероприятия</t>
  </si>
  <si>
    <t>Физическая культура и спорт</t>
  </si>
  <si>
    <t>ВСЕГО:</t>
  </si>
  <si>
    <t>Код</t>
  </si>
  <si>
    <t>Наименование доходов</t>
  </si>
  <si>
    <t xml:space="preserve">факт </t>
  </si>
  <si>
    <t>%вып-ния год</t>
  </si>
  <si>
    <t>Налоговые и неналоговые доходы</t>
  </si>
  <si>
    <t>101 02000 01 0000 110</t>
  </si>
  <si>
    <t>Налог на доходы физических лиц</t>
  </si>
  <si>
    <t>105 02000 02 0000 110</t>
  </si>
  <si>
    <t>Единый налог на вмененный доход для отдельных видов деятельности</t>
  </si>
  <si>
    <t>106 00000 00 0000 000</t>
  </si>
  <si>
    <t>НАЛОГИ НА ИМУЩЕСТВО</t>
  </si>
  <si>
    <t xml:space="preserve">106 01020 04 0000 110 </t>
  </si>
  <si>
    <t>Налог на имущество физических лиц</t>
  </si>
  <si>
    <t>106 06000 04 0000 110</t>
  </si>
  <si>
    <t>Земельный налог</t>
  </si>
  <si>
    <t>108 00000 00 0000 000</t>
  </si>
  <si>
    <t>ГОСУДАРСТВЕННАЯ ПОШЛИНА</t>
  </si>
  <si>
    <t>111 00000 00 0000 000</t>
  </si>
  <si>
    <t>ДОХОДЫ ОТ ИСПОЛЬЗОВАНИЯ ИМУЩЕСТВА, НАХОДЯЩЕГОСЯ В ГОСУДАРСТВЕННОЙ И МУНИЦИ -ПАЛЬНОЙ СОБСТВЕННОСТИ</t>
  </si>
  <si>
    <t>111 05034 04 0000 120</t>
  </si>
  <si>
    <t>111 07014 04 0000 120</t>
  </si>
  <si>
    <t>114 00000 00 0000 000</t>
  </si>
  <si>
    <t>ДОХОДЫ ОТ ПРОДАЖИ МАТЕРИАЛЬНЫХ И НЕМАТЕРИАЛЬНЫХ АКТИВОВ</t>
  </si>
  <si>
    <t>114 06012 04 0000 420</t>
  </si>
  <si>
    <t>Доходы от продажи земельных учатков</t>
  </si>
  <si>
    <t>115 00000 00 0000 000</t>
  </si>
  <si>
    <t>АДМИНИСТРАТИВНЫЕ ПЛАТЕЖИ И СБОРЫ</t>
  </si>
  <si>
    <t>116 00000 00 0000 000</t>
  </si>
  <si>
    <t>200 00000 00 0000 000</t>
  </si>
  <si>
    <t xml:space="preserve">БЕЗВОЗМЕЗДНЫЕ ПОСТУПЛЕНИЯ </t>
  </si>
  <si>
    <t>202 01000 00 0000 151</t>
  </si>
  <si>
    <t>Дотации от других бюджетов бюджетной системы Российской Федерации</t>
  </si>
  <si>
    <t>202 03000 00 0000 151</t>
  </si>
  <si>
    <t>Субвенции бюджетам  субъектов Российской Федерации и муниципальных образований</t>
  </si>
  <si>
    <t>202 02000 00 0000 151</t>
  </si>
  <si>
    <t>Субсидии бюджетам субъектов Российской Федерации и муниципальных образований</t>
  </si>
  <si>
    <t>ВСЕГО ДОХОДОВ</t>
  </si>
  <si>
    <t>Культурно- массовые мероприятия</t>
  </si>
  <si>
    <t>Обеспечение бесплатного проезда детей-сирот</t>
  </si>
  <si>
    <t>Налог, взимаемый в виде стоимости патента в связи с применением упрощенной системы налогообложения</t>
  </si>
  <si>
    <t>Доходы от сдачи в аренду имущества</t>
  </si>
  <si>
    <t>112 01000 01 0000 120</t>
  </si>
  <si>
    <t>Плата за негативное воздействие на окружающую среду</t>
  </si>
  <si>
    <t>114 02043 04 0000 410</t>
  </si>
  <si>
    <t>Доходы от реализации иного имущества, находящегося в собственности городских округов</t>
  </si>
  <si>
    <t>ШТРАФЫ, САНКЦИИ, ВОЗМЕЩЕНИЕ УЩЕРБА</t>
  </si>
  <si>
    <t>Приобретение квартир в мунипальную собственность</t>
  </si>
  <si>
    <t>Оценка недвижимости, признание прав и регулирование отношений по муниципальной собственности</t>
  </si>
  <si>
    <t>Прочие расходы органов местного самоуправления</t>
  </si>
  <si>
    <t>Муниципальная программа "Развитие и поддержка малого и среднего предпринимательства в г.Ливны"</t>
  </si>
  <si>
    <t>Муниципальная программа "Ремонт улично-дорожной сети г. Ливны"</t>
  </si>
  <si>
    <t>Выполнение наказов избирателей депутатам городского Совета народных депутатов</t>
  </si>
  <si>
    <t>Муниципальная программа "Обеспечение безопасности дорожного движения на территории г.Ливны"</t>
  </si>
  <si>
    <t>Городская целевая программа "Молодежь г.Ливны"</t>
  </si>
  <si>
    <t>Городская целевая программа "Нравственное и патриотическое воспитание граждан г.Ливны"</t>
  </si>
  <si>
    <t>Городская целевая программа "Развитие дошкольного образования в г.Ливны"</t>
  </si>
  <si>
    <t>Целевая программа "Культура и искусство города Ливны"</t>
  </si>
  <si>
    <t>Доплата к пенсиям выборным  лицам, пенсии за выслугу лет</t>
  </si>
  <si>
    <t>Меры социальной поддержки Почетным гражданам города</t>
  </si>
  <si>
    <t>Выплата персональных надбавок местного значения лицам, имеющим особые заслуги перед городом</t>
  </si>
  <si>
    <t>Выплата на ремонт жилых помещений детей-сирот и детей, оставшихся без попечения родителей, а также лиц из их числа</t>
  </si>
  <si>
    <t>Городская целевая программа "Профилактика наркомании, алкоголизма и табакокурения в г.Ливны"</t>
  </si>
  <si>
    <t>Административная комиссия, отдел по труду, комиссия по делам несовершеннолетних</t>
  </si>
  <si>
    <t>Программа "Развитие архивного дела в городе Ливны"</t>
  </si>
  <si>
    <t>Муниципальная программа "Ремонт дворовых территорий в г. Ливны"</t>
  </si>
  <si>
    <t>105 04010 02 0000 110</t>
  </si>
  <si>
    <t>105 03000 01 0000 110</t>
  </si>
  <si>
    <t>Единый сельскохозяйственный налог</t>
  </si>
  <si>
    <t>Доходы, получаемые в виде арендной платы за земельные участки</t>
  </si>
  <si>
    <t>111 05012 04 0000 120            111 05024 04 0000 120</t>
  </si>
  <si>
    <t>Доходы от перечисления части прибыли, остающейся после уплаты налогов и иных платежей МУП</t>
  </si>
  <si>
    <t>218 04010 04 0000 151</t>
  </si>
  <si>
    <t>Возврат неиспользованных субсидий прошлого года от бюджетных учреждений нового типа</t>
  </si>
  <si>
    <t>117 01040 04 0000 180</t>
  </si>
  <si>
    <t>Невыясненные поступления, зачисляемые в бюджеты городских округов</t>
  </si>
  <si>
    <t>219 04000 04 0000 151</t>
  </si>
  <si>
    <t>Возврат остатков субсидий</t>
  </si>
  <si>
    <t>207 04000 00 0000 180</t>
  </si>
  <si>
    <t>Прочие безвозмездные поступления в бюджеты городских округов</t>
  </si>
  <si>
    <t xml:space="preserve"> по состоянию на 01.04.2013г. </t>
  </si>
  <si>
    <t>113 00000 00 0000 000</t>
  </si>
  <si>
    <t>ДОХОДЫ ОТ ОКАЗАНИЯ ПЛАТНЫХ УСЛУГ (РАБОТ)И КОМПЕНСАЦИИ ЗАТРАТ ГОСУДАРСТВА</t>
  </si>
  <si>
    <t>202 04000 00 0000 151</t>
  </si>
  <si>
    <t>Прочие межбюджетные трансферты, передаваемые бюджетам городских округов</t>
  </si>
  <si>
    <t>Капитальный ремонт муниципального жилищного фонда</t>
  </si>
  <si>
    <t>Резервные фонды исполнительных органов государственной власти (Беломестненское братское захоронение)</t>
  </si>
  <si>
    <t>Обеспечение жильем отдельных категорий граждан</t>
  </si>
  <si>
    <t>Социальная поддержка граждан, усыновивших (удочеривших) детей сирот и детей, оставшихся без попечения родителей</t>
  </si>
  <si>
    <t>Отчет об исполнении бюджета города Ливны Орловской области</t>
  </si>
  <si>
    <t>по состоянию на 01.04.2013г.</t>
  </si>
  <si>
    <t>Оказание помощи малообеспеченным слоям населения</t>
  </si>
  <si>
    <t>Приложение на 3 листах подготовлено: Парахиной Н.М.-главным специалистом отдела бюджетных отношений</t>
  </si>
  <si>
    <t>Приложение к решению Ливенского городского Совета народных депутатов от 30.04.2013 г. №22/139-ГС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</si>
</sst>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173" fontId="6" fillId="0" borderId="10" xfId="0" applyNumberFormat="1" applyFont="1" applyBorder="1" applyAlignment="1" applyProtection="1">
      <alignment horizontal="center"/>
      <protection/>
    </xf>
    <xf numFmtId="173" fontId="6" fillId="0" borderId="10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73" fontId="6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173" fontId="6" fillId="0" borderId="13" xfId="0" applyNumberFormat="1" applyFont="1" applyBorder="1" applyAlignment="1" applyProtection="1">
      <alignment horizontal="center"/>
      <protection/>
    </xf>
    <xf numFmtId="173" fontId="6" fillId="0" borderId="13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9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173" fontId="8" fillId="0" borderId="14" xfId="0" applyNumberFormat="1" applyFont="1" applyBorder="1" applyAlignment="1" applyProtection="1">
      <alignment horizontal="center"/>
      <protection/>
    </xf>
    <xf numFmtId="173" fontId="8" fillId="0" borderId="16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 applyProtection="1">
      <alignment horizontal="center"/>
      <protection locked="0"/>
    </xf>
    <xf numFmtId="49" fontId="4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173" fontId="6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173" fontId="6" fillId="0" borderId="11" xfId="0" applyNumberFormat="1" applyFont="1" applyBorder="1" applyAlignment="1">
      <alignment horizontal="center"/>
    </xf>
    <xf numFmtId="173" fontId="8" fillId="0" borderId="18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vertical="justify" wrapText="1"/>
    </xf>
    <xf numFmtId="0" fontId="10" fillId="0" borderId="11" xfId="0" applyFont="1" applyBorder="1" applyAlignment="1">
      <alignment/>
    </xf>
    <xf numFmtId="0" fontId="6" fillId="0" borderId="21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23" xfId="0" applyFont="1" applyBorder="1" applyAlignment="1">
      <alignment/>
    </xf>
    <xf numFmtId="173" fontId="8" fillId="0" borderId="18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>
      <alignment horizontal="center" vertical="center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>
      <alignment/>
    </xf>
    <xf numFmtId="0" fontId="6" fillId="0" borderId="22" xfId="0" applyFont="1" applyBorder="1" applyAlignment="1">
      <alignment/>
    </xf>
    <xf numFmtId="173" fontId="6" fillId="0" borderId="10" xfId="0" applyNumberFormat="1" applyFont="1" applyFill="1" applyBorder="1" applyAlignment="1" applyProtection="1">
      <alignment horizontal="center"/>
      <protection locked="0"/>
    </xf>
    <xf numFmtId="173" fontId="6" fillId="0" borderId="24" xfId="0" applyNumberFormat="1" applyFont="1" applyBorder="1" applyAlignment="1" applyProtection="1">
      <alignment horizontal="center"/>
      <protection locked="0"/>
    </xf>
    <xf numFmtId="173" fontId="7" fillId="0" borderId="20" xfId="0" applyNumberFormat="1" applyFont="1" applyBorder="1" applyAlignment="1">
      <alignment/>
    </xf>
    <xf numFmtId="0" fontId="6" fillId="0" borderId="10" xfId="0" applyFont="1" applyBorder="1" applyAlignment="1">
      <alignment vertical="justify" wrapText="1"/>
    </xf>
    <xf numFmtId="173" fontId="11" fillId="0" borderId="11" xfId="0" applyNumberFormat="1" applyFont="1" applyBorder="1" applyAlignment="1">
      <alignment/>
    </xf>
    <xf numFmtId="17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173" fontId="8" fillId="0" borderId="25" xfId="0" applyNumberFormat="1" applyFont="1" applyBorder="1" applyAlignment="1">
      <alignment horizontal="center"/>
    </xf>
    <xf numFmtId="173" fontId="8" fillId="0" borderId="25" xfId="0" applyNumberFormat="1" applyFont="1" applyBorder="1" applyAlignment="1" applyProtection="1">
      <alignment horizontal="center"/>
      <protection locked="0"/>
    </xf>
    <xf numFmtId="2" fontId="6" fillId="0" borderId="26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 horizontal="center" vertical="center"/>
    </xf>
    <xf numFmtId="173" fontId="13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wrapText="1"/>
    </xf>
    <xf numFmtId="173" fontId="16" fillId="33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3" fontId="13" fillId="33" borderId="10" xfId="0" applyNumberFormat="1" applyFont="1" applyFill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17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73" fontId="16" fillId="0" borderId="0" xfId="0" applyNumberFormat="1" applyFont="1" applyBorder="1" applyAlignment="1">
      <alignment/>
    </xf>
    <xf numFmtId="173" fontId="16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173" fontId="14" fillId="0" borderId="0" xfId="0" applyNumberFormat="1" applyFont="1" applyAlignment="1">
      <alignment/>
    </xf>
    <xf numFmtId="173" fontId="14" fillId="0" borderId="0" xfId="0" applyNumberFormat="1" applyFont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173" fontId="6" fillId="0" borderId="27" xfId="0" applyNumberFormat="1" applyFont="1" applyBorder="1" applyAlignment="1" applyProtection="1">
      <alignment horizontal="center"/>
      <protection/>
    </xf>
    <xf numFmtId="173" fontId="6" fillId="0" borderId="27" xfId="0" applyNumberFormat="1" applyFont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173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center"/>
    </xf>
    <xf numFmtId="173" fontId="8" fillId="0" borderId="1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>
      <alignment vertical="justify"/>
    </xf>
    <xf numFmtId="0" fontId="6" fillId="0" borderId="10" xfId="0" applyFont="1" applyBorder="1" applyAlignment="1">
      <alignment vertical="justify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6" fillId="0" borderId="29" xfId="0" applyFont="1" applyBorder="1" applyAlignment="1">
      <alignment wrapText="1"/>
    </xf>
    <xf numFmtId="173" fontId="11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173" fontId="17" fillId="0" borderId="0" xfId="0" applyNumberFormat="1" applyFont="1" applyBorder="1" applyAlignment="1">
      <alignment horizontal="center" vertical="center"/>
    </xf>
    <xf numFmtId="173" fontId="17" fillId="33" borderId="0" xfId="0" applyNumberFormat="1" applyFont="1" applyFill="1" applyBorder="1" applyAlignment="1">
      <alignment horizontal="center" vertical="center"/>
    </xf>
    <xf numFmtId="49" fontId="9" fillId="0" borderId="18" xfId="0" applyNumberFormat="1" applyFont="1" applyBorder="1" applyAlignment="1">
      <alignment/>
    </xf>
    <xf numFmtId="0" fontId="9" fillId="0" borderId="23" xfId="0" applyFont="1" applyBorder="1" applyAlignment="1">
      <alignment wrapText="1"/>
    </xf>
    <xf numFmtId="3" fontId="6" fillId="0" borderId="10" xfId="0" applyNumberFormat="1" applyFont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73" fontId="1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79"/>
  <sheetViews>
    <sheetView view="pageBreakPreview" zoomScaleNormal="80" zoomScaleSheetLayoutView="100" zoomScalePageLayoutView="0" workbookViewId="0" topLeftCell="A1">
      <selection activeCell="I78" sqref="I78"/>
    </sheetView>
  </sheetViews>
  <sheetFormatPr defaultColWidth="9.00390625" defaultRowHeight="12.75"/>
  <cols>
    <col min="1" max="1" width="4.375" style="84" customWidth="1"/>
    <col min="2" max="2" width="62.875" style="2" customWidth="1"/>
    <col min="3" max="3" width="13.125" style="85" customWidth="1"/>
    <col min="4" max="4" width="11.875" style="80" customWidth="1"/>
    <col min="5" max="5" width="10.75390625" style="80" customWidth="1"/>
    <col min="6" max="7" width="11.75390625" style="81" hidden="1" customWidth="1"/>
    <col min="8" max="8" width="13.625" style="1" customWidth="1"/>
    <col min="9" max="9" width="13.25390625" style="2" customWidth="1"/>
    <col min="10" max="10" width="16.25390625" style="2" customWidth="1"/>
    <col min="11" max="16384" width="9.125" style="2" customWidth="1"/>
  </cols>
  <sheetData>
    <row r="1" spans="1:7" ht="14.25">
      <c r="A1" s="161" t="s">
        <v>0</v>
      </c>
      <c r="B1" s="161"/>
      <c r="C1" s="161"/>
      <c r="D1" s="161"/>
      <c r="E1" s="161"/>
      <c r="F1" s="161"/>
      <c r="G1" s="161"/>
    </row>
    <row r="2" spans="1:8" ht="15.75" customHeight="1">
      <c r="A2" s="140"/>
      <c r="B2" s="140" t="s">
        <v>1</v>
      </c>
      <c r="C2" s="141" t="s">
        <v>2</v>
      </c>
      <c r="D2" s="142" t="s">
        <v>3</v>
      </c>
      <c r="E2" s="143" t="s">
        <v>4</v>
      </c>
      <c r="F2" s="1"/>
      <c r="G2" s="2"/>
      <c r="H2" s="2"/>
    </row>
    <row r="3" spans="1:8" ht="21.75" customHeight="1" thickBot="1">
      <c r="A3" s="26" t="s">
        <v>12</v>
      </c>
      <c r="B3" s="27" t="s">
        <v>13</v>
      </c>
      <c r="C3" s="28">
        <f>SUM(C4:C15)</f>
        <v>47408.600000000006</v>
      </c>
      <c r="D3" s="28">
        <f>SUM(D4:D15)</f>
        <v>10502.3</v>
      </c>
      <c r="E3" s="29">
        <f aca="true" t="shared" si="0" ref="E3:E36">D3/C3*100</f>
        <v>22.152731782841084</v>
      </c>
      <c r="F3" s="1"/>
      <c r="G3" s="2"/>
      <c r="H3" s="2"/>
    </row>
    <row r="4" spans="1:7" s="9" customFormat="1" ht="15.75" customHeight="1">
      <c r="A4" s="3"/>
      <c r="B4" s="54" t="s">
        <v>5</v>
      </c>
      <c r="C4" s="5">
        <v>27063.3</v>
      </c>
      <c r="D4" s="5">
        <v>6645.5</v>
      </c>
      <c r="E4" s="6">
        <f t="shared" si="0"/>
        <v>24.555394205436883</v>
      </c>
      <c r="F4" s="7"/>
      <c r="G4" s="8"/>
    </row>
    <row r="5" spans="1:7" s="11" customFormat="1" ht="13.5" customHeight="1">
      <c r="A5" s="3"/>
      <c r="B5" s="4" t="s">
        <v>6</v>
      </c>
      <c r="C5" s="5">
        <v>4577.5</v>
      </c>
      <c r="D5" s="5">
        <v>1140.6</v>
      </c>
      <c r="E5" s="6">
        <f t="shared" si="0"/>
        <v>24.91753140360459</v>
      </c>
      <c r="F5" s="10"/>
      <c r="G5" s="8"/>
    </row>
    <row r="6" spans="1:7" s="11" customFormat="1" ht="30" customHeight="1">
      <c r="A6" s="3"/>
      <c r="B6" s="12" t="s">
        <v>7</v>
      </c>
      <c r="C6" s="5">
        <v>4931</v>
      </c>
      <c r="D6" s="5">
        <v>1020.3</v>
      </c>
      <c r="E6" s="6">
        <f t="shared" si="0"/>
        <v>20.691543297505575</v>
      </c>
      <c r="F6" s="10"/>
      <c r="G6" s="8"/>
    </row>
    <row r="7" spans="1:7" s="11" customFormat="1" ht="17.25" customHeight="1">
      <c r="A7" s="3"/>
      <c r="B7" s="4" t="s">
        <v>8</v>
      </c>
      <c r="C7" s="5">
        <v>975</v>
      </c>
      <c r="D7" s="5">
        <v>204.7</v>
      </c>
      <c r="E7" s="6">
        <f t="shared" si="0"/>
        <v>20.994871794871795</v>
      </c>
      <c r="F7" s="10"/>
      <c r="G7" s="8"/>
    </row>
    <row r="8" spans="1:7" s="11" customFormat="1" ht="16.5" customHeight="1">
      <c r="A8" s="3"/>
      <c r="B8" s="4" t="s">
        <v>9</v>
      </c>
      <c r="C8" s="5">
        <v>2115.8</v>
      </c>
      <c r="D8" s="5">
        <v>460.8</v>
      </c>
      <c r="E8" s="6">
        <f t="shared" si="0"/>
        <v>21.77899612439739</v>
      </c>
      <c r="F8" s="10"/>
      <c r="G8" s="8"/>
    </row>
    <row r="9" spans="1:7" s="17" customFormat="1" ht="31.5" customHeight="1">
      <c r="A9" s="13"/>
      <c r="B9" s="14" t="s">
        <v>117</v>
      </c>
      <c r="C9" s="5">
        <v>925</v>
      </c>
      <c r="D9" s="15">
        <v>155.5</v>
      </c>
      <c r="E9" s="6">
        <f t="shared" si="0"/>
        <v>16.81081081081081</v>
      </c>
      <c r="F9" s="10"/>
      <c r="G9" s="16"/>
    </row>
    <row r="10" spans="1:7" s="19" customFormat="1" ht="15.75" customHeight="1">
      <c r="A10" s="18"/>
      <c r="B10" s="14" t="s">
        <v>10</v>
      </c>
      <c r="C10" s="5">
        <v>138</v>
      </c>
      <c r="D10" s="15">
        <v>23</v>
      </c>
      <c r="E10" s="6">
        <f t="shared" si="0"/>
        <v>16.666666666666664</v>
      </c>
      <c r="F10" s="10"/>
      <c r="G10" s="8"/>
    </row>
    <row r="11" spans="1:7" s="19" customFormat="1" ht="16.5" customHeight="1">
      <c r="A11" s="18"/>
      <c r="B11" s="14" t="s">
        <v>103</v>
      </c>
      <c r="C11" s="5">
        <v>830</v>
      </c>
      <c r="D11" s="15">
        <v>378.8</v>
      </c>
      <c r="E11" s="6">
        <f t="shared" si="0"/>
        <v>45.63855421686747</v>
      </c>
      <c r="F11" s="10"/>
      <c r="G11" s="8"/>
    </row>
    <row r="12" spans="1:7" s="19" customFormat="1" ht="30.75" customHeight="1">
      <c r="A12" s="18"/>
      <c r="B12" s="108" t="s">
        <v>102</v>
      </c>
      <c r="C12" s="5">
        <v>3703</v>
      </c>
      <c r="D12" s="15">
        <v>419.1</v>
      </c>
      <c r="E12" s="6">
        <f t="shared" si="0"/>
        <v>11.3178503915744</v>
      </c>
      <c r="F12" s="10"/>
      <c r="G12" s="8"/>
    </row>
    <row r="13" spans="1:7" s="19" customFormat="1" ht="15.75" customHeight="1">
      <c r="A13" s="18"/>
      <c r="B13" s="108" t="s">
        <v>101</v>
      </c>
      <c r="C13" s="5">
        <v>1900</v>
      </c>
      <c r="D13" s="15"/>
      <c r="E13" s="6">
        <f t="shared" si="0"/>
        <v>0</v>
      </c>
      <c r="F13" s="10"/>
      <c r="G13" s="8"/>
    </row>
    <row r="14" spans="1:7" s="136" customFormat="1" ht="15.75" customHeight="1">
      <c r="A14" s="18"/>
      <c r="B14" s="108" t="s">
        <v>118</v>
      </c>
      <c r="C14" s="5">
        <v>100</v>
      </c>
      <c r="D14" s="15">
        <v>8.8</v>
      </c>
      <c r="E14" s="6">
        <f t="shared" si="0"/>
        <v>8.8</v>
      </c>
      <c r="F14" s="51"/>
      <c r="G14" s="8"/>
    </row>
    <row r="15" spans="1:7" s="25" customFormat="1" ht="17.25" customHeight="1">
      <c r="A15" s="18"/>
      <c r="B15" s="54" t="s">
        <v>11</v>
      </c>
      <c r="C15" s="5">
        <v>150</v>
      </c>
      <c r="D15" s="15">
        <v>45.2</v>
      </c>
      <c r="E15" s="6">
        <f t="shared" si="0"/>
        <v>30.133333333333333</v>
      </c>
      <c r="F15" s="23"/>
      <c r="G15" s="24"/>
    </row>
    <row r="16" spans="1:9" s="32" customFormat="1" ht="21" customHeight="1" thickBot="1">
      <c r="A16" s="157" t="s">
        <v>17</v>
      </c>
      <c r="B16" s="158" t="s">
        <v>18</v>
      </c>
      <c r="C16" s="42">
        <f>SUM(C17:C22)</f>
        <v>55591.4</v>
      </c>
      <c r="D16" s="42">
        <f>SUM(D17:D22)</f>
        <v>48.1</v>
      </c>
      <c r="E16" s="35">
        <f t="shared" si="0"/>
        <v>0.08652417460254644</v>
      </c>
      <c r="F16" s="30"/>
      <c r="G16" s="16"/>
      <c r="I16" s="32" t="s">
        <v>14</v>
      </c>
    </row>
    <row r="17" spans="1:7" s="9" customFormat="1" ht="31.5" customHeight="1">
      <c r="A17" s="36"/>
      <c r="B17" s="37" t="s">
        <v>15</v>
      </c>
      <c r="C17" s="21">
        <v>200</v>
      </c>
      <c r="D17" s="38"/>
      <c r="E17" s="22">
        <f t="shared" si="0"/>
        <v>0</v>
      </c>
      <c r="F17" s="7"/>
      <c r="G17" s="8"/>
    </row>
    <row r="18" spans="1:7" s="9" customFormat="1" ht="31.5" customHeight="1">
      <c r="A18" s="39"/>
      <c r="B18" s="40" t="s">
        <v>119</v>
      </c>
      <c r="C18" s="5">
        <v>16992.6</v>
      </c>
      <c r="D18" s="15"/>
      <c r="E18" s="6">
        <f t="shared" si="0"/>
        <v>0</v>
      </c>
      <c r="F18" s="7"/>
      <c r="G18" s="8"/>
    </row>
    <row r="19" spans="1:7" s="9" customFormat="1" ht="31.5" customHeight="1">
      <c r="A19" s="39"/>
      <c r="B19" s="40" t="s">
        <v>105</v>
      </c>
      <c r="C19" s="5">
        <v>34878.8</v>
      </c>
      <c r="D19" s="15"/>
      <c r="E19" s="6">
        <f t="shared" si="0"/>
        <v>0</v>
      </c>
      <c r="F19" s="7"/>
      <c r="G19" s="8"/>
    </row>
    <row r="20" spans="1:7" s="11" customFormat="1" ht="36" customHeight="1">
      <c r="A20" s="39"/>
      <c r="B20" s="40" t="s">
        <v>107</v>
      </c>
      <c r="C20" s="5">
        <v>3100</v>
      </c>
      <c r="D20" s="15"/>
      <c r="E20" s="6">
        <f t="shared" si="0"/>
        <v>0</v>
      </c>
      <c r="F20" s="10"/>
      <c r="G20" s="8"/>
    </row>
    <row r="21" spans="1:7" s="11" customFormat="1" ht="36" customHeight="1">
      <c r="A21" s="39"/>
      <c r="B21" s="40" t="s">
        <v>104</v>
      </c>
      <c r="C21" s="5">
        <v>200</v>
      </c>
      <c r="D21" s="15"/>
      <c r="E21" s="6">
        <f t="shared" si="0"/>
        <v>0</v>
      </c>
      <c r="F21" s="10"/>
      <c r="G21" s="8"/>
    </row>
    <row r="22" spans="1:7" s="11" customFormat="1" ht="18" customHeight="1">
      <c r="A22" s="39"/>
      <c r="B22" s="40" t="s">
        <v>16</v>
      </c>
      <c r="C22" s="5">
        <v>220</v>
      </c>
      <c r="D22" s="41">
        <v>48.1</v>
      </c>
      <c r="E22" s="6">
        <f t="shared" si="0"/>
        <v>21.863636363636367</v>
      </c>
      <c r="F22" s="10"/>
      <c r="G22" s="8"/>
    </row>
    <row r="23" spans="1:7" s="44" customFormat="1" ht="18" customHeight="1" thickBot="1">
      <c r="A23" s="34" t="s">
        <v>28</v>
      </c>
      <c r="B23" s="55" t="s">
        <v>29</v>
      </c>
      <c r="C23" s="42">
        <f>SUM(C24:C34)</f>
        <v>37067.5</v>
      </c>
      <c r="D23" s="42">
        <f>SUM(D24:D34)</f>
        <v>9045.1</v>
      </c>
      <c r="E23" s="56">
        <f t="shared" si="0"/>
        <v>24.401699602077294</v>
      </c>
      <c r="F23" s="43"/>
      <c r="G23" s="16"/>
    </row>
    <row r="24" spans="1:7" s="9" customFormat="1" ht="15.75" customHeight="1">
      <c r="A24" s="33"/>
      <c r="B24" s="45" t="s">
        <v>19</v>
      </c>
      <c r="C24" s="21">
        <v>1288</v>
      </c>
      <c r="D24" s="22">
        <v>403.5</v>
      </c>
      <c r="E24" s="22">
        <f t="shared" si="0"/>
        <v>31.327639751552795</v>
      </c>
      <c r="F24" s="7"/>
      <c r="G24" s="8"/>
    </row>
    <row r="25" spans="1:9" s="11" customFormat="1" ht="17.25" customHeight="1">
      <c r="A25" s="3"/>
      <c r="B25" s="46" t="s">
        <v>21</v>
      </c>
      <c r="C25" s="5">
        <v>600</v>
      </c>
      <c r="D25" s="6">
        <v>74.3</v>
      </c>
      <c r="E25" s="6">
        <f t="shared" si="0"/>
        <v>12.383333333333333</v>
      </c>
      <c r="F25" s="10"/>
      <c r="G25" s="8"/>
      <c r="I25" s="11" t="s">
        <v>22</v>
      </c>
    </row>
    <row r="26" spans="1:7" s="49" customFormat="1" ht="15" customHeight="1">
      <c r="A26" s="47"/>
      <c r="B26" s="48" t="s">
        <v>23</v>
      </c>
      <c r="C26" s="5">
        <v>9000</v>
      </c>
      <c r="D26" s="6">
        <v>3185</v>
      </c>
      <c r="E26" s="6">
        <f t="shared" si="0"/>
        <v>35.388888888888886</v>
      </c>
      <c r="F26" s="10"/>
      <c r="G26" s="8"/>
    </row>
    <row r="27" spans="1:7" s="52" customFormat="1" ht="16.5" customHeight="1">
      <c r="A27" s="47"/>
      <c r="B27" s="50" t="s">
        <v>24</v>
      </c>
      <c r="C27" s="21">
        <v>2000</v>
      </c>
      <c r="D27" s="22"/>
      <c r="E27" s="6">
        <f t="shared" si="0"/>
        <v>0</v>
      </c>
      <c r="F27" s="51"/>
      <c r="G27" s="8"/>
    </row>
    <row r="28" spans="1:7" s="52" customFormat="1" ht="16.5" customHeight="1">
      <c r="A28" s="47"/>
      <c r="B28" s="50" t="s">
        <v>25</v>
      </c>
      <c r="C28" s="21">
        <v>500</v>
      </c>
      <c r="D28" s="22"/>
      <c r="E28" s="6">
        <f t="shared" si="0"/>
        <v>0</v>
      </c>
      <c r="F28" s="51"/>
      <c r="G28" s="8"/>
    </row>
    <row r="29" spans="1:15" s="53" customFormat="1" ht="16.5" customHeight="1">
      <c r="A29" s="3"/>
      <c r="B29" s="45" t="s">
        <v>26</v>
      </c>
      <c r="C29" s="21">
        <v>17500</v>
      </c>
      <c r="D29" s="22">
        <v>5216.9</v>
      </c>
      <c r="E29" s="22">
        <f t="shared" si="0"/>
        <v>29.810857142857138</v>
      </c>
      <c r="F29" s="23"/>
      <c r="G29" s="8"/>
      <c r="I29" s="2"/>
      <c r="J29" s="2"/>
      <c r="K29" s="2"/>
      <c r="L29" s="2"/>
      <c r="M29" s="2"/>
      <c r="N29" s="2"/>
      <c r="O29" s="2"/>
    </row>
    <row r="30" spans="1:15" s="53" customFormat="1" ht="30" customHeight="1">
      <c r="A30" s="3"/>
      <c r="B30" s="146" t="s">
        <v>106</v>
      </c>
      <c r="C30" s="21">
        <v>3100</v>
      </c>
      <c r="D30" s="22"/>
      <c r="E30" s="22">
        <f t="shared" si="0"/>
        <v>0</v>
      </c>
      <c r="F30" s="23"/>
      <c r="G30" s="8"/>
      <c r="I30" s="2"/>
      <c r="J30" s="2"/>
      <c r="K30" s="2"/>
      <c r="L30" s="2"/>
      <c r="M30" s="2"/>
      <c r="N30" s="2"/>
      <c r="O30" s="2"/>
    </row>
    <row r="31" spans="1:15" s="53" customFormat="1" ht="30.75" customHeight="1">
      <c r="A31" s="3"/>
      <c r="B31" s="147" t="s">
        <v>107</v>
      </c>
      <c r="C31" s="5">
        <v>2500</v>
      </c>
      <c r="D31" s="6"/>
      <c r="E31" s="6">
        <f t="shared" si="0"/>
        <v>0</v>
      </c>
      <c r="F31" s="23"/>
      <c r="G31" s="8"/>
      <c r="I31" s="2"/>
      <c r="J31" s="2"/>
      <c r="K31" s="2"/>
      <c r="L31" s="2"/>
      <c r="M31" s="2"/>
      <c r="N31" s="2"/>
      <c r="O31" s="2"/>
    </row>
    <row r="32" spans="1:15" s="53" customFormat="1" ht="15.75" customHeight="1">
      <c r="A32" s="3"/>
      <c r="B32" s="147" t="s">
        <v>139</v>
      </c>
      <c r="C32" s="5">
        <v>199.9</v>
      </c>
      <c r="D32" s="6">
        <v>99.9</v>
      </c>
      <c r="E32" s="6">
        <f t="shared" si="0"/>
        <v>49.97498749374687</v>
      </c>
      <c r="F32" s="23"/>
      <c r="G32" s="8"/>
      <c r="I32" s="2"/>
      <c r="J32" s="2"/>
      <c r="K32" s="2"/>
      <c r="L32" s="2"/>
      <c r="M32" s="2"/>
      <c r="N32" s="2"/>
      <c r="O32" s="2"/>
    </row>
    <row r="33" spans="1:15" s="53" customFormat="1" ht="32.25" customHeight="1">
      <c r="A33" s="3"/>
      <c r="B33" s="147" t="s">
        <v>140</v>
      </c>
      <c r="C33" s="5">
        <v>70</v>
      </c>
      <c r="D33" s="6"/>
      <c r="E33" s="6">
        <f t="shared" si="0"/>
        <v>0</v>
      </c>
      <c r="F33" s="23"/>
      <c r="G33" s="8"/>
      <c r="I33" s="2"/>
      <c r="J33" s="2"/>
      <c r="K33" s="2"/>
      <c r="L33" s="2"/>
      <c r="M33" s="2"/>
      <c r="N33" s="2"/>
      <c r="O33" s="2"/>
    </row>
    <row r="34" spans="1:15" s="53" customFormat="1" ht="16.5" customHeight="1">
      <c r="A34" s="3"/>
      <c r="B34" s="54" t="s">
        <v>27</v>
      </c>
      <c r="C34" s="5">
        <v>309.6</v>
      </c>
      <c r="D34" s="6">
        <v>65.5</v>
      </c>
      <c r="E34" s="6">
        <f t="shared" si="0"/>
        <v>21.156330749354005</v>
      </c>
      <c r="F34" s="23"/>
      <c r="G34" s="8"/>
      <c r="I34" s="2"/>
      <c r="J34" s="2"/>
      <c r="K34" s="2"/>
      <c r="L34" s="2"/>
      <c r="M34" s="2"/>
      <c r="N34" s="2"/>
      <c r="O34" s="2"/>
    </row>
    <row r="35" spans="1:7" s="32" customFormat="1" ht="18" customHeight="1" thickBot="1">
      <c r="A35" s="148" t="s">
        <v>36</v>
      </c>
      <c r="B35" s="55" t="s">
        <v>37</v>
      </c>
      <c r="C35" s="42">
        <f>SUM(C36:C46)</f>
        <v>428260.7</v>
      </c>
      <c r="D35" s="42">
        <f>SUM(D36:D46)</f>
        <v>85951.8</v>
      </c>
      <c r="E35" s="56">
        <f t="shared" si="0"/>
        <v>20.069971398262787</v>
      </c>
      <c r="F35" s="30"/>
      <c r="G35" s="16"/>
    </row>
    <row r="36" spans="1:7" s="59" customFormat="1" ht="16.5" customHeight="1">
      <c r="A36" s="57"/>
      <c r="B36" s="45" t="s">
        <v>30</v>
      </c>
      <c r="C36" s="21">
        <v>114375.7</v>
      </c>
      <c r="D36" s="22">
        <v>29394.3</v>
      </c>
      <c r="E36" s="58">
        <f t="shared" si="0"/>
        <v>25.69977713797599</v>
      </c>
      <c r="F36" s="7"/>
      <c r="G36" s="16"/>
    </row>
    <row r="37" spans="1:7" s="11" customFormat="1" ht="18.75" customHeight="1">
      <c r="A37" s="3"/>
      <c r="B37" s="60" t="s">
        <v>31</v>
      </c>
      <c r="C37" s="5">
        <v>209677.2</v>
      </c>
      <c r="D37" s="6">
        <v>43011.3</v>
      </c>
      <c r="E37" s="61">
        <f aca="true" t="shared" si="1" ref="E37:E69">D37/C37*100</f>
        <v>20.513102998323138</v>
      </c>
      <c r="F37" s="10"/>
      <c r="G37" s="8"/>
    </row>
    <row r="38" spans="1:7" s="11" customFormat="1" ht="16.5" customHeight="1">
      <c r="A38" s="3"/>
      <c r="B38" s="54" t="s">
        <v>32</v>
      </c>
      <c r="C38" s="5">
        <v>42201.9</v>
      </c>
      <c r="D38" s="6">
        <v>9700.3</v>
      </c>
      <c r="E38" s="61">
        <f t="shared" si="1"/>
        <v>22.985458000706128</v>
      </c>
      <c r="F38" s="10"/>
      <c r="G38" s="8"/>
    </row>
    <row r="39" spans="1:7" s="11" customFormat="1" ht="20.25" customHeight="1">
      <c r="A39" s="3"/>
      <c r="B39" s="54" t="s">
        <v>33</v>
      </c>
      <c r="C39" s="5">
        <v>2864.1</v>
      </c>
      <c r="D39" s="6"/>
      <c r="E39" s="61">
        <f t="shared" si="1"/>
        <v>0</v>
      </c>
      <c r="F39" s="10"/>
      <c r="G39" s="8"/>
    </row>
    <row r="40" spans="1:7" s="9" customFormat="1" ht="20.25" customHeight="1">
      <c r="A40" s="3"/>
      <c r="B40" s="40" t="s">
        <v>34</v>
      </c>
      <c r="C40" s="5">
        <v>6181.6</v>
      </c>
      <c r="D40" s="61">
        <v>1278.4</v>
      </c>
      <c r="E40" s="61">
        <f t="shared" si="1"/>
        <v>20.680729908114404</v>
      </c>
      <c r="F40" s="7"/>
      <c r="G40" s="20"/>
    </row>
    <row r="41" spans="1:8" ht="19.5" customHeight="1">
      <c r="A41" s="3"/>
      <c r="B41" s="54" t="s">
        <v>35</v>
      </c>
      <c r="C41" s="5">
        <v>14630</v>
      </c>
      <c r="D41" s="61">
        <v>2352</v>
      </c>
      <c r="E41" s="61">
        <f t="shared" si="1"/>
        <v>16.076555023923444</v>
      </c>
      <c r="F41" s="23"/>
      <c r="G41" s="8"/>
      <c r="H41" s="53"/>
    </row>
    <row r="42" spans="1:8" ht="31.5" customHeight="1">
      <c r="A42" s="3"/>
      <c r="B42" s="147" t="s">
        <v>106</v>
      </c>
      <c r="C42" s="5">
        <v>100</v>
      </c>
      <c r="D42" s="61">
        <v>100</v>
      </c>
      <c r="E42" s="61">
        <f t="shared" si="1"/>
        <v>100</v>
      </c>
      <c r="F42" s="23"/>
      <c r="G42" s="8"/>
      <c r="H42" s="53"/>
    </row>
    <row r="43" spans="1:8" ht="19.5" customHeight="1">
      <c r="A43" s="3"/>
      <c r="B43" s="147" t="s">
        <v>108</v>
      </c>
      <c r="C43" s="5">
        <v>100</v>
      </c>
      <c r="D43" s="6">
        <v>19</v>
      </c>
      <c r="E43" s="61">
        <f t="shared" si="1"/>
        <v>19</v>
      </c>
      <c r="F43" s="23"/>
      <c r="G43" s="8"/>
      <c r="H43" s="53"/>
    </row>
    <row r="44" spans="1:8" ht="31.5" customHeight="1">
      <c r="A44" s="3"/>
      <c r="B44" s="147" t="s">
        <v>116</v>
      </c>
      <c r="C44" s="5">
        <v>30.2</v>
      </c>
      <c r="D44" s="6"/>
      <c r="E44" s="61">
        <f t="shared" si="1"/>
        <v>0</v>
      </c>
      <c r="F44" s="23"/>
      <c r="G44" s="8"/>
      <c r="H44" s="53"/>
    </row>
    <row r="45" spans="1:8" ht="31.5" customHeight="1">
      <c r="A45" s="3"/>
      <c r="B45" s="147" t="s">
        <v>109</v>
      </c>
      <c r="C45" s="5">
        <v>100</v>
      </c>
      <c r="D45" s="6">
        <v>22.5</v>
      </c>
      <c r="E45" s="61">
        <f t="shared" si="1"/>
        <v>22.5</v>
      </c>
      <c r="F45" s="23"/>
      <c r="G45" s="8"/>
      <c r="H45" s="53"/>
    </row>
    <row r="46" spans="1:8" ht="31.5" customHeight="1">
      <c r="A46" s="3"/>
      <c r="B46" s="147" t="s">
        <v>110</v>
      </c>
      <c r="C46" s="5">
        <v>38000</v>
      </c>
      <c r="D46" s="6">
        <v>74</v>
      </c>
      <c r="E46" s="61">
        <f t="shared" si="1"/>
        <v>0.19473684210526315</v>
      </c>
      <c r="F46" s="23"/>
      <c r="G46" s="8"/>
      <c r="H46" s="53"/>
    </row>
    <row r="47" spans="1:8" s="44" customFormat="1" ht="18" customHeight="1" thickBot="1">
      <c r="A47" s="148" t="s">
        <v>40</v>
      </c>
      <c r="B47" s="149" t="s">
        <v>41</v>
      </c>
      <c r="C47" s="144">
        <f>SUM(C48:C51)</f>
        <v>21655.100000000002</v>
      </c>
      <c r="D47" s="144">
        <f>SUM(D48:D51)</f>
        <v>4783</v>
      </c>
      <c r="E47" s="145">
        <f t="shared" si="1"/>
        <v>22.087175769218334</v>
      </c>
      <c r="F47" s="43"/>
      <c r="G47" s="16"/>
      <c r="H47" s="63"/>
    </row>
    <row r="48" spans="1:7" s="59" customFormat="1" ht="20.25" customHeight="1">
      <c r="A48" s="13"/>
      <c r="B48" s="40" t="s">
        <v>38</v>
      </c>
      <c r="C48" s="5">
        <v>1138.5</v>
      </c>
      <c r="D48" s="5">
        <v>311.1</v>
      </c>
      <c r="E48" s="6">
        <f t="shared" si="1"/>
        <v>27.32542819499341</v>
      </c>
      <c r="F48" s="7"/>
      <c r="G48" s="16"/>
    </row>
    <row r="49" spans="1:7" s="11" customFormat="1" ht="15.75">
      <c r="A49" s="3"/>
      <c r="B49" s="40" t="s">
        <v>39</v>
      </c>
      <c r="C49" s="5">
        <v>19853.2</v>
      </c>
      <c r="D49" s="6">
        <v>4331</v>
      </c>
      <c r="E49" s="6">
        <f t="shared" si="1"/>
        <v>21.81512300284085</v>
      </c>
      <c r="F49" s="10"/>
      <c r="G49" s="8"/>
    </row>
    <row r="50" spans="1:7" s="11" customFormat="1" ht="18.75" customHeight="1">
      <c r="A50" s="3"/>
      <c r="B50" s="40" t="s">
        <v>92</v>
      </c>
      <c r="C50" s="5">
        <v>500</v>
      </c>
      <c r="D50" s="6">
        <v>108.5</v>
      </c>
      <c r="E50" s="6">
        <f t="shared" si="1"/>
        <v>21.7</v>
      </c>
      <c r="F50" s="10"/>
      <c r="G50" s="8"/>
    </row>
    <row r="51" spans="1:7" s="134" customFormat="1" ht="18.75" customHeight="1">
      <c r="A51" s="135"/>
      <c r="B51" s="150" t="s">
        <v>111</v>
      </c>
      <c r="C51" s="131">
        <v>163.4</v>
      </c>
      <c r="D51" s="132">
        <v>32.4</v>
      </c>
      <c r="E51" s="6">
        <f t="shared" si="1"/>
        <v>19.828641370869033</v>
      </c>
      <c r="F51" s="133"/>
      <c r="G51" s="8"/>
    </row>
    <row r="52" spans="1:7" s="44" customFormat="1" ht="16.5" customHeight="1" thickBot="1">
      <c r="A52" s="68">
        <v>10</v>
      </c>
      <c r="B52" s="149" t="s">
        <v>49</v>
      </c>
      <c r="C52" s="144">
        <f>SUM(C53:C68)</f>
        <v>21532.6</v>
      </c>
      <c r="D52" s="144">
        <f>SUM(D53:D68)</f>
        <v>5209.199999999999</v>
      </c>
      <c r="E52" s="145">
        <f t="shared" si="1"/>
        <v>24.192155150794605</v>
      </c>
      <c r="F52" s="43"/>
      <c r="G52" s="16"/>
    </row>
    <row r="53" spans="1:7" s="9" customFormat="1" ht="19.5" customHeight="1">
      <c r="A53" s="3"/>
      <c r="B53" s="64" t="s">
        <v>112</v>
      </c>
      <c r="C53" s="5">
        <v>3375.6</v>
      </c>
      <c r="D53" s="15">
        <v>955.8</v>
      </c>
      <c r="E53" s="6">
        <f t="shared" si="1"/>
        <v>28.31496622822609</v>
      </c>
      <c r="F53" s="7"/>
      <c r="G53" s="8"/>
    </row>
    <row r="54" spans="1:7" s="11" customFormat="1" ht="20.25" customHeight="1">
      <c r="A54" s="3"/>
      <c r="B54" s="54" t="s">
        <v>145</v>
      </c>
      <c r="C54" s="5">
        <v>200</v>
      </c>
      <c r="D54" s="15">
        <v>43.5</v>
      </c>
      <c r="E54" s="6">
        <f t="shared" si="1"/>
        <v>21.75</v>
      </c>
      <c r="F54" s="10"/>
      <c r="G54" s="8"/>
    </row>
    <row r="55" spans="1:7" s="11" customFormat="1" ht="20.25" customHeight="1">
      <c r="A55" s="3"/>
      <c r="B55" s="54" t="s">
        <v>113</v>
      </c>
      <c r="C55" s="5">
        <v>70</v>
      </c>
      <c r="D55" s="15">
        <v>8.3</v>
      </c>
      <c r="E55" s="6">
        <f t="shared" si="1"/>
        <v>11.857142857142858</v>
      </c>
      <c r="F55" s="10"/>
      <c r="G55" s="8"/>
    </row>
    <row r="56" spans="1:7" s="11" customFormat="1" ht="31.5" customHeight="1">
      <c r="A56" s="3"/>
      <c r="B56" s="147" t="s">
        <v>114</v>
      </c>
      <c r="C56" s="5">
        <v>48</v>
      </c>
      <c r="D56" s="15">
        <v>10.5</v>
      </c>
      <c r="E56" s="6">
        <f t="shared" si="1"/>
        <v>21.875</v>
      </c>
      <c r="F56" s="10"/>
      <c r="G56" s="8"/>
    </row>
    <row r="57" spans="1:7" s="11" customFormat="1" ht="16.5" customHeight="1">
      <c r="A57" s="3"/>
      <c r="B57" s="40" t="s">
        <v>42</v>
      </c>
      <c r="C57" s="5">
        <v>643</v>
      </c>
      <c r="D57" s="15"/>
      <c r="E57" s="6">
        <f t="shared" si="1"/>
        <v>0</v>
      </c>
      <c r="F57" s="10"/>
      <c r="G57" s="8"/>
    </row>
    <row r="58" spans="1:7" s="11" customFormat="1" ht="16.5" customHeight="1">
      <c r="A58" s="3"/>
      <c r="B58" s="40" t="s">
        <v>141</v>
      </c>
      <c r="C58" s="5"/>
      <c r="D58" s="15">
        <v>1828.8</v>
      </c>
      <c r="E58" s="6">
        <v>0</v>
      </c>
      <c r="F58" s="10"/>
      <c r="G58" s="8"/>
    </row>
    <row r="59" spans="1:7" s="11" customFormat="1" ht="30" customHeight="1">
      <c r="A59" s="3"/>
      <c r="B59" s="64" t="s">
        <v>43</v>
      </c>
      <c r="C59" s="5">
        <v>117.8</v>
      </c>
      <c r="D59" s="15"/>
      <c r="E59" s="6">
        <f t="shared" si="1"/>
        <v>0</v>
      </c>
      <c r="F59" s="10"/>
      <c r="G59" s="8"/>
    </row>
    <row r="60" spans="1:7" s="11" customFormat="1" ht="17.25" customHeight="1">
      <c r="A60" s="3"/>
      <c r="B60" s="64" t="s">
        <v>93</v>
      </c>
      <c r="C60" s="5">
        <v>162.7</v>
      </c>
      <c r="D60" s="15">
        <v>31.2</v>
      </c>
      <c r="E60" s="6">
        <f t="shared" si="1"/>
        <v>19.17639827904118</v>
      </c>
      <c r="F60" s="10"/>
      <c r="G60" s="8"/>
    </row>
    <row r="61" spans="1:7" s="11" customFormat="1" ht="15.75" customHeight="1">
      <c r="A61" s="3"/>
      <c r="B61" s="54" t="s">
        <v>44</v>
      </c>
      <c r="C61" s="5">
        <v>60</v>
      </c>
      <c r="D61" s="15">
        <v>1.8</v>
      </c>
      <c r="E61" s="6">
        <f t="shared" si="1"/>
        <v>3.0000000000000004</v>
      </c>
      <c r="F61" s="10"/>
      <c r="G61" s="8"/>
    </row>
    <row r="62" spans="1:7" s="11" customFormat="1" ht="34.5" customHeight="1">
      <c r="A62" s="3"/>
      <c r="B62" s="147" t="s">
        <v>20</v>
      </c>
      <c r="C62" s="5">
        <v>4131.6</v>
      </c>
      <c r="D62" s="15"/>
      <c r="E62" s="6">
        <f t="shared" si="1"/>
        <v>0</v>
      </c>
      <c r="F62" s="10"/>
      <c r="G62" s="8"/>
    </row>
    <row r="63" spans="1:7" s="11" customFormat="1" ht="30" customHeight="1">
      <c r="A63" s="3"/>
      <c r="B63" s="40" t="s">
        <v>45</v>
      </c>
      <c r="C63" s="5">
        <v>4460.9</v>
      </c>
      <c r="D63" s="6">
        <v>759.7</v>
      </c>
      <c r="E63" s="6">
        <f t="shared" si="1"/>
        <v>17.030195700419203</v>
      </c>
      <c r="F63" s="10"/>
      <c r="G63" s="8"/>
    </row>
    <row r="64" spans="1:7" s="11" customFormat="1" ht="27.75" customHeight="1">
      <c r="A64" s="3"/>
      <c r="B64" s="40" t="s">
        <v>46</v>
      </c>
      <c r="C64" s="5">
        <v>6622.9</v>
      </c>
      <c r="D64" s="6">
        <v>1337.6</v>
      </c>
      <c r="E64" s="6">
        <f t="shared" si="1"/>
        <v>20.196590617403253</v>
      </c>
      <c r="F64" s="10"/>
      <c r="G64" s="8" t="s">
        <v>14</v>
      </c>
    </row>
    <row r="65" spans="1:7" s="11" customFormat="1" ht="31.5" customHeight="1">
      <c r="A65" s="3"/>
      <c r="B65" s="40" t="s">
        <v>142</v>
      </c>
      <c r="C65" s="5">
        <v>150</v>
      </c>
      <c r="D65" s="61"/>
      <c r="E65" s="6">
        <f t="shared" si="1"/>
        <v>0</v>
      </c>
      <c r="F65" s="10"/>
      <c r="G65" s="8"/>
    </row>
    <row r="66" spans="1:8" s="11" customFormat="1" ht="17.25" customHeight="1">
      <c r="A66" s="3"/>
      <c r="B66" s="40" t="s">
        <v>47</v>
      </c>
      <c r="C66" s="5">
        <v>1161.5</v>
      </c>
      <c r="D66" s="6">
        <v>232</v>
      </c>
      <c r="E66" s="6">
        <f t="shared" si="1"/>
        <v>19.974171330176496</v>
      </c>
      <c r="F66" s="10"/>
      <c r="G66" s="8"/>
      <c r="H66" s="65"/>
    </row>
    <row r="67" spans="1:8" s="53" customFormat="1" ht="33.75" customHeight="1">
      <c r="A67" s="3"/>
      <c r="B67" s="40" t="s">
        <v>115</v>
      </c>
      <c r="C67" s="5">
        <v>50</v>
      </c>
      <c r="D67" s="6"/>
      <c r="E67" s="6">
        <f t="shared" si="1"/>
        <v>0</v>
      </c>
      <c r="F67" s="51"/>
      <c r="G67" s="8"/>
      <c r="H67" s="151"/>
    </row>
    <row r="68" spans="1:8" ht="51.75" customHeight="1">
      <c r="A68" s="3"/>
      <c r="B68" s="40" t="s">
        <v>48</v>
      </c>
      <c r="C68" s="5">
        <v>278.6</v>
      </c>
      <c r="D68" s="6"/>
      <c r="E68" s="6">
        <f t="shared" si="1"/>
        <v>0</v>
      </c>
      <c r="F68" s="23"/>
      <c r="G68" s="8"/>
      <c r="H68" s="66"/>
    </row>
    <row r="69" spans="1:7" s="32" customFormat="1" ht="19.5" customHeight="1" thickBot="1">
      <c r="A69" s="68">
        <v>11</v>
      </c>
      <c r="B69" s="149" t="s">
        <v>53</v>
      </c>
      <c r="C69" s="144">
        <f>SUM(C70:C72)</f>
        <v>9307.5</v>
      </c>
      <c r="D69" s="144">
        <f>SUM(D70:D72)</f>
        <v>1629.4</v>
      </c>
      <c r="E69" s="145">
        <f t="shared" si="1"/>
        <v>17.50631211388665</v>
      </c>
      <c r="F69" s="30"/>
      <c r="G69" s="31"/>
    </row>
    <row r="70" spans="1:7" s="67" customFormat="1" ht="16.5" customHeight="1">
      <c r="A70" s="68"/>
      <c r="B70" s="54" t="s">
        <v>50</v>
      </c>
      <c r="C70" s="15">
        <v>1807.5</v>
      </c>
      <c r="D70" s="15">
        <v>350.2</v>
      </c>
      <c r="E70" s="6">
        <f>D70/C70*100</f>
        <v>19.374827109266942</v>
      </c>
      <c r="F70" s="23"/>
      <c r="G70" s="31"/>
    </row>
    <row r="71" spans="1:7" s="67" customFormat="1" ht="19.5" customHeight="1">
      <c r="A71" s="68"/>
      <c r="B71" s="54" t="s">
        <v>51</v>
      </c>
      <c r="C71" s="15">
        <v>6500</v>
      </c>
      <c r="D71" s="15">
        <v>1069</v>
      </c>
      <c r="E71" s="6">
        <f>D71/C71*100</f>
        <v>16.446153846153848</v>
      </c>
      <c r="F71" s="23"/>
      <c r="G71" s="31"/>
    </row>
    <row r="72" spans="1:7" s="67" customFormat="1" ht="19.5" customHeight="1" thickBot="1">
      <c r="A72" s="68"/>
      <c r="B72" s="60" t="s">
        <v>52</v>
      </c>
      <c r="C72" s="15">
        <v>1000</v>
      </c>
      <c r="D72" s="15">
        <v>210.2</v>
      </c>
      <c r="E72" s="62">
        <f>D72/C72*100</f>
        <v>21.02</v>
      </c>
      <c r="F72" s="23"/>
      <c r="G72" s="31"/>
    </row>
    <row r="73" spans="1:7" s="75" customFormat="1" ht="15.75" customHeight="1" thickBot="1">
      <c r="A73" s="69"/>
      <c r="B73" s="70" t="s">
        <v>54</v>
      </c>
      <c r="C73" s="71">
        <f>C16+C23+C35+C47+C52+C69+C3</f>
        <v>620823.3999999999</v>
      </c>
      <c r="D73" s="71">
        <f>D16+D23+D35+D47+D52+D69+D3</f>
        <v>117168.9</v>
      </c>
      <c r="E73" s="72">
        <f>D73/C73*100</f>
        <v>18.87314492333891</v>
      </c>
      <c r="F73" s="73"/>
      <c r="G73" s="74"/>
    </row>
    <row r="74" spans="1:196" ht="6" customHeight="1">
      <c r="A74" s="76"/>
      <c r="B74" s="8"/>
      <c r="C74" s="77"/>
      <c r="D74" s="78"/>
      <c r="E74" s="78"/>
      <c r="F74" s="78"/>
      <c r="G74" s="78"/>
      <c r="H74" s="79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</row>
    <row r="75" spans="1:196" ht="6" customHeight="1" hidden="1">
      <c r="A75" s="76"/>
      <c r="B75" s="8"/>
      <c r="C75" s="77"/>
      <c r="D75" s="78"/>
      <c r="E75" s="78"/>
      <c r="F75" s="78"/>
      <c r="G75" s="78"/>
      <c r="H75" s="79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</row>
    <row r="76" spans="1:196" ht="6" customHeight="1">
      <c r="A76" s="76"/>
      <c r="B76" s="8"/>
      <c r="C76" s="77"/>
      <c r="D76" s="78"/>
      <c r="E76" s="78"/>
      <c r="F76" s="78"/>
      <c r="G76" s="78"/>
      <c r="H76" s="79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</row>
    <row r="77" spans="1:196" ht="92.25" customHeight="1">
      <c r="A77" s="76"/>
      <c r="B77" s="162" t="s">
        <v>146</v>
      </c>
      <c r="C77" s="162"/>
      <c r="D77" s="162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</row>
    <row r="78" spans="1:196" ht="17.25" customHeight="1">
      <c r="A78" s="76"/>
      <c r="B78" s="82"/>
      <c r="C78" s="77"/>
      <c r="D78" s="163"/>
      <c r="E78" s="163"/>
      <c r="F78" s="163"/>
      <c r="G78" s="16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</row>
    <row r="79" spans="1:5" ht="12.75" hidden="1">
      <c r="A79" s="76"/>
      <c r="B79" s="53"/>
      <c r="C79" s="83"/>
      <c r="D79" s="81"/>
      <c r="E79" s="81"/>
    </row>
  </sheetData>
  <sheetProtection/>
  <mergeCells count="3">
    <mergeCell ref="A1:G1"/>
    <mergeCell ref="B77:D77"/>
    <mergeCell ref="D78:G78"/>
  </mergeCells>
  <printOptions/>
  <pageMargins left="0.7874015748031497" right="0.1968503937007874" top="0.3937007874015748" bottom="0.1968503937007874" header="0.3937007874015748" footer="0.1968503937007874"/>
  <pageSetup horizontalDpi="600" verticalDpi="600" orientation="portrait" paperSize="9" scale="89" r:id="rId1"/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3.00390625" style="86" customWidth="1"/>
    <col min="2" max="2" width="47.375" style="87" customWidth="1"/>
    <col min="3" max="3" width="11.625" style="89" customWidth="1"/>
    <col min="4" max="4" width="10.875" style="89" customWidth="1"/>
    <col min="5" max="5" width="11.25390625" style="88" customWidth="1"/>
    <col min="6" max="6" width="6.375" style="88" customWidth="1"/>
    <col min="7" max="7" width="10.25390625" style="88" hidden="1" customWidth="1"/>
    <col min="8" max="8" width="9.125" style="87" customWidth="1"/>
    <col min="9" max="9" width="10.00390625" style="87" bestFit="1" customWidth="1"/>
    <col min="10" max="16384" width="9.125" style="87" customWidth="1"/>
  </cols>
  <sheetData>
    <row r="1" spans="3:5" ht="63" customHeight="1">
      <c r="C1" s="165" t="s">
        <v>147</v>
      </c>
      <c r="D1" s="166"/>
      <c r="E1" s="166"/>
    </row>
    <row r="2" spans="1:5" ht="23.25" customHeight="1">
      <c r="A2" s="167" t="s">
        <v>143</v>
      </c>
      <c r="B2" s="168"/>
      <c r="C2" s="168"/>
      <c r="D2" s="168"/>
      <c r="E2" s="168"/>
    </row>
    <row r="3" spans="1:6" ht="16.5" customHeight="1">
      <c r="A3" s="164" t="s">
        <v>144</v>
      </c>
      <c r="B3" s="164"/>
      <c r="C3" s="164"/>
      <c r="D3" s="164"/>
      <c r="E3" s="164"/>
      <c r="F3" s="164"/>
    </row>
    <row r="4" spans="1:6" ht="0.75" customHeight="1" hidden="1">
      <c r="A4" s="164" t="s">
        <v>134</v>
      </c>
      <c r="B4" s="164"/>
      <c r="C4" s="164"/>
      <c r="D4" s="164"/>
      <c r="E4" s="164"/>
      <c r="F4" s="164"/>
    </row>
    <row r="5" spans="1:6" s="93" customFormat="1" ht="8.25" customHeight="1">
      <c r="A5" s="86"/>
      <c r="B5" s="87"/>
      <c r="C5" s="89"/>
      <c r="D5" s="89"/>
      <c r="E5" s="88"/>
      <c r="F5" s="88"/>
    </row>
    <row r="6" spans="1:6" s="96" customFormat="1" ht="14.25" customHeight="1">
      <c r="A6" s="90" t="s">
        <v>55</v>
      </c>
      <c r="B6" s="90" t="s">
        <v>56</v>
      </c>
      <c r="C6" s="91" t="s">
        <v>2</v>
      </c>
      <c r="D6" s="91" t="s">
        <v>57</v>
      </c>
      <c r="E6" s="92" t="s">
        <v>58</v>
      </c>
      <c r="F6" s="93"/>
    </row>
    <row r="7" spans="1:6" s="101" customFormat="1" ht="13.5" customHeight="1">
      <c r="A7" s="94">
        <v>1</v>
      </c>
      <c r="B7" s="95">
        <v>2</v>
      </c>
      <c r="C7" s="95">
        <v>3</v>
      </c>
      <c r="D7" s="94">
        <v>4</v>
      </c>
      <c r="E7" s="94">
        <v>5</v>
      </c>
      <c r="F7" s="96"/>
    </row>
    <row r="8" spans="1:7" ht="18.75" customHeight="1">
      <c r="A8" s="97"/>
      <c r="B8" s="98" t="s">
        <v>59</v>
      </c>
      <c r="C8" s="99">
        <f>C13+C16+C17+C21+C23+C26+C27+C9+C10+C11+C12</f>
        <v>314678</v>
      </c>
      <c r="D8" s="99">
        <f>D13+D16+D17+D21+D23+D26+D27+D9+D10+D11+D12+D28+D22</f>
        <v>78374</v>
      </c>
      <c r="E8" s="100">
        <f>D8/C8*100</f>
        <v>24.906094483885113</v>
      </c>
      <c r="F8" s="101"/>
      <c r="G8" s="87"/>
    </row>
    <row r="9" spans="1:7" ht="20.25" customHeight="1">
      <c r="A9" s="102" t="s">
        <v>60</v>
      </c>
      <c r="B9" s="103" t="s">
        <v>61</v>
      </c>
      <c r="C9" s="99">
        <v>210470</v>
      </c>
      <c r="D9" s="99">
        <v>53183.2</v>
      </c>
      <c r="E9" s="138">
        <f>D9/C9*100</f>
        <v>25.268779398489094</v>
      </c>
      <c r="F9" s="87"/>
      <c r="G9" s="87"/>
    </row>
    <row r="10" spans="1:7" ht="27.75" customHeight="1">
      <c r="A10" s="102" t="s">
        <v>62</v>
      </c>
      <c r="B10" s="107" t="s">
        <v>63</v>
      </c>
      <c r="C10" s="99">
        <v>45210</v>
      </c>
      <c r="D10" s="99">
        <v>10332.4</v>
      </c>
      <c r="E10" s="138">
        <f>D10/C10*100</f>
        <v>22.854235788542358</v>
      </c>
      <c r="F10" s="87"/>
      <c r="G10" s="87"/>
    </row>
    <row r="11" spans="1:7" ht="20.25" customHeight="1">
      <c r="A11" s="102" t="s">
        <v>121</v>
      </c>
      <c r="B11" s="107" t="s">
        <v>122</v>
      </c>
      <c r="C11" s="99"/>
      <c r="D11" s="99">
        <v>0.8</v>
      </c>
      <c r="E11" s="138">
        <v>0</v>
      </c>
      <c r="F11" s="87"/>
      <c r="G11" s="87"/>
    </row>
    <row r="12" spans="1:7" ht="42.75" customHeight="1">
      <c r="A12" s="137" t="s">
        <v>120</v>
      </c>
      <c r="B12" s="107" t="s">
        <v>94</v>
      </c>
      <c r="C12" s="99">
        <v>719</v>
      </c>
      <c r="D12" s="99">
        <v>359.3</v>
      </c>
      <c r="E12" s="100">
        <f aca="true" t="shared" si="0" ref="E12:E27">D12/C12*100</f>
        <v>49.97218358831711</v>
      </c>
      <c r="F12" s="87"/>
      <c r="G12" s="87"/>
    </row>
    <row r="13" spans="1:7" ht="18.75" customHeight="1">
      <c r="A13" s="102" t="s">
        <v>64</v>
      </c>
      <c r="B13" s="107" t="s">
        <v>65</v>
      </c>
      <c r="C13" s="99">
        <f>C14+C15</f>
        <v>26200</v>
      </c>
      <c r="D13" s="99">
        <f>D14+D15</f>
        <v>7039.7</v>
      </c>
      <c r="E13" s="100">
        <f t="shared" si="0"/>
        <v>26.869083969465645</v>
      </c>
      <c r="F13" s="87"/>
      <c r="G13" s="87"/>
    </row>
    <row r="14" spans="1:7" ht="16.5" customHeight="1">
      <c r="A14" s="104" t="s">
        <v>66</v>
      </c>
      <c r="B14" s="108" t="s">
        <v>67</v>
      </c>
      <c r="C14" s="105">
        <v>1736</v>
      </c>
      <c r="D14" s="105">
        <v>29</v>
      </c>
      <c r="E14" s="106">
        <f t="shared" si="0"/>
        <v>1.6705069124423964</v>
      </c>
      <c r="F14" s="87"/>
      <c r="G14" s="87"/>
    </row>
    <row r="15" spans="1:7" ht="20.25" customHeight="1">
      <c r="A15" s="104" t="s">
        <v>68</v>
      </c>
      <c r="B15" s="108" t="s">
        <v>69</v>
      </c>
      <c r="C15" s="105">
        <v>24464</v>
      </c>
      <c r="D15" s="105">
        <v>7010.7</v>
      </c>
      <c r="E15" s="106">
        <f t="shared" si="0"/>
        <v>28.657210595160237</v>
      </c>
      <c r="F15" s="87"/>
      <c r="G15" s="87"/>
    </row>
    <row r="16" spans="1:6" s="101" customFormat="1" ht="17.25" customHeight="1">
      <c r="A16" s="102" t="s">
        <v>70</v>
      </c>
      <c r="B16" s="107" t="s">
        <v>71</v>
      </c>
      <c r="C16" s="99">
        <v>5506</v>
      </c>
      <c r="D16" s="99">
        <v>2444.4</v>
      </c>
      <c r="E16" s="100">
        <f t="shared" si="0"/>
        <v>44.39520523065747</v>
      </c>
      <c r="F16" s="87"/>
    </row>
    <row r="17" spans="1:7" ht="64.5" customHeight="1">
      <c r="A17" s="102" t="s">
        <v>72</v>
      </c>
      <c r="B17" s="107" t="s">
        <v>73</v>
      </c>
      <c r="C17" s="100">
        <f>C18+C19+C20</f>
        <v>17360</v>
      </c>
      <c r="D17" s="100">
        <f>D18+D19+D20</f>
        <v>2099.5</v>
      </c>
      <c r="E17" s="100">
        <f t="shared" si="0"/>
        <v>12.093894009216589</v>
      </c>
      <c r="F17" s="101"/>
      <c r="G17" s="87"/>
    </row>
    <row r="18" spans="1:7" ht="31.5" customHeight="1">
      <c r="A18" s="152" t="s">
        <v>124</v>
      </c>
      <c r="B18" s="109" t="s">
        <v>123</v>
      </c>
      <c r="C18" s="110">
        <v>10960</v>
      </c>
      <c r="D18" s="105">
        <v>1743.9</v>
      </c>
      <c r="E18" s="106">
        <f t="shared" si="0"/>
        <v>15.911496350364965</v>
      </c>
      <c r="F18" s="87"/>
      <c r="G18" s="87"/>
    </row>
    <row r="19" spans="1:7" ht="18" customHeight="1">
      <c r="A19" s="90" t="s">
        <v>74</v>
      </c>
      <c r="B19" s="111" t="s">
        <v>95</v>
      </c>
      <c r="C19" s="110">
        <v>6100</v>
      </c>
      <c r="D19" s="105">
        <v>355.6</v>
      </c>
      <c r="E19" s="106">
        <f t="shared" si="0"/>
        <v>5.829508196721312</v>
      </c>
      <c r="F19" s="87"/>
      <c r="G19" s="87"/>
    </row>
    <row r="20" spans="1:7" ht="42.75" customHeight="1">
      <c r="A20" s="90" t="s">
        <v>75</v>
      </c>
      <c r="B20" s="111" t="s">
        <v>125</v>
      </c>
      <c r="C20" s="110">
        <v>300</v>
      </c>
      <c r="D20" s="105"/>
      <c r="E20" s="106">
        <f t="shared" si="0"/>
        <v>0</v>
      </c>
      <c r="F20" s="87"/>
      <c r="G20" s="87"/>
    </row>
    <row r="21" spans="1:7" ht="36.75" customHeight="1">
      <c r="A21" s="112" t="s">
        <v>96</v>
      </c>
      <c r="B21" s="113" t="s">
        <v>97</v>
      </c>
      <c r="C21" s="100">
        <v>1000</v>
      </c>
      <c r="D21" s="160">
        <v>255.2</v>
      </c>
      <c r="E21" s="100">
        <f t="shared" si="0"/>
        <v>25.52</v>
      </c>
      <c r="F21" s="87"/>
      <c r="G21" s="87"/>
    </row>
    <row r="22" spans="1:7" ht="47.25" customHeight="1">
      <c r="A22" s="112" t="s">
        <v>135</v>
      </c>
      <c r="B22" s="113" t="s">
        <v>136</v>
      </c>
      <c r="C22" s="100"/>
      <c r="D22" s="160">
        <v>10.8</v>
      </c>
      <c r="E22" s="100">
        <v>0</v>
      </c>
      <c r="F22" s="87"/>
      <c r="G22" s="87"/>
    </row>
    <row r="23" spans="1:6" s="116" customFormat="1" ht="43.5" customHeight="1">
      <c r="A23" s="112" t="s">
        <v>76</v>
      </c>
      <c r="B23" s="113" t="s">
        <v>77</v>
      </c>
      <c r="C23" s="100">
        <f>C24+C25</f>
        <v>4063</v>
      </c>
      <c r="D23" s="100">
        <f>D24+D25</f>
        <v>954.0999999999999</v>
      </c>
      <c r="E23" s="100">
        <f t="shared" si="0"/>
        <v>23.482648289441297</v>
      </c>
      <c r="F23" s="87"/>
    </row>
    <row r="24" spans="1:5" s="116" customFormat="1" ht="31.5" customHeight="1">
      <c r="A24" s="114" t="s">
        <v>98</v>
      </c>
      <c r="B24" s="115" t="s">
        <v>99</v>
      </c>
      <c r="C24" s="110">
        <v>2343</v>
      </c>
      <c r="D24" s="105">
        <v>601.3</v>
      </c>
      <c r="E24" s="100">
        <f t="shared" si="0"/>
        <v>25.66367904396073</v>
      </c>
    </row>
    <row r="25" spans="1:7" ht="24.75" customHeight="1">
      <c r="A25" s="117" t="s">
        <v>78</v>
      </c>
      <c r="B25" s="115" t="s">
        <v>79</v>
      </c>
      <c r="C25" s="110">
        <v>1720</v>
      </c>
      <c r="D25" s="105">
        <v>352.8</v>
      </c>
      <c r="E25" s="106">
        <f t="shared" si="0"/>
        <v>20.511627906976745</v>
      </c>
      <c r="F25" s="116"/>
      <c r="G25" s="87"/>
    </row>
    <row r="26" spans="1:7" ht="31.5" customHeight="1">
      <c r="A26" s="112" t="s">
        <v>80</v>
      </c>
      <c r="B26" s="113" t="s">
        <v>81</v>
      </c>
      <c r="C26" s="100">
        <v>150</v>
      </c>
      <c r="D26" s="99">
        <v>575.2</v>
      </c>
      <c r="E26" s="100">
        <f t="shared" si="0"/>
        <v>383.4666666666667</v>
      </c>
      <c r="F26" s="87"/>
      <c r="G26" s="87"/>
    </row>
    <row r="27" spans="1:7" ht="30.75" customHeight="1">
      <c r="A27" s="112" t="s">
        <v>82</v>
      </c>
      <c r="B27" s="139" t="s">
        <v>100</v>
      </c>
      <c r="C27" s="100">
        <v>4000</v>
      </c>
      <c r="D27" s="99">
        <v>1112</v>
      </c>
      <c r="E27" s="100">
        <f t="shared" si="0"/>
        <v>27.800000000000004</v>
      </c>
      <c r="F27" s="87"/>
      <c r="G27" s="87"/>
    </row>
    <row r="28" spans="1:6" s="101" customFormat="1" ht="33.75" customHeight="1">
      <c r="A28" s="112" t="s">
        <v>128</v>
      </c>
      <c r="B28" s="139" t="s">
        <v>129</v>
      </c>
      <c r="C28" s="100"/>
      <c r="D28" s="99">
        <v>7.4</v>
      </c>
      <c r="E28" s="100">
        <v>0</v>
      </c>
      <c r="F28" s="87"/>
    </row>
    <row r="29" spans="1:5" s="101" customFormat="1" ht="24" customHeight="1">
      <c r="A29" s="102" t="s">
        <v>83</v>
      </c>
      <c r="B29" s="107" t="s">
        <v>84</v>
      </c>
      <c r="C29" s="118">
        <f>C30+C31+C32+C33+C34</f>
        <v>286823.20000000007</v>
      </c>
      <c r="D29" s="118">
        <f>D30+D31+D32+D35+D36+D34+D33</f>
        <v>61848.3</v>
      </c>
      <c r="E29" s="100">
        <f>D29/C29*100</f>
        <v>21.563213854388344</v>
      </c>
    </row>
    <row r="30" spans="1:5" s="101" customFormat="1" ht="35.25" customHeight="1">
      <c r="A30" s="104" t="s">
        <v>85</v>
      </c>
      <c r="B30" s="108" t="s">
        <v>86</v>
      </c>
      <c r="C30" s="110">
        <v>15201</v>
      </c>
      <c r="D30" s="105">
        <v>5784.9</v>
      </c>
      <c r="E30" s="110">
        <f>D30/C30*100</f>
        <v>38.05604894414841</v>
      </c>
    </row>
    <row r="31" spans="1:5" s="101" customFormat="1" ht="30" customHeight="1">
      <c r="A31" s="104" t="s">
        <v>87</v>
      </c>
      <c r="B31" s="108" t="s">
        <v>88</v>
      </c>
      <c r="C31" s="130">
        <v>175721.7</v>
      </c>
      <c r="D31" s="105">
        <v>52127.2</v>
      </c>
      <c r="E31" s="110">
        <f>D31/C31*100</f>
        <v>29.66463447599243</v>
      </c>
    </row>
    <row r="32" spans="1:5" s="101" customFormat="1" ht="30" customHeight="1">
      <c r="A32" s="104" t="s">
        <v>89</v>
      </c>
      <c r="B32" s="108" t="s">
        <v>90</v>
      </c>
      <c r="C32" s="110">
        <v>95630.6</v>
      </c>
      <c r="D32" s="105">
        <v>5127.5</v>
      </c>
      <c r="E32" s="110">
        <f>D32/C32*100</f>
        <v>5.361777506363026</v>
      </c>
    </row>
    <row r="33" spans="1:5" s="101" customFormat="1" ht="30" customHeight="1">
      <c r="A33" s="104" t="s">
        <v>137</v>
      </c>
      <c r="B33" s="108" t="s">
        <v>138</v>
      </c>
      <c r="C33" s="110">
        <v>70</v>
      </c>
      <c r="D33" s="105">
        <v>70</v>
      </c>
      <c r="E33" s="110">
        <f>D33/C33*100</f>
        <v>100</v>
      </c>
    </row>
    <row r="34" spans="1:5" s="101" customFormat="1" ht="32.25" customHeight="1">
      <c r="A34" s="159" t="s">
        <v>132</v>
      </c>
      <c r="B34" s="108" t="s">
        <v>133</v>
      </c>
      <c r="C34" s="110">
        <v>199.9</v>
      </c>
      <c r="D34" s="105">
        <v>226</v>
      </c>
      <c r="E34" s="110">
        <v>0</v>
      </c>
    </row>
    <row r="35" spans="1:5" s="101" customFormat="1" ht="30.75" customHeight="1">
      <c r="A35" s="104" t="s">
        <v>126</v>
      </c>
      <c r="B35" s="108" t="s">
        <v>127</v>
      </c>
      <c r="C35" s="130"/>
      <c r="D35" s="105">
        <v>0.4</v>
      </c>
      <c r="E35" s="110">
        <v>0</v>
      </c>
    </row>
    <row r="36" spans="1:7" s="123" customFormat="1" ht="18.75" customHeight="1">
      <c r="A36" s="104" t="s">
        <v>130</v>
      </c>
      <c r="B36" s="108" t="s">
        <v>131</v>
      </c>
      <c r="C36" s="130"/>
      <c r="D36" s="105">
        <v>-1487.7</v>
      </c>
      <c r="E36" s="110">
        <v>0</v>
      </c>
      <c r="F36" s="101"/>
      <c r="G36" s="122"/>
    </row>
    <row r="37" spans="1:9" s="101" customFormat="1" ht="21" customHeight="1">
      <c r="A37" s="119"/>
      <c r="B37" s="120" t="s">
        <v>91</v>
      </c>
      <c r="C37" s="121">
        <f>C29+C8</f>
        <v>601501.2000000001</v>
      </c>
      <c r="D37" s="121">
        <f>D29+D8</f>
        <v>140222.3</v>
      </c>
      <c r="E37" s="100">
        <f>D37/C37*100</f>
        <v>23.312056567800692</v>
      </c>
      <c r="F37" s="122"/>
      <c r="G37" s="155"/>
      <c r="H37" s="124"/>
      <c r="I37" s="122"/>
    </row>
    <row r="38" spans="1:9" s="101" customFormat="1" ht="48.75" customHeight="1">
      <c r="A38" s="153"/>
      <c r="B38" s="154"/>
      <c r="C38" s="155"/>
      <c r="D38" s="155"/>
      <c r="E38" s="156"/>
      <c r="F38" s="155"/>
      <c r="G38" s="155"/>
      <c r="H38" s="124"/>
      <c r="I38" s="125"/>
    </row>
    <row r="39" spans="1:6" ht="15.75">
      <c r="A39" s="153"/>
      <c r="B39" s="154"/>
      <c r="C39" s="155"/>
      <c r="D39" s="155"/>
      <c r="E39" s="156"/>
      <c r="F39" s="155"/>
    </row>
    <row r="40" spans="1:5" ht="15.75">
      <c r="A40" s="126"/>
      <c r="B40" s="127"/>
      <c r="C40" s="128"/>
      <c r="D40" s="128"/>
      <c r="E40" s="129"/>
    </row>
    <row r="41" spans="1:5" ht="15.75">
      <c r="A41" s="126"/>
      <c r="B41" s="127"/>
      <c r="C41" s="128"/>
      <c r="D41" s="128"/>
      <c r="E41" s="129"/>
    </row>
    <row r="42" ht="15.75">
      <c r="B42" s="89"/>
    </row>
    <row r="44" ht="15.75">
      <c r="B44" s="89"/>
    </row>
  </sheetData>
  <sheetProtection/>
  <mergeCells count="4">
    <mergeCell ref="A3:F3"/>
    <mergeCell ref="A4:F4"/>
    <mergeCell ref="C1:E1"/>
    <mergeCell ref="A2:E2"/>
  </mergeCells>
  <printOptions/>
  <pageMargins left="0.984251968503937" right="0.1968503937007874" top="0.1968503937007874" bottom="0" header="0.3937007874015748" footer="0.3937007874015748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Teapot</dc:creator>
  <cp:keywords/>
  <dc:description/>
  <cp:lastModifiedBy>Пользователь</cp:lastModifiedBy>
  <cp:lastPrinted>2013-04-15T07:46:26Z</cp:lastPrinted>
  <dcterms:created xsi:type="dcterms:W3CDTF">2012-03-19T05:44:03Z</dcterms:created>
  <dcterms:modified xsi:type="dcterms:W3CDTF">2013-06-13T18:21:53Z</dcterms:modified>
  <cp:category/>
  <cp:version/>
  <cp:contentType/>
  <cp:contentStatus/>
</cp:coreProperties>
</file>