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3" sheetId="1" r:id="rId1"/>
    <sheet name="прил4" sheetId="2" r:id="rId2"/>
    <sheet name="прил 5" sheetId="3" r:id="rId3"/>
  </sheets>
  <definedNames>
    <definedName name="_xlnm.Print_Titles" localSheetId="1">'прил4'!$5:$5</definedName>
    <definedName name="_xlnm.Print_Titles" localSheetId="0">'ПРИЛОЖЕНИЕ 3'!$5:$5</definedName>
    <definedName name="_xlnm.Print_Area" localSheetId="1">'прил4'!$A$1:$G$187</definedName>
    <definedName name="_xlnm.Print_Area" localSheetId="0">'ПРИЛОЖЕНИЕ 3'!$A$1:$E$42</definedName>
  </definedNames>
  <calcPr fullCalcOnLoad="1"/>
</workbook>
</file>

<file path=xl/sharedStrings.xml><?xml version="1.0" encoding="utf-8"?>
<sst xmlns="http://schemas.openxmlformats.org/spreadsheetml/2006/main" count="893" uniqueCount="331">
  <si>
    <t>Наименование показателя</t>
  </si>
  <si>
    <t>#Н/Д</t>
  </si>
  <si>
    <t>0100</t>
  </si>
  <si>
    <t>0000000</t>
  </si>
  <si>
    <t>0102</t>
  </si>
  <si>
    <t>0103</t>
  </si>
  <si>
    <t>0104</t>
  </si>
  <si>
    <t>0105</t>
  </si>
  <si>
    <t>0106</t>
  </si>
  <si>
    <t>0107</t>
  </si>
  <si>
    <t>0111</t>
  </si>
  <si>
    <t>0113</t>
  </si>
  <si>
    <t>0300</t>
  </si>
  <si>
    <t>0309</t>
  </si>
  <si>
    <t>0400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</si>
  <si>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</si>
  <si>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</si>
  <si>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</si>
  <si>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</si>
  <si>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</si>
  <si>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</si>
  <si>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</si>
  <si>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</si>
  <si>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</si>
  <si>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</si>
  <si>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</si>
  <si>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</si>
  <si>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</si>
  <si>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</si>
  <si>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</si>
  <si>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</si>
  <si>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</si>
  <si>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</si>
  <si>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</si>
  <si>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</si>
  <si>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1102</t>
  </si>
  <si>
    <t>1105</t>
  </si>
  <si>
    <t>тыс.руб.</t>
  </si>
  <si>
    <t>% испол.</t>
  </si>
  <si>
    <t>0000</t>
  </si>
  <si>
    <t>Вед.</t>
  </si>
  <si>
    <t>Ц.ст.</t>
  </si>
  <si>
    <t>011</t>
  </si>
  <si>
    <t>0020400</t>
  </si>
  <si>
    <t>0021100</t>
  </si>
  <si>
    <t>012</t>
  </si>
  <si>
    <t>056</t>
  </si>
  <si>
    <t>4239900</t>
  </si>
  <si>
    <t>4400200</t>
  </si>
  <si>
    <t>4409900</t>
  </si>
  <si>
    <t>4419900</t>
  </si>
  <si>
    <t>4429900</t>
  </si>
  <si>
    <t>4508500</t>
  </si>
  <si>
    <t>5223200</t>
  </si>
  <si>
    <t>075</t>
  </si>
  <si>
    <t>0700500</t>
  </si>
  <si>
    <t>4209900</t>
  </si>
  <si>
    <t>6600000</t>
  </si>
  <si>
    <t>4219900</t>
  </si>
  <si>
    <t>4339900</t>
  </si>
  <si>
    <t>4362100</t>
  </si>
  <si>
    <t>5200900</t>
  </si>
  <si>
    <t>5210204</t>
  </si>
  <si>
    <t>6700000</t>
  </si>
  <si>
    <t>4320100</t>
  </si>
  <si>
    <t>4320200</t>
  </si>
  <si>
    <t>4329900</t>
  </si>
  <si>
    <t>4359900</t>
  </si>
  <si>
    <t>4529900</t>
  </si>
  <si>
    <t>5053701</t>
  </si>
  <si>
    <t>5201000</t>
  </si>
  <si>
    <t>163</t>
  </si>
  <si>
    <t>3400301</t>
  </si>
  <si>
    <t>0900200</t>
  </si>
  <si>
    <t>1020102</t>
  </si>
  <si>
    <t>164</t>
  </si>
  <si>
    <t>5129700</t>
  </si>
  <si>
    <t>720</t>
  </si>
  <si>
    <t>0020300</t>
  </si>
  <si>
    <t>0014000</t>
  </si>
  <si>
    <t>0013800</t>
  </si>
  <si>
    <t>5210206</t>
  </si>
  <si>
    <t>5210207</t>
  </si>
  <si>
    <t>5210213</t>
  </si>
  <si>
    <t>2180100</t>
  </si>
  <si>
    <t>4910100</t>
  </si>
  <si>
    <t>5058600</t>
  </si>
  <si>
    <t>5050502</t>
  </si>
  <si>
    <t>6740000</t>
  </si>
  <si>
    <t>5210212</t>
  </si>
  <si>
    <t>792</t>
  </si>
  <si>
    <t>0200002</t>
  </si>
  <si>
    <t>0980101</t>
  </si>
  <si>
    <t>0980201</t>
  </si>
  <si>
    <t>0980301</t>
  </si>
  <si>
    <t>3500200</t>
  </si>
  <si>
    <t>3510500</t>
  </si>
  <si>
    <t>6000100</t>
  </si>
  <si>
    <t>6000200</t>
  </si>
  <si>
    <t>6000300</t>
  </si>
  <si>
    <t>6000400</t>
  </si>
  <si>
    <t>6000500</t>
  </si>
  <si>
    <t>1008820</t>
  </si>
  <si>
    <t>5053401</t>
  </si>
  <si>
    <t>5053402</t>
  </si>
  <si>
    <t>4829900</t>
  </si>
  <si>
    <t>Возмещение расходов бюджетов  муниципальных образований на обеспечение питанием учащихся муниципальных общеобразовательных учреждений в размере 50 процентов  фактических затрат, но не более 11 рублей на 1 учащегося в день</t>
  </si>
  <si>
    <t>Мероприятия по проведению оздоровительной кампании детей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</si>
  <si>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</si>
  <si>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АДМИНИСТРАЦИЯ ГОРОДА ЛИВНЫ ОРЛОВСКОЙ ОБЛАСТИ</t>
  </si>
  <si>
    <t>Дошкольное образование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</si>
  <si>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</si>
  <si>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</si>
  <si>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</si>
  <si>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</si>
  <si>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Общее образование</t>
  </si>
  <si>
    <t>Обеспечение деятельности подведомственных учреждений</t>
  </si>
  <si>
    <t>Комплектование книжных фондов библиотек муниципальных образований</t>
  </si>
  <si>
    <t>Другие вопросы в области культуры и кинематографии</t>
  </si>
  <si>
    <t>Ежемесячное денежное вознаграждение за классное руководство</t>
  </si>
  <si>
    <t>Молодежная политика и оздоровление детей</t>
  </si>
  <si>
    <t xml:space="preserve"> Оздоровление детей</t>
  </si>
  <si>
    <t>Другие вопросы в области образования</t>
  </si>
  <si>
    <t>Социальное обеспечение населения</t>
  </si>
  <si>
    <t>Охрана семьи и детства</t>
  </si>
  <si>
    <t>Другие общегосударственные вопросы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</si>
  <si>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</si>
  <si>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</si>
  <si>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</si>
  <si>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Другие вопросы в области жилищно-коммунального хозяйства</t>
  </si>
  <si>
    <t>Оценка недвижимости, признание прав и регулирование отношений по государственной и муниципальной собственности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</si>
  <si>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</si>
  <si>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</si>
  <si>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Организация деятельности административных комиссий на территории Орловской области</t>
  </si>
  <si>
    <t>Формирование и организация деятельности комиссии по делам несовершеннолетних и защите их прав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</si>
  <si>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</si>
  <si>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Культура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</si>
  <si>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</si>
  <si>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</si>
  <si>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Оказание других видов социальной помощи</t>
  </si>
  <si>
    <t>Выплата единовременного пособия при всех формах устройства детей, лишенных родительского попечения, в семью</t>
  </si>
  <si>
    <t xml:space="preserve"> Другие вопросы в области социальной политики</t>
  </si>
  <si>
    <t>Выполнение полномочий в сфере опеки и попечительства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</si>
  <si>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</si>
  <si>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</si>
  <si>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</si>
  <si>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</si>
  <si>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</si>
  <si>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</si>
  <si>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</si>
  <si>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</si>
  <si>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</si>
  <si>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Подпрограмма "Обеспечение жильем молодых семей"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</si>
  <si>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</si>
  <si>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</si>
  <si>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Обеспечение мероприятий по капитальному ремонту многоквартирных домов за счет средств бюджета городского округа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</si>
  <si>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</si>
  <si>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Управление муниципального имущества администрации города Ливны</t>
  </si>
  <si>
    <t>03380</t>
  </si>
  <si>
    <t>700</t>
  </si>
  <si>
    <t>00001000000000000000</t>
  </si>
  <si>
    <t>70000001000000000000000</t>
  </si>
  <si>
    <t>Изменение остатков средств на счетах по учету средств бюджета</t>
  </si>
  <si>
    <t>03390</t>
  </si>
  <si>
    <t>00001050000000000000</t>
  </si>
  <si>
    <t>70000001050000000000000</t>
  </si>
  <si>
    <t>Увеличение остатков средств бюджетов</t>
  </si>
  <si>
    <t>03410</t>
  </si>
  <si>
    <t>710</t>
  </si>
  <si>
    <t>00001050000000000500</t>
  </si>
  <si>
    <t>71000001050000000000500</t>
  </si>
  <si>
    <t>Увеличение прочих остатков средств бюджетов</t>
  </si>
  <si>
    <t>03590</t>
  </si>
  <si>
    <t>00001050200000000500</t>
  </si>
  <si>
    <t>71000001050200000000500</t>
  </si>
  <si>
    <t>Увеличение прочих остатков денежных средств бюджетов</t>
  </si>
  <si>
    <t>03600</t>
  </si>
  <si>
    <t>00001050201000000510</t>
  </si>
  <si>
    <t>71000001050201000000510</t>
  </si>
  <si>
    <t>Увеличение прочих остатков денежных средств  бюджетов городских округов</t>
  </si>
  <si>
    <t>03640</t>
  </si>
  <si>
    <t>00001050201040000510</t>
  </si>
  <si>
    <t>71000001050201040000510</t>
  </si>
  <si>
    <t>Уменьшение остатков средств бюджетов</t>
  </si>
  <si>
    <t>03840</t>
  </si>
  <si>
    <t>00001050000000000600</t>
  </si>
  <si>
    <t>72000001050000000000600</t>
  </si>
  <si>
    <t>Уменьшение прочих остатков средств бюджетов</t>
  </si>
  <si>
    <t>04020</t>
  </si>
  <si>
    <t>00001050200000000600</t>
  </si>
  <si>
    <t>72000001050200000000600</t>
  </si>
  <si>
    <t>Уменьшение прочих остатков денежных средств бюджетов</t>
  </si>
  <si>
    <t>04030</t>
  </si>
  <si>
    <t>00001050201000000610</t>
  </si>
  <si>
    <t>72000001050201000000610</t>
  </si>
  <si>
    <t>Уменьшение прочих остатков денежных средств бюджетов городских округов</t>
  </si>
  <si>
    <t>04070</t>
  </si>
  <si>
    <t>00001050201040000610</t>
  </si>
  <si>
    <t>72000001050201040000610</t>
  </si>
  <si>
    <t>Номер строки</t>
  </si>
  <si>
    <t>Код строки</t>
  </si>
  <si>
    <t>Код источника финансирования по КИВФ, КИВнФ</t>
  </si>
  <si>
    <t>Утвержд. - консолидированный бюджет субъекта РФ</t>
  </si>
  <si>
    <t>Утвержд. - бюджет субъекта РФ</t>
  </si>
  <si>
    <t>Утвержд. - бюджеты внутригородских МО Москвы и СПб</t>
  </si>
  <si>
    <t>Утвержд. - бюджеты городских округов</t>
  </si>
  <si>
    <t>Утвержд. - бюджеты муниципальных районов</t>
  </si>
  <si>
    <t>Утвержд. - бюджеты городских и сельских  поселений</t>
  </si>
  <si>
    <t>Утвержд. - бюджет тер.  гос. внебюджетного фонда</t>
  </si>
  <si>
    <t>Исполнено-конс. бюджет субъекта РФ и тер. фонда обяз. мед. страхования</t>
  </si>
  <si>
    <t>Исполнено - консолидированный бюджет субъекта РФ</t>
  </si>
  <si>
    <t>Исполнено - бюджет субъекта РФ</t>
  </si>
  <si>
    <t>Исполнено - бюджеты внутригородских МО Москвы и СПб</t>
  </si>
  <si>
    <t>Исполнено - бюджеты городских округов</t>
  </si>
  <si>
    <t>Источники финансирования дефицита бюджета по кодам классификации источников финансирования дефицитов бюджетов</t>
  </si>
  <si>
    <t xml:space="preserve">Факт </t>
  </si>
  <si>
    <t xml:space="preserve">План </t>
  </si>
  <si>
    <t>РП.</t>
  </si>
  <si>
    <t>РП</t>
  </si>
  <si>
    <t xml:space="preserve">Дворцы и дома культуры, другие учреждения культуры </t>
  </si>
  <si>
    <t xml:space="preserve">Музеи и постоянные выставки </t>
  </si>
  <si>
    <t xml:space="preserve">Библиотеки </t>
  </si>
  <si>
    <t xml:space="preserve">Учреждения по внешкольной работе с детьми </t>
  </si>
  <si>
    <t>Школы- детские сады, школы начальные, неполные средние и средние</t>
  </si>
  <si>
    <t>Специальные (коррекционные) учреждения</t>
  </si>
  <si>
    <t>Выполнение полномочий в сфере трудовых отношений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</si>
  <si>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</si>
  <si>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</si>
  <si>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 xml:space="preserve"> </t>
  </si>
  <si>
    <t>Государственная поддержка в сфере культуры</t>
  </si>
  <si>
    <t xml:space="preserve"> Государственная поддержка в сфере культуры</t>
  </si>
  <si>
    <t>Другие вопросы в области физической культуры и спорта</t>
  </si>
  <si>
    <t>Мероприятия в области спорта и физической культуры</t>
  </si>
  <si>
    <t>0401</t>
  </si>
  <si>
    <t>0409</t>
  </si>
  <si>
    <t>Общеэкономические вопросы</t>
  </si>
  <si>
    <t>Распределение расходов бюджета г. Ливны за 2012 год по разделам и подразделам  классификации расходов бюджета</t>
  </si>
  <si>
    <t>тыс.руб</t>
  </si>
  <si>
    <t>Расходы бюджета г.Ливны за 2012 год по ведомственной структуре расходов  бюджета</t>
  </si>
  <si>
    <t>0920330</t>
  </si>
  <si>
    <t>Выполнение наказов избирателей депутатам Ливенского городского Совета народных депутатов</t>
  </si>
  <si>
    <t>На поэтапное введение отраслевой системы оплаты труда работникам муниципальных учреждений культуры</t>
  </si>
  <si>
    <t>5210104</t>
  </si>
  <si>
    <t>Программа "Культура и искусство города Ливны на 2011-2015 годы"</t>
  </si>
  <si>
    <t>7950009</t>
  </si>
  <si>
    <t>Софинансирование программы "Культура и искусство города Ливны на 2011-2015 годы"</t>
  </si>
  <si>
    <t>Резервные фонды органов местного самоуправления</t>
  </si>
  <si>
    <t>5100310</t>
  </si>
  <si>
    <t>Реализация дополнительных мероприятий, направленных на снижение напряженности на рынке труда</t>
  </si>
  <si>
    <t>1008900</t>
  </si>
  <si>
    <t>Федеральная целевая программа развития образования на 2011-2015 годы</t>
  </si>
  <si>
    <t>Софинансирование федеральной целевой программы развития образования на 2011-2015 годы</t>
  </si>
  <si>
    <t>1008901</t>
  </si>
  <si>
    <t>Модернизация региональных систем общего образования</t>
  </si>
  <si>
    <t>Софинансирование на модернизацию региональных систем общего образования</t>
  </si>
  <si>
    <t>4362101</t>
  </si>
  <si>
    <t>Финансовое обеспечение образовательного процесса в муниципальных общеобразовательных учреждениях</t>
  </si>
  <si>
    <t>Учреждения, обеспечивающие предоставление услуг в сфере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</si>
  <si>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</si>
  <si>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Обеспечение  равной доступности услуг общественного транспорта на территории соответствующего субъекта РФ для отдельных категорий граждан, оказание мер социальной поддержки которым относится к ведению РФ и субъектов РФ</t>
  </si>
  <si>
    <t>6730202</t>
  </si>
  <si>
    <t>Обеспечение выпускников муниципальных образовательных учреждений из числа сирот и детей, оставшихся без попечения родителей, единовременным денежным пособием, одеждой, обувью, мягким инвентарем и оборудованием</t>
  </si>
  <si>
    <t>5052102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</si>
  <si>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</si>
  <si>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Центры спортивной подготовки</t>
  </si>
  <si>
    <t>5224200</t>
  </si>
  <si>
    <t>Премия победителю областного смотра-конкурса на лучшее состояние условий и охраны труда в 2011 году</t>
  </si>
  <si>
    <t>Составление списков кандидатов в присяжные заседатели федеральных судов общей юрисдикции</t>
  </si>
  <si>
    <t>0920320</t>
  </si>
  <si>
    <t>Доплаты председателям общественных организаций</t>
  </si>
  <si>
    <t>0920350</t>
  </si>
  <si>
    <t>Прочие расходы органов местного самоуправления</t>
  </si>
  <si>
    <t>Дорожное хозяйство</t>
  </si>
  <si>
    <t>3150200</t>
  </si>
  <si>
    <t>Поддержка дорожного хозяйства</t>
  </si>
  <si>
    <t>3150208</t>
  </si>
  <si>
    <t>Ремонт проездов к дворовым территориям</t>
  </si>
  <si>
    <t>3150209</t>
  </si>
  <si>
    <t>Ремонт улично-дорожной сети</t>
  </si>
  <si>
    <t>0920340</t>
  </si>
  <si>
    <t>Доплаты председателям уличных комитетов</t>
  </si>
  <si>
    <t>4362109</t>
  </si>
  <si>
    <t>7950008</t>
  </si>
  <si>
    <t>1008830</t>
  </si>
  <si>
    <t>Строительство детского сада</t>
  </si>
  <si>
    <t>1008831</t>
  </si>
  <si>
    <t>6730203</t>
  </si>
  <si>
    <t>Содержание ребенка в семье опекуна и приемной семье, а также вознаграждение, причитающееся приемному родителю</t>
  </si>
  <si>
    <t>6730300</t>
  </si>
  <si>
    <t>Социальная поддержка граждан,усыновивших (удочеривших) детей-сирот и детей,оставшихся без попечения родителей</t>
  </si>
  <si>
    <t>Субсидии на содержание муниципального жилого фонда</t>
  </si>
  <si>
    <t xml:space="preserve">Закон Орловской области от 24.02.2012 года №05/63-ОС «О наказах избирателей депутатам Орловской области Совета народных депутатов» </t>
  </si>
  <si>
    <t>1008821</t>
  </si>
  <si>
    <t>Городская целевая программа "Обеспечение жильем молодых семей"</t>
  </si>
  <si>
    <t>Целевая программа "Профилактика наркомании, алкоголизма и табакокурения в городе Ливны Орловской области"</t>
  </si>
  <si>
    <t>Отдел по физической культуре и спорту администрации города Ливны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</si>
  <si>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 - 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</si>
  <si>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>Функционирование высшего должностного лица субъекта Российской Федерации и муниципального образования</t>
  </si>
  <si>
    <t>Резервные фонды местных администраций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</si>
  <si>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</si>
  <si>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</si>
  <si>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</si>
  <si>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</si>
  <si>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</si>
  <si>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</si>
  <si>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ОБРАЗОВАНИЕ</t>
  </si>
  <si>
    <t>КУЛЬТУРА И КИНЕМАТОГРАФИЯ</t>
  </si>
  <si>
    <t>СОЦИАЛЬНАЯ ПОЛИТИКА</t>
  </si>
  <si>
    <t>Другие вопросы в области социальной политики</t>
  </si>
  <si>
    <t>ФИЗИЧЕСКАЯ КУЛЬТУРА И СПОРТ</t>
  </si>
  <si>
    <t>Массовый спорт</t>
  </si>
  <si>
    <t>Всего расходов</t>
  </si>
  <si>
    <t>ОБЩЕГОСУДАРСТВЕННЫЕ ВОПРОСЫ</t>
  </si>
  <si>
    <t>Ливенский городской Совет народных депутатов</t>
  </si>
  <si>
    <t>Контрольно-счетная палата  города Ливны Орловской области</t>
  </si>
  <si>
    <t>Отдел по культуре и искусству администрации города Ливны</t>
  </si>
  <si>
    <t>Управление общего образования администрации города Ливны</t>
  </si>
  <si>
    <t>ОБЩЕГОСУДАРСТВЕННЫЕ РАСХОДЫ</t>
  </si>
  <si>
    <t>Бюджетные инвестиции в объекты капитального строительства собственности муниципальных образований</t>
  </si>
  <si>
    <t>Глава муниципального образования</t>
  </si>
  <si>
    <t>Государственная регистрация актов гражданского состояния</t>
  </si>
  <si>
    <t>Финансовое управление администрации города  Ливны</t>
  </si>
  <si>
    <t>Утверждено - бюджеты городских округов</t>
  </si>
  <si>
    <t>Источники внутреннего финансирования дефицита бюджета</t>
  </si>
  <si>
    <t>Закон Орловской области от 24.02.2012 года № 05/63 «О наказах избирателей депутатам Орловского областного Совета народных депутатов»</t>
  </si>
  <si>
    <t>Закон Орловской области от 24.02.2012 года № 05/63-ОС «О наказах избирателей депутатам Орловского областного Совета народных депутатов»</t>
  </si>
  <si>
    <t>Закон Орловской области от 24.02.2012 года №05/63-ОС "О наказах избирателей депутатам Орловского областного Совета народных депутатов"</t>
  </si>
  <si>
    <t>Обеспечение мероприятий по капитальному ремонту многоквартирных домов за счет средств бюджета субъекта Российской Федерации</t>
  </si>
  <si>
    <t>Приложение 3                                                      к решению Ливенского городского Совета народных депутатов                                        от 30.04.2013 г. №22/136-ГС</t>
  </si>
  <si>
    <t>Приложение 4                                               к решению Ливенского городского Совета народных депутатов                                      от 30.04.2013 г. №22/136-ГС</t>
  </si>
  <si>
    <t>Приложение 5                                               к решению Ливенского городского Совета народных депутатов                                      от 30.04.2013 г. №22/136-ГС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</si>
</sst>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"/>
    <numFmt numFmtId="177" formatCode="#,##0.0"/>
    <numFmt numFmtId="178" formatCode="0.0"/>
  </numFmts>
  <fonts count="2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24" borderId="0" xfId="0" applyFill="1" applyAlignment="1">
      <alignment wrapText="1"/>
    </xf>
    <xf numFmtId="0" fontId="1" fillId="24" borderId="0" xfId="0" applyFont="1" applyFill="1" applyAlignment="1">
      <alignment wrapText="1"/>
    </xf>
    <xf numFmtId="0" fontId="0" fillId="0" borderId="0" xfId="0" applyFill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24" borderId="10" xfId="0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horizontal="center" vertical="top" shrinkToFit="1"/>
    </xf>
    <xf numFmtId="177" fontId="3" fillId="0" borderId="10" xfId="0" applyNumberFormat="1" applyFont="1" applyFill="1" applyBorder="1" applyAlignment="1">
      <alignment horizontal="center" vertical="top" shrinkToFit="1"/>
    </xf>
    <xf numFmtId="0" fontId="3" fillId="24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24" borderId="10" xfId="0" applyFont="1" applyFill="1" applyBorder="1" applyAlignment="1">
      <alignment vertical="top" wrapText="1"/>
    </xf>
    <xf numFmtId="49" fontId="4" fillId="24" borderId="10" xfId="0" applyNumberFormat="1" applyFont="1" applyFill="1" applyBorder="1" applyAlignment="1">
      <alignment horizontal="center" vertical="top" shrinkToFit="1"/>
    </xf>
    <xf numFmtId="177" fontId="4" fillId="0" borderId="10" xfId="0" applyNumberFormat="1" applyFont="1" applyFill="1" applyBorder="1" applyAlignment="1">
      <alignment horizontal="center" vertical="top" shrinkToFi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1" fillId="24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4" fontId="3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25" borderId="10" xfId="0" applyNumberFormat="1" applyFill="1" applyBorder="1" applyAlignment="1">
      <alignment/>
    </xf>
    <xf numFmtId="2" fontId="0" fillId="4" borderId="10" xfId="0" applyNumberFormat="1" applyFill="1" applyBorder="1" applyAlignment="1">
      <alignment/>
    </xf>
    <xf numFmtId="2" fontId="0" fillId="25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178" fontId="0" fillId="0" borderId="10" xfId="0" applyNumberFormat="1" applyFill="1" applyBorder="1" applyAlignment="1">
      <alignment/>
    </xf>
    <xf numFmtId="0" fontId="3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24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justify"/>
    </xf>
    <xf numFmtId="0" fontId="4" fillId="24" borderId="10" xfId="0" applyFont="1" applyFill="1" applyBorder="1" applyAlignment="1">
      <alignment horizontal="left" vertical="top" wrapText="1"/>
    </xf>
    <xf numFmtId="0" fontId="24" fillId="24" borderId="13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 wrapText="1"/>
    </xf>
    <xf numFmtId="0" fontId="24" fillId="24" borderId="0" xfId="0" applyFont="1" applyFill="1" applyAlignment="1">
      <alignment horizont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wrapText="1"/>
    </xf>
    <xf numFmtId="0" fontId="24" fillId="24" borderId="0" xfId="0" applyFont="1" applyFill="1" applyAlignment="1">
      <alignment wrapText="1"/>
    </xf>
    <xf numFmtId="0" fontId="24" fillId="24" borderId="0" xfId="0" applyFont="1" applyFill="1" applyAlignment="1">
      <alignment horizontal="center"/>
    </xf>
    <xf numFmtId="0" fontId="24" fillId="24" borderId="0" xfId="0" applyFont="1" applyFill="1" applyBorder="1" applyAlignment="1">
      <alignment vertical="center" wrapText="1"/>
    </xf>
    <xf numFmtId="0" fontId="24" fillId="24" borderId="0" xfId="0" applyFont="1" applyFill="1" applyBorder="1" applyAlignment="1">
      <alignment horizontal="left" vertical="center" wrapText="1"/>
    </xf>
    <xf numFmtId="10" fontId="4" fillId="6" borderId="10" xfId="0" applyNumberFormat="1" applyFont="1" applyFill="1" applyBorder="1" applyAlignment="1">
      <alignment horizontal="right" vertical="top" shrinkToFit="1"/>
    </xf>
    <xf numFmtId="4" fontId="4" fillId="6" borderId="10" xfId="0" applyNumberFormat="1" applyFont="1" applyFill="1" applyBorder="1" applyAlignment="1">
      <alignment horizontal="right" vertical="top" shrinkToFit="1"/>
    </xf>
    <xf numFmtId="10" fontId="3" fillId="6" borderId="10" xfId="0" applyNumberFormat="1" applyFont="1" applyFill="1" applyBorder="1" applyAlignment="1">
      <alignment horizontal="right" vertical="top" shrinkToFit="1"/>
    </xf>
    <xf numFmtId="4" fontId="3" fillId="6" borderId="10" xfId="0" applyNumberFormat="1" applyFont="1" applyFill="1" applyBorder="1" applyAlignment="1">
      <alignment horizontal="right" vertical="top" shrinkToFit="1"/>
    </xf>
    <xf numFmtId="0" fontId="4" fillId="24" borderId="14" xfId="0" applyFont="1" applyFill="1" applyBorder="1" applyAlignment="1">
      <alignment/>
    </xf>
    <xf numFmtId="49" fontId="4" fillId="24" borderId="10" xfId="0" applyNumberFormat="1" applyFont="1" applyFill="1" applyBorder="1" applyAlignment="1">
      <alignment horizontal="center"/>
    </xf>
    <xf numFmtId="10" fontId="3" fillId="22" borderId="15" xfId="0" applyNumberFormat="1" applyFont="1" applyFill="1" applyBorder="1" applyAlignment="1">
      <alignment horizontal="right" vertical="top" shrinkToFit="1"/>
    </xf>
    <xf numFmtId="4" fontId="3" fillId="22" borderId="15" xfId="0" applyNumberFormat="1" applyFont="1" applyFill="1" applyBorder="1" applyAlignment="1">
      <alignment horizontal="right" vertical="top" shrinkToFit="1"/>
    </xf>
    <xf numFmtId="10" fontId="4" fillId="22" borderId="15" xfId="0" applyNumberFormat="1" applyFont="1" applyFill="1" applyBorder="1" applyAlignment="1">
      <alignment horizontal="right" vertical="top" shrinkToFit="1"/>
    </xf>
    <xf numFmtId="4" fontId="4" fillId="22" borderId="15" xfId="0" applyNumberFormat="1" applyFont="1" applyFill="1" applyBorder="1" applyAlignment="1">
      <alignment horizontal="right" vertical="top" shrinkToFit="1"/>
    </xf>
    <xf numFmtId="177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Fill="1" applyAlignment="1">
      <alignment horizontal="left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distributed" wrapText="1"/>
    </xf>
    <xf numFmtId="0" fontId="24" fillId="24" borderId="0" xfId="0" applyFont="1" applyFill="1" applyAlignment="1">
      <alignment horizontal="center" wrapText="1"/>
    </xf>
    <xf numFmtId="0" fontId="4" fillId="24" borderId="10" xfId="0" applyFont="1" applyFill="1" applyBorder="1" applyAlignment="1">
      <alignment horizontal="left"/>
    </xf>
    <xf numFmtId="2" fontId="3" fillId="0" borderId="0" xfId="0" applyNumberFormat="1" applyFont="1" applyAlignment="1">
      <alignment horizontal="left" wrapText="1"/>
    </xf>
    <xf numFmtId="49" fontId="24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 outlineLevelRow="1"/>
  <cols>
    <col min="1" max="1" width="60.625" style="6" customWidth="1"/>
    <col min="2" max="2" width="6.625" style="6" customWidth="1"/>
    <col min="3" max="3" width="11.625" style="11" customWidth="1"/>
    <col min="4" max="4" width="11.75390625" style="11" customWidth="1"/>
    <col min="5" max="5" width="11.625" style="11" customWidth="1"/>
    <col min="6" max="9" width="0" style="6" hidden="1" customWidth="1"/>
    <col min="10" max="16384" width="9.125" style="6" customWidth="1"/>
  </cols>
  <sheetData>
    <row r="1" spans="1:9" ht="62.25" customHeight="1">
      <c r="A1" s="41"/>
      <c r="B1" s="41"/>
      <c r="C1" s="59" t="s">
        <v>328</v>
      </c>
      <c r="D1" s="59"/>
      <c r="E1" s="59"/>
      <c r="F1" s="10"/>
      <c r="G1" s="10"/>
      <c r="H1" s="10"/>
      <c r="I1" s="10"/>
    </row>
    <row r="2" spans="1:9" ht="2.25" customHeight="1">
      <c r="A2" s="42"/>
      <c r="B2" s="42"/>
      <c r="C2" s="42"/>
      <c r="D2" s="42"/>
      <c r="E2" s="42"/>
      <c r="F2" s="42"/>
      <c r="G2" s="42"/>
      <c r="H2" s="38"/>
      <c r="I2" s="43"/>
    </row>
    <row r="3" spans="1:9" ht="33.75" customHeight="1">
      <c r="A3" s="60" t="s">
        <v>236</v>
      </c>
      <c r="B3" s="60"/>
      <c r="C3" s="60"/>
      <c r="D3" s="60"/>
      <c r="E3" s="60"/>
      <c r="F3" s="61"/>
      <c r="G3" s="61"/>
      <c r="H3" s="43"/>
      <c r="I3" s="43"/>
    </row>
    <row r="4" spans="1:9" ht="24" customHeight="1">
      <c r="A4" s="44"/>
      <c r="B4" s="44"/>
      <c r="C4" s="44"/>
      <c r="D4" s="44"/>
      <c r="E4" s="45" t="s">
        <v>237</v>
      </c>
      <c r="F4" s="36"/>
      <c r="G4" s="36"/>
      <c r="H4" s="43"/>
      <c r="I4" s="43"/>
    </row>
    <row r="5" spans="1:9" ht="12.75">
      <c r="A5" s="39" t="s">
        <v>0</v>
      </c>
      <c r="B5" s="39" t="s">
        <v>217</v>
      </c>
      <c r="C5" s="40" t="s">
        <v>216</v>
      </c>
      <c r="D5" s="40" t="s">
        <v>215</v>
      </c>
      <c r="E5" s="40" t="s">
        <v>38</v>
      </c>
      <c r="F5" s="39" t="s">
        <v>1</v>
      </c>
      <c r="G5" s="39" t="s">
        <v>1</v>
      </c>
      <c r="H5" s="4" t="s">
        <v>1</v>
      </c>
      <c r="I5" s="4" t="s">
        <v>1</v>
      </c>
    </row>
    <row r="6" spans="1:9" s="15" customFormat="1" ht="12.75">
      <c r="A6" s="12" t="s">
        <v>312</v>
      </c>
      <c r="B6" s="13" t="s">
        <v>2</v>
      </c>
      <c r="C6" s="14">
        <f>SUM(C7:C14)</f>
        <v>46094.00000000001</v>
      </c>
      <c r="D6" s="14">
        <f>SUM(D7:D14)</f>
        <v>46089.299999999996</v>
      </c>
      <c r="E6" s="14">
        <f aca="true" t="shared" si="0" ref="E6:E42">D6/C6*100</f>
        <v>99.98980344513383</v>
      </c>
      <c r="F6" s="46">
        <v>0.9996</v>
      </c>
      <c r="G6" s="47">
        <v>0</v>
      </c>
      <c r="H6" s="46">
        <v>0</v>
      </c>
      <c r="I6" s="47">
        <v>0</v>
      </c>
    </row>
    <row r="7" spans="1:9" ht="26.25" customHeight="1" outlineLevel="1">
      <c r="A7" s="7" t="s">
        <v>297</v>
      </c>
      <c r="B7" s="8" t="s">
        <v>4</v>
      </c>
      <c r="C7" s="9">
        <v>1215.7</v>
      </c>
      <c r="D7" s="9">
        <v>1215.7</v>
      </c>
      <c r="E7" s="9">
        <f t="shared" si="0"/>
        <v>100</v>
      </c>
      <c r="F7" s="48">
        <v>0.9997</v>
      </c>
      <c r="G7" s="49">
        <v>0</v>
      </c>
      <c r="H7" s="46">
        <v>0</v>
      </c>
      <c r="I7" s="47">
        <v>0</v>
      </c>
    </row>
    <row r="8" spans="1:9" ht="39" customHeight="1" outlineLevel="1">
      <c r="A8" s="7" t="s">
        <v>111</v>
      </c>
      <c r="B8" s="8" t="s">
        <v>5</v>
      </c>
      <c r="C8" s="9">
        <v>2206.8</v>
      </c>
      <c r="D8" s="9">
        <v>2205.4</v>
      </c>
      <c r="E8" s="9">
        <f t="shared" si="0"/>
        <v>99.93655972448794</v>
      </c>
      <c r="F8" s="48">
        <v>0.9994</v>
      </c>
      <c r="G8" s="49">
        <v>0</v>
      </c>
      <c r="H8" s="46">
        <v>0</v>
      </c>
      <c r="I8" s="47">
        <v>0</v>
      </c>
    </row>
    <row r="9" spans="1:9" ht="40.5" customHeight="1" outlineLevel="1">
      <c r="A9" s="7" t="s">
        <v>131</v>
      </c>
      <c r="B9" s="8" t="s">
        <v>6</v>
      </c>
      <c r="C9" s="9">
        <v>28551.3</v>
      </c>
      <c r="D9" s="9">
        <v>28550.6</v>
      </c>
      <c r="E9" s="9">
        <f t="shared" si="0"/>
        <v>99.99754827275815</v>
      </c>
      <c r="F9" s="48">
        <v>0.9999</v>
      </c>
      <c r="G9" s="49">
        <v>0</v>
      </c>
      <c r="H9" s="46">
        <v>0</v>
      </c>
      <c r="I9" s="47">
        <v>0</v>
      </c>
    </row>
    <row r="10" spans="1:9" ht="12.75" outlineLevel="1">
      <c r="A10" s="7" t="s">
        <v>132</v>
      </c>
      <c r="B10" s="8" t="s">
        <v>7</v>
      </c>
      <c r="C10" s="9">
        <v>95.9</v>
      </c>
      <c r="D10" s="9">
        <v>95.9</v>
      </c>
      <c r="E10" s="9">
        <f t="shared" si="0"/>
        <v>100</v>
      </c>
      <c r="F10" s="48">
        <v>0</v>
      </c>
      <c r="G10" s="49">
        <v>0</v>
      </c>
      <c r="H10" s="46">
        <v>0</v>
      </c>
      <c r="I10" s="47">
        <v>0</v>
      </c>
    </row>
    <row r="11" spans="1:9" ht="33.75" customHeight="1" outlineLevel="1">
      <c r="A11" s="7" t="s">
        <v>114</v>
      </c>
      <c r="B11" s="8" t="s">
        <v>8</v>
      </c>
      <c r="C11" s="9">
        <v>6138.6</v>
      </c>
      <c r="D11" s="9">
        <v>6136.6</v>
      </c>
      <c r="E11" s="9">
        <f t="shared" si="0"/>
        <v>99.96741928126934</v>
      </c>
      <c r="F11" s="48">
        <v>0.9995</v>
      </c>
      <c r="G11" s="49">
        <v>0</v>
      </c>
      <c r="H11" s="46">
        <v>0</v>
      </c>
      <c r="I11" s="47">
        <v>0</v>
      </c>
    </row>
    <row r="12" spans="1:9" ht="18" customHeight="1" outlineLevel="1">
      <c r="A12" s="7" t="s">
        <v>143</v>
      </c>
      <c r="B12" s="8" t="s">
        <v>9</v>
      </c>
      <c r="C12" s="9">
        <v>700</v>
      </c>
      <c r="D12" s="9">
        <v>700</v>
      </c>
      <c r="E12" s="9">
        <f t="shared" si="0"/>
        <v>100</v>
      </c>
      <c r="F12" s="48">
        <v>1</v>
      </c>
      <c r="G12" s="49">
        <v>0</v>
      </c>
      <c r="H12" s="46">
        <v>0</v>
      </c>
      <c r="I12" s="47">
        <v>0</v>
      </c>
    </row>
    <row r="13" spans="1:9" ht="15.75" customHeight="1" outlineLevel="1">
      <c r="A13" s="7" t="s">
        <v>298</v>
      </c>
      <c r="B13" s="8" t="s">
        <v>10</v>
      </c>
      <c r="C13" s="9">
        <v>303.4</v>
      </c>
      <c r="D13" s="9">
        <v>303.4</v>
      </c>
      <c r="E13" s="9">
        <f t="shared" si="0"/>
        <v>100</v>
      </c>
      <c r="F13" s="48">
        <v>0.9995</v>
      </c>
      <c r="G13" s="49">
        <v>0</v>
      </c>
      <c r="H13" s="46">
        <v>0</v>
      </c>
      <c r="I13" s="47">
        <v>0</v>
      </c>
    </row>
    <row r="14" spans="1:9" ht="14.25" customHeight="1" outlineLevel="1">
      <c r="A14" s="7" t="s">
        <v>125</v>
      </c>
      <c r="B14" s="8" t="s">
        <v>11</v>
      </c>
      <c r="C14" s="9">
        <v>6882.3</v>
      </c>
      <c r="D14" s="9">
        <v>6881.7</v>
      </c>
      <c r="E14" s="9">
        <f t="shared" si="0"/>
        <v>99.99128198422038</v>
      </c>
      <c r="F14" s="48">
        <v>1.0017</v>
      </c>
      <c r="G14" s="49">
        <v>0</v>
      </c>
      <c r="H14" s="46">
        <v>0</v>
      </c>
      <c r="I14" s="47">
        <v>0</v>
      </c>
    </row>
    <row r="15" spans="1:9" s="15" customFormat="1" ht="25.5" customHeight="1">
      <c r="A15" s="12" t="s">
        <v>299</v>
      </c>
      <c r="B15" s="13" t="s">
        <v>12</v>
      </c>
      <c r="C15" s="14">
        <f>C16</f>
        <v>47.8</v>
      </c>
      <c r="D15" s="14">
        <f>D16</f>
        <v>47.8</v>
      </c>
      <c r="E15" s="14">
        <f t="shared" si="0"/>
        <v>100</v>
      </c>
      <c r="F15" s="46">
        <v>1</v>
      </c>
      <c r="G15" s="47">
        <v>0</v>
      </c>
      <c r="H15" s="46">
        <v>0</v>
      </c>
      <c r="I15" s="47">
        <v>0</v>
      </c>
    </row>
    <row r="16" spans="1:9" ht="30" customHeight="1" outlineLevel="1">
      <c r="A16" s="7" t="s">
        <v>300</v>
      </c>
      <c r="B16" s="8" t="s">
        <v>13</v>
      </c>
      <c r="C16" s="9">
        <v>47.8</v>
      </c>
      <c r="D16" s="9">
        <v>47.8</v>
      </c>
      <c r="E16" s="9">
        <f t="shared" si="0"/>
        <v>100</v>
      </c>
      <c r="F16" s="48">
        <v>1</v>
      </c>
      <c r="G16" s="49">
        <v>0</v>
      </c>
      <c r="H16" s="46">
        <v>0</v>
      </c>
      <c r="I16" s="47">
        <v>0</v>
      </c>
    </row>
    <row r="17" spans="1:9" s="15" customFormat="1" ht="12.75">
      <c r="A17" s="12" t="s">
        <v>301</v>
      </c>
      <c r="B17" s="13" t="s">
        <v>14</v>
      </c>
      <c r="C17" s="14">
        <f>C20+C18+C19</f>
        <v>43536.700000000004</v>
      </c>
      <c r="D17" s="14">
        <f>D20+D18+D19</f>
        <v>43492.7</v>
      </c>
      <c r="E17" s="14">
        <f t="shared" si="0"/>
        <v>99.89893584033699</v>
      </c>
      <c r="F17" s="46">
        <v>0.9997</v>
      </c>
      <c r="G17" s="47">
        <v>0</v>
      </c>
      <c r="H17" s="46">
        <v>0</v>
      </c>
      <c r="I17" s="47">
        <v>0</v>
      </c>
    </row>
    <row r="18" spans="1:9" s="15" customFormat="1" ht="12.75">
      <c r="A18" s="7" t="s">
        <v>235</v>
      </c>
      <c r="B18" s="8" t="s">
        <v>233</v>
      </c>
      <c r="C18" s="9">
        <v>131.1</v>
      </c>
      <c r="D18" s="9">
        <v>131</v>
      </c>
      <c r="E18" s="9">
        <f t="shared" si="0"/>
        <v>99.92372234935164</v>
      </c>
      <c r="F18" s="46"/>
      <c r="G18" s="47"/>
      <c r="H18" s="46"/>
      <c r="I18" s="47"/>
    </row>
    <row r="19" spans="1:9" s="15" customFormat="1" ht="12.75">
      <c r="A19" s="7" t="s">
        <v>302</v>
      </c>
      <c r="B19" s="8" t="s">
        <v>234</v>
      </c>
      <c r="C19" s="9">
        <v>43252.9</v>
      </c>
      <c r="D19" s="9">
        <v>43209.1</v>
      </c>
      <c r="E19" s="9">
        <f t="shared" si="0"/>
        <v>99.8987351137149</v>
      </c>
      <c r="F19" s="46"/>
      <c r="G19" s="47"/>
      <c r="H19" s="46"/>
      <c r="I19" s="47"/>
    </row>
    <row r="20" spans="1:9" ht="14.25" customHeight="1" outlineLevel="1">
      <c r="A20" s="7" t="s">
        <v>126</v>
      </c>
      <c r="B20" s="8" t="s">
        <v>15</v>
      </c>
      <c r="C20" s="9">
        <v>152.7</v>
      </c>
      <c r="D20" s="9">
        <v>152.6</v>
      </c>
      <c r="E20" s="9">
        <f t="shared" si="0"/>
        <v>99.93451211525868</v>
      </c>
      <c r="F20" s="48">
        <v>0.9982</v>
      </c>
      <c r="G20" s="49">
        <v>0</v>
      </c>
      <c r="H20" s="46">
        <v>0</v>
      </c>
      <c r="I20" s="47">
        <v>0</v>
      </c>
    </row>
    <row r="21" spans="1:9" s="15" customFormat="1" ht="14.25" customHeight="1">
      <c r="A21" s="12" t="s">
        <v>303</v>
      </c>
      <c r="B21" s="13" t="s">
        <v>16</v>
      </c>
      <c r="C21" s="14">
        <f>SUM(C22:C25)</f>
        <v>52036</v>
      </c>
      <c r="D21" s="14">
        <f>SUM(D22:D25)</f>
        <v>51994.1</v>
      </c>
      <c r="E21" s="14">
        <f t="shared" si="0"/>
        <v>99.91947882235375</v>
      </c>
      <c r="F21" s="46">
        <v>0.9999</v>
      </c>
      <c r="G21" s="47">
        <v>0</v>
      </c>
      <c r="H21" s="46">
        <v>0</v>
      </c>
      <c r="I21" s="47">
        <v>0</v>
      </c>
    </row>
    <row r="22" spans="1:9" ht="12.75" outlineLevel="1">
      <c r="A22" s="7" t="s">
        <v>128</v>
      </c>
      <c r="B22" s="8" t="s">
        <v>17</v>
      </c>
      <c r="C22" s="9">
        <v>14099.4</v>
      </c>
      <c r="D22" s="9">
        <v>14099.3</v>
      </c>
      <c r="E22" s="9">
        <f t="shared" si="0"/>
        <v>99.99929074996099</v>
      </c>
      <c r="F22" s="48">
        <v>1</v>
      </c>
      <c r="G22" s="49">
        <v>0</v>
      </c>
      <c r="H22" s="46">
        <v>0</v>
      </c>
      <c r="I22" s="47">
        <v>0</v>
      </c>
    </row>
    <row r="23" spans="1:9" ht="12.75" outlineLevel="1">
      <c r="A23" s="7" t="s">
        <v>304</v>
      </c>
      <c r="B23" s="8" t="s">
        <v>18</v>
      </c>
      <c r="C23" s="9">
        <v>500</v>
      </c>
      <c r="D23" s="9">
        <v>499.3</v>
      </c>
      <c r="E23" s="9">
        <f t="shared" si="0"/>
        <v>99.86</v>
      </c>
      <c r="F23" s="48">
        <v>1</v>
      </c>
      <c r="G23" s="49">
        <v>0</v>
      </c>
      <c r="H23" s="46">
        <v>0</v>
      </c>
      <c r="I23" s="47">
        <v>0</v>
      </c>
    </row>
    <row r="24" spans="1:9" ht="12.75" outlineLevel="1">
      <c r="A24" s="7" t="s">
        <v>146</v>
      </c>
      <c r="B24" s="8" t="s">
        <v>19</v>
      </c>
      <c r="C24" s="9">
        <v>34658.4</v>
      </c>
      <c r="D24" s="9">
        <v>34617.8</v>
      </c>
      <c r="E24" s="9">
        <f t="shared" si="0"/>
        <v>99.8828566812086</v>
      </c>
      <c r="F24" s="48">
        <v>0.9998</v>
      </c>
      <c r="G24" s="49">
        <v>0</v>
      </c>
      <c r="H24" s="46">
        <v>0</v>
      </c>
      <c r="I24" s="47">
        <v>0</v>
      </c>
    </row>
    <row r="25" spans="1:9" ht="12.75" outlineLevel="1">
      <c r="A25" s="7" t="s">
        <v>129</v>
      </c>
      <c r="B25" s="8" t="s">
        <v>20</v>
      </c>
      <c r="C25" s="9">
        <v>2778.2</v>
      </c>
      <c r="D25" s="9">
        <v>2777.7</v>
      </c>
      <c r="E25" s="9">
        <f t="shared" si="0"/>
        <v>99.9820027355842</v>
      </c>
      <c r="F25" s="48">
        <v>1</v>
      </c>
      <c r="G25" s="49">
        <v>0</v>
      </c>
      <c r="H25" s="46">
        <v>0</v>
      </c>
      <c r="I25" s="47">
        <v>0</v>
      </c>
    </row>
    <row r="26" spans="1:12" s="15" customFormat="1" ht="12.75">
      <c r="A26" s="12" t="s">
        <v>305</v>
      </c>
      <c r="B26" s="13" t="s">
        <v>21</v>
      </c>
      <c r="C26" s="14">
        <f>SUM(C27:C30)</f>
        <v>563411.5</v>
      </c>
      <c r="D26" s="14">
        <f>SUM(D27:D30)</f>
        <v>479467.7</v>
      </c>
      <c r="E26" s="14">
        <f t="shared" si="0"/>
        <v>85.10080110185895</v>
      </c>
      <c r="F26" s="46">
        <v>0.9997</v>
      </c>
      <c r="G26" s="47">
        <v>0</v>
      </c>
      <c r="H26" s="46">
        <v>0</v>
      </c>
      <c r="I26" s="47">
        <v>0</v>
      </c>
      <c r="L26" s="15" t="s">
        <v>228</v>
      </c>
    </row>
    <row r="27" spans="1:9" ht="12.75" outlineLevel="1">
      <c r="A27" s="7" t="s">
        <v>110</v>
      </c>
      <c r="B27" s="8" t="s">
        <v>22</v>
      </c>
      <c r="C27" s="9">
        <v>116978.8</v>
      </c>
      <c r="D27" s="9">
        <v>115477.1</v>
      </c>
      <c r="E27" s="9">
        <f t="shared" si="0"/>
        <v>98.71626311776151</v>
      </c>
      <c r="F27" s="48">
        <v>0.9997</v>
      </c>
      <c r="G27" s="49">
        <v>0</v>
      </c>
      <c r="H27" s="46">
        <v>0</v>
      </c>
      <c r="I27" s="47">
        <v>0</v>
      </c>
    </row>
    <row r="28" spans="1:9" ht="12.75" outlineLevel="1">
      <c r="A28" s="7" t="s">
        <v>115</v>
      </c>
      <c r="B28" s="8" t="s">
        <v>23</v>
      </c>
      <c r="C28" s="9">
        <v>266111.2</v>
      </c>
      <c r="D28" s="9">
        <v>266044.8</v>
      </c>
      <c r="E28" s="9">
        <f t="shared" si="0"/>
        <v>99.97504802503614</v>
      </c>
      <c r="F28" s="48">
        <v>0.9998</v>
      </c>
      <c r="G28" s="49">
        <v>0</v>
      </c>
      <c r="H28" s="46">
        <v>0</v>
      </c>
      <c r="I28" s="47">
        <v>0</v>
      </c>
    </row>
    <row r="29" spans="1:9" ht="16.5" customHeight="1" outlineLevel="1">
      <c r="A29" s="7" t="s">
        <v>120</v>
      </c>
      <c r="B29" s="8" t="s">
        <v>24</v>
      </c>
      <c r="C29" s="9">
        <v>1969.2</v>
      </c>
      <c r="D29" s="9">
        <v>1968.6</v>
      </c>
      <c r="E29" s="9">
        <f t="shared" si="0"/>
        <v>99.96953077391834</v>
      </c>
      <c r="F29" s="48">
        <v>0.9942</v>
      </c>
      <c r="G29" s="49">
        <v>0</v>
      </c>
      <c r="H29" s="46">
        <v>0</v>
      </c>
      <c r="I29" s="47">
        <v>0</v>
      </c>
    </row>
    <row r="30" spans="1:9" ht="12.75" customHeight="1" outlineLevel="1">
      <c r="A30" s="7" t="s">
        <v>122</v>
      </c>
      <c r="B30" s="8" t="s">
        <v>25</v>
      </c>
      <c r="C30" s="9">
        <v>178352.3</v>
      </c>
      <c r="D30" s="9">
        <v>95977.2</v>
      </c>
      <c r="E30" s="9">
        <f t="shared" si="0"/>
        <v>53.81326733661411</v>
      </c>
      <c r="F30" s="48">
        <v>0.9993</v>
      </c>
      <c r="G30" s="49">
        <v>0</v>
      </c>
      <c r="H30" s="46">
        <v>0</v>
      </c>
      <c r="I30" s="47">
        <v>0</v>
      </c>
    </row>
    <row r="31" spans="1:9" s="15" customFormat="1" ht="12.75">
      <c r="A31" s="12" t="s">
        <v>306</v>
      </c>
      <c r="B31" s="13" t="s">
        <v>26</v>
      </c>
      <c r="C31" s="14">
        <f>SUM(C32:C33)</f>
        <v>20463.5</v>
      </c>
      <c r="D31" s="14">
        <f>SUM(D32:D33)</f>
        <v>20420.6</v>
      </c>
      <c r="E31" s="14">
        <f t="shared" si="0"/>
        <v>99.79035844308157</v>
      </c>
      <c r="F31" s="46">
        <v>0.9987</v>
      </c>
      <c r="G31" s="47">
        <v>0</v>
      </c>
      <c r="H31" s="46">
        <v>0</v>
      </c>
      <c r="I31" s="47">
        <v>0</v>
      </c>
    </row>
    <row r="32" spans="1:9" ht="12.75" outlineLevel="1">
      <c r="A32" s="7" t="s">
        <v>136</v>
      </c>
      <c r="B32" s="8" t="s">
        <v>27</v>
      </c>
      <c r="C32" s="9">
        <v>19276</v>
      </c>
      <c r="D32" s="9">
        <v>19234</v>
      </c>
      <c r="E32" s="9">
        <f t="shared" si="0"/>
        <v>99.78211247146712</v>
      </c>
      <c r="F32" s="48">
        <v>0.9987</v>
      </c>
      <c r="G32" s="49">
        <v>0</v>
      </c>
      <c r="H32" s="46">
        <v>0</v>
      </c>
      <c r="I32" s="47">
        <v>0</v>
      </c>
    </row>
    <row r="33" spans="1:9" ht="12" customHeight="1" outlineLevel="1">
      <c r="A33" s="7" t="s">
        <v>118</v>
      </c>
      <c r="B33" s="8" t="s">
        <v>28</v>
      </c>
      <c r="C33" s="9">
        <v>1187.5</v>
      </c>
      <c r="D33" s="9">
        <v>1186.6</v>
      </c>
      <c r="E33" s="9">
        <f t="shared" si="0"/>
        <v>99.92421052631578</v>
      </c>
      <c r="F33" s="48">
        <v>0.9982</v>
      </c>
      <c r="G33" s="49">
        <v>0</v>
      </c>
      <c r="H33" s="46">
        <v>0</v>
      </c>
      <c r="I33" s="47">
        <v>0</v>
      </c>
    </row>
    <row r="34" spans="1:9" s="15" customFormat="1" ht="12.75">
      <c r="A34" s="12" t="s">
        <v>307</v>
      </c>
      <c r="B34" s="13" t="s">
        <v>29</v>
      </c>
      <c r="C34" s="14">
        <f>SUM(C35:C38)</f>
        <v>34892.5</v>
      </c>
      <c r="D34" s="14">
        <f>SUM(D35:D38)</f>
        <v>32867.7</v>
      </c>
      <c r="E34" s="14">
        <f t="shared" si="0"/>
        <v>94.19703374650712</v>
      </c>
      <c r="F34" s="46">
        <v>0.8946</v>
      </c>
      <c r="G34" s="47">
        <v>0</v>
      </c>
      <c r="H34" s="46">
        <v>0</v>
      </c>
      <c r="I34" s="47">
        <v>0</v>
      </c>
    </row>
    <row r="35" spans="1:9" ht="12.75" outlineLevel="1">
      <c r="A35" s="7" t="s">
        <v>137</v>
      </c>
      <c r="B35" s="8" t="s">
        <v>30</v>
      </c>
      <c r="C35" s="9">
        <v>2798.7</v>
      </c>
      <c r="D35" s="9">
        <v>2798.7</v>
      </c>
      <c r="E35" s="9">
        <f t="shared" si="0"/>
        <v>100</v>
      </c>
      <c r="F35" s="48">
        <v>0.9999</v>
      </c>
      <c r="G35" s="49">
        <v>0</v>
      </c>
      <c r="H35" s="46">
        <v>0</v>
      </c>
      <c r="I35" s="47">
        <v>0</v>
      </c>
    </row>
    <row r="36" spans="1:9" ht="12.75" customHeight="1" outlineLevel="1">
      <c r="A36" s="7" t="s">
        <v>123</v>
      </c>
      <c r="B36" s="8" t="s">
        <v>31</v>
      </c>
      <c r="C36" s="9">
        <v>16589.8</v>
      </c>
      <c r="D36" s="9">
        <v>15107.5</v>
      </c>
      <c r="E36" s="9">
        <f t="shared" si="0"/>
        <v>91.06499174191372</v>
      </c>
      <c r="F36" s="48">
        <v>0.8042</v>
      </c>
      <c r="G36" s="49">
        <v>0</v>
      </c>
      <c r="H36" s="46">
        <v>0</v>
      </c>
      <c r="I36" s="47">
        <v>0</v>
      </c>
    </row>
    <row r="37" spans="1:9" ht="12.75" outlineLevel="1">
      <c r="A37" s="7" t="s">
        <v>124</v>
      </c>
      <c r="B37" s="8" t="s">
        <v>32</v>
      </c>
      <c r="C37" s="9">
        <v>14345</v>
      </c>
      <c r="D37" s="9">
        <v>13802.5</v>
      </c>
      <c r="E37" s="9">
        <f t="shared" si="0"/>
        <v>96.21819449285466</v>
      </c>
      <c r="F37" s="48">
        <v>0.9689</v>
      </c>
      <c r="G37" s="49">
        <v>0</v>
      </c>
      <c r="H37" s="46">
        <v>0</v>
      </c>
      <c r="I37" s="47">
        <v>0</v>
      </c>
    </row>
    <row r="38" spans="1:9" ht="14.25" customHeight="1" outlineLevel="1">
      <c r="A38" s="7" t="s">
        <v>308</v>
      </c>
      <c r="B38" s="8" t="s">
        <v>33</v>
      </c>
      <c r="C38" s="9">
        <v>1159</v>
      </c>
      <c r="D38" s="9">
        <v>1159</v>
      </c>
      <c r="E38" s="9">
        <f t="shared" si="0"/>
        <v>100</v>
      </c>
      <c r="F38" s="48">
        <v>1</v>
      </c>
      <c r="G38" s="49">
        <v>0</v>
      </c>
      <c r="H38" s="46">
        <v>0</v>
      </c>
      <c r="I38" s="47">
        <v>0</v>
      </c>
    </row>
    <row r="39" spans="1:9" s="15" customFormat="1" ht="12.75">
      <c r="A39" s="12" t="s">
        <v>309</v>
      </c>
      <c r="B39" s="13" t="s">
        <v>34</v>
      </c>
      <c r="C39" s="14">
        <f>C40+C41</f>
        <v>8817.800000000001</v>
      </c>
      <c r="D39" s="14">
        <f>D40+D41</f>
        <v>8813.8</v>
      </c>
      <c r="E39" s="14">
        <f t="shared" si="0"/>
        <v>99.95463721109572</v>
      </c>
      <c r="F39" s="46">
        <v>0.9995</v>
      </c>
      <c r="G39" s="47">
        <v>0</v>
      </c>
      <c r="H39" s="46">
        <v>0</v>
      </c>
      <c r="I39" s="47">
        <v>0</v>
      </c>
    </row>
    <row r="40" spans="1:9" ht="12.75" outlineLevel="1">
      <c r="A40" s="7" t="s">
        <v>310</v>
      </c>
      <c r="B40" s="8" t="s">
        <v>35</v>
      </c>
      <c r="C40" s="9">
        <v>6900.1</v>
      </c>
      <c r="D40" s="9">
        <v>6900</v>
      </c>
      <c r="E40" s="9">
        <f t="shared" si="0"/>
        <v>99.99855074564135</v>
      </c>
      <c r="F40" s="48">
        <v>0.9996</v>
      </c>
      <c r="G40" s="49">
        <v>0</v>
      </c>
      <c r="H40" s="46">
        <v>0</v>
      </c>
      <c r="I40" s="47">
        <v>0</v>
      </c>
    </row>
    <row r="41" spans="1:9" ht="12.75" outlineLevel="1">
      <c r="A41" s="7" t="s">
        <v>231</v>
      </c>
      <c r="B41" s="8" t="s">
        <v>36</v>
      </c>
      <c r="C41" s="9">
        <v>1917.7</v>
      </c>
      <c r="D41" s="9">
        <v>1913.8</v>
      </c>
      <c r="E41" s="9">
        <f t="shared" si="0"/>
        <v>99.79663138134222</v>
      </c>
      <c r="F41" s="48">
        <v>0.9989</v>
      </c>
      <c r="G41" s="49">
        <v>0</v>
      </c>
      <c r="H41" s="46">
        <v>0</v>
      </c>
      <c r="I41" s="47">
        <v>0</v>
      </c>
    </row>
    <row r="42" spans="1:9" ht="12.75">
      <c r="A42" s="50" t="s">
        <v>311</v>
      </c>
      <c r="B42" s="51" t="s">
        <v>39</v>
      </c>
      <c r="C42" s="14">
        <f>C6+C15+C17+C21+C26+C31+C34+C39</f>
        <v>769299.8</v>
      </c>
      <c r="D42" s="14">
        <f>D39+D34+D31+D26+D21+D15+D6+D17</f>
        <v>683193.7000000001</v>
      </c>
      <c r="E42" s="14">
        <f t="shared" si="0"/>
        <v>88.80721144084531</v>
      </c>
      <c r="F42" s="52">
        <v>0.9933</v>
      </c>
      <c r="G42" s="53">
        <v>0</v>
      </c>
      <c r="H42" s="54">
        <v>0</v>
      </c>
      <c r="I42" s="55">
        <v>0</v>
      </c>
    </row>
    <row r="43" spans="1:9" ht="12.75">
      <c r="A43" s="10"/>
      <c r="B43" s="10"/>
      <c r="F43" s="10"/>
      <c r="G43" s="10"/>
      <c r="H43" s="10"/>
      <c r="I43" s="10"/>
    </row>
    <row r="44" spans="1:9" ht="12.75">
      <c r="A44" s="41"/>
      <c r="B44" s="41"/>
      <c r="C44" s="41"/>
      <c r="D44" s="41"/>
      <c r="E44" s="41"/>
      <c r="F44" s="41"/>
      <c r="G44" s="41"/>
      <c r="H44" s="37"/>
      <c r="I44" s="37"/>
    </row>
    <row r="45" ht="12.75">
      <c r="D45" s="56"/>
    </row>
  </sheetData>
  <sheetProtection/>
  <mergeCells count="2">
    <mergeCell ref="C1:E1"/>
    <mergeCell ref="A3:G3"/>
  </mergeCells>
  <printOptions/>
  <pageMargins left="0.47" right="0.32" top="0.41" bottom="0.59" header="0.393" footer="0.393"/>
  <pageSetup fitToHeight="200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8"/>
  <sheetViews>
    <sheetView showGridLines="0" view="pageBreakPreview" zoomScaleSheetLayoutView="100" zoomScalePageLayoutView="0" workbookViewId="0" topLeftCell="A1">
      <selection activeCell="E1" sqref="E1:G1"/>
    </sheetView>
  </sheetViews>
  <sheetFormatPr defaultColWidth="9.00390625" defaultRowHeight="12.75" outlineLevelRow="3"/>
  <cols>
    <col min="1" max="1" width="49.875" style="0" customWidth="1"/>
    <col min="2" max="2" width="5.875" style="0" customWidth="1"/>
    <col min="3" max="3" width="7.75390625" style="0" customWidth="1"/>
    <col min="4" max="4" width="6.75390625" style="0" customWidth="1"/>
    <col min="5" max="5" width="11.375" style="3" customWidth="1"/>
    <col min="6" max="6" width="10.625" style="3" customWidth="1"/>
    <col min="7" max="7" width="9.75390625" style="3" customWidth="1"/>
  </cols>
  <sheetData>
    <row r="1" spans="1:7" ht="55.5" customHeight="1">
      <c r="A1" s="1"/>
      <c r="B1" s="1"/>
      <c r="C1" s="1"/>
      <c r="D1" s="1"/>
      <c r="E1" s="63" t="s">
        <v>329</v>
      </c>
      <c r="F1" s="63"/>
      <c r="G1" s="63"/>
    </row>
    <row r="2" spans="1:7" ht="6" customHeight="1">
      <c r="A2" s="2"/>
      <c r="B2" s="2"/>
      <c r="C2" s="2"/>
      <c r="D2" s="2"/>
      <c r="E2" s="2"/>
      <c r="F2" s="2"/>
      <c r="G2" s="2"/>
    </row>
    <row r="3" spans="1:7" ht="23.25" customHeight="1">
      <c r="A3" s="64" t="s">
        <v>238</v>
      </c>
      <c r="B3" s="64"/>
      <c r="C3" s="64"/>
      <c r="D3" s="64"/>
      <c r="E3" s="64"/>
      <c r="F3" s="64"/>
      <c r="G3" s="64"/>
    </row>
    <row r="4" spans="1:7" ht="12" customHeight="1">
      <c r="A4" s="17"/>
      <c r="B4" s="17"/>
      <c r="C4" s="17"/>
      <c r="D4" s="17"/>
      <c r="E4" s="17"/>
      <c r="F4" s="17"/>
      <c r="G4" s="17" t="s">
        <v>37</v>
      </c>
    </row>
    <row r="5" spans="1:7" s="6" customFormat="1" ht="12.75">
      <c r="A5" s="4" t="s">
        <v>0</v>
      </c>
      <c r="B5" s="4" t="s">
        <v>40</v>
      </c>
      <c r="C5" s="4" t="s">
        <v>218</v>
      </c>
      <c r="D5" s="4" t="s">
        <v>41</v>
      </c>
      <c r="E5" s="5" t="s">
        <v>216</v>
      </c>
      <c r="F5" s="5" t="s">
        <v>215</v>
      </c>
      <c r="G5" s="5" t="s">
        <v>38</v>
      </c>
    </row>
    <row r="6" spans="1:7" s="6" customFormat="1" ht="15.75" customHeight="1">
      <c r="A6" s="35" t="s">
        <v>313</v>
      </c>
      <c r="B6" s="13" t="s">
        <v>42</v>
      </c>
      <c r="C6" s="13" t="s">
        <v>39</v>
      </c>
      <c r="D6" s="13" t="s">
        <v>3</v>
      </c>
      <c r="E6" s="14">
        <f>E7</f>
        <v>2206.8</v>
      </c>
      <c r="F6" s="14">
        <f>F7</f>
        <v>2205.3999999999996</v>
      </c>
      <c r="G6" s="14">
        <f aca="true" t="shared" si="0" ref="G6:G20">F6/E6*100</f>
        <v>99.93655972448792</v>
      </c>
    </row>
    <row r="7" spans="1:7" s="6" customFormat="1" ht="12.75" outlineLevel="1">
      <c r="A7" s="12" t="s">
        <v>312</v>
      </c>
      <c r="B7" s="13" t="s">
        <v>42</v>
      </c>
      <c r="C7" s="13" t="s">
        <v>2</v>
      </c>
      <c r="D7" s="13" t="s">
        <v>3</v>
      </c>
      <c r="E7" s="14">
        <f>E8</f>
        <v>2206.8</v>
      </c>
      <c r="F7" s="14">
        <f>F8</f>
        <v>2205.3999999999996</v>
      </c>
      <c r="G7" s="14">
        <f t="shared" si="0"/>
        <v>99.93655972448792</v>
      </c>
    </row>
    <row r="8" spans="1:7" s="6" customFormat="1" ht="36.75" customHeight="1" outlineLevel="2">
      <c r="A8" s="7" t="s">
        <v>111</v>
      </c>
      <c r="B8" s="8" t="s">
        <v>42</v>
      </c>
      <c r="C8" s="8" t="s">
        <v>5</v>
      </c>
      <c r="D8" s="8" t="s">
        <v>3</v>
      </c>
      <c r="E8" s="9">
        <f>E9+E10</f>
        <v>2206.8</v>
      </c>
      <c r="F8" s="9">
        <f>F9+F10</f>
        <v>2205.3999999999996</v>
      </c>
      <c r="G8" s="9">
        <f t="shared" si="0"/>
        <v>99.93655972448792</v>
      </c>
    </row>
    <row r="9" spans="1:7" s="6" customFormat="1" ht="12.75" outlineLevel="3">
      <c r="A9" s="7" t="s">
        <v>112</v>
      </c>
      <c r="B9" s="8" t="s">
        <v>42</v>
      </c>
      <c r="C9" s="8" t="s">
        <v>5</v>
      </c>
      <c r="D9" s="8" t="s">
        <v>43</v>
      </c>
      <c r="E9" s="9">
        <v>1051.4</v>
      </c>
      <c r="F9" s="9">
        <v>1050.1</v>
      </c>
      <c r="G9" s="9">
        <f t="shared" si="0"/>
        <v>99.8763553357428</v>
      </c>
    </row>
    <row r="10" spans="1:7" s="6" customFormat="1" ht="25.5" outlineLevel="3">
      <c r="A10" s="7" t="s">
        <v>113</v>
      </c>
      <c r="B10" s="8" t="s">
        <v>42</v>
      </c>
      <c r="C10" s="8" t="s">
        <v>5</v>
      </c>
      <c r="D10" s="8" t="s">
        <v>44</v>
      </c>
      <c r="E10" s="9">
        <v>1155.4</v>
      </c>
      <c r="F10" s="9">
        <v>1155.3</v>
      </c>
      <c r="G10" s="9">
        <f t="shared" si="0"/>
        <v>99.99134498874848</v>
      </c>
    </row>
    <row r="11" spans="1:7" s="15" customFormat="1" ht="27" customHeight="1">
      <c r="A11" s="12" t="s">
        <v>314</v>
      </c>
      <c r="B11" s="13" t="s">
        <v>45</v>
      </c>
      <c r="C11" s="13" t="s">
        <v>39</v>
      </c>
      <c r="D11" s="13" t="s">
        <v>3</v>
      </c>
      <c r="E11" s="14">
        <f aca="true" t="shared" si="1" ref="E11:F13">E12</f>
        <v>963.4</v>
      </c>
      <c r="F11" s="14">
        <f t="shared" si="1"/>
        <v>962.2</v>
      </c>
      <c r="G11" s="14">
        <f t="shared" si="0"/>
        <v>99.87544114594147</v>
      </c>
    </row>
    <row r="12" spans="1:7" s="15" customFormat="1" ht="12.75" outlineLevel="1">
      <c r="A12" s="12" t="s">
        <v>312</v>
      </c>
      <c r="B12" s="13" t="s">
        <v>45</v>
      </c>
      <c r="C12" s="13" t="s">
        <v>2</v>
      </c>
      <c r="D12" s="13" t="s">
        <v>3</v>
      </c>
      <c r="E12" s="14">
        <f t="shared" si="1"/>
        <v>963.4</v>
      </c>
      <c r="F12" s="14">
        <f t="shared" si="1"/>
        <v>962.2</v>
      </c>
      <c r="G12" s="14">
        <f t="shared" si="0"/>
        <v>99.87544114594147</v>
      </c>
    </row>
    <row r="13" spans="1:7" s="6" customFormat="1" ht="38.25" outlineLevel="2">
      <c r="A13" s="7" t="s">
        <v>114</v>
      </c>
      <c r="B13" s="8" t="s">
        <v>45</v>
      </c>
      <c r="C13" s="8" t="s">
        <v>8</v>
      </c>
      <c r="D13" s="8" t="s">
        <v>3</v>
      </c>
      <c r="E13" s="9">
        <f t="shared" si="1"/>
        <v>963.4</v>
      </c>
      <c r="F13" s="9">
        <f t="shared" si="1"/>
        <v>962.2</v>
      </c>
      <c r="G13" s="9">
        <f t="shared" si="0"/>
        <v>99.87544114594147</v>
      </c>
    </row>
    <row r="14" spans="1:7" s="6" customFormat="1" ht="12.75" outlineLevel="3">
      <c r="A14" s="7" t="s">
        <v>112</v>
      </c>
      <c r="B14" s="8" t="s">
        <v>45</v>
      </c>
      <c r="C14" s="8" t="s">
        <v>8</v>
      </c>
      <c r="D14" s="8" t="s">
        <v>43</v>
      </c>
      <c r="E14" s="9">
        <v>963.4</v>
      </c>
      <c r="F14" s="9">
        <v>962.2</v>
      </c>
      <c r="G14" s="9">
        <f t="shared" si="0"/>
        <v>99.87544114594147</v>
      </c>
    </row>
    <row r="15" spans="1:7" s="15" customFormat="1" ht="25.5">
      <c r="A15" s="12" t="s">
        <v>315</v>
      </c>
      <c r="B15" s="13" t="s">
        <v>46</v>
      </c>
      <c r="C15" s="13" t="s">
        <v>39</v>
      </c>
      <c r="D15" s="13" t="s">
        <v>3</v>
      </c>
      <c r="E15" s="14">
        <f>E16+E19</f>
        <v>36292.3</v>
      </c>
      <c r="F15" s="14">
        <f>F16+F19</f>
        <v>36249.399999999994</v>
      </c>
      <c r="G15" s="14">
        <f t="shared" si="0"/>
        <v>99.88179310762887</v>
      </c>
    </row>
    <row r="16" spans="1:7" s="15" customFormat="1" ht="12.75" outlineLevel="1">
      <c r="A16" s="12" t="s">
        <v>305</v>
      </c>
      <c r="B16" s="13" t="s">
        <v>46</v>
      </c>
      <c r="C16" s="13" t="s">
        <v>21</v>
      </c>
      <c r="D16" s="13" t="s">
        <v>3</v>
      </c>
      <c r="E16" s="14">
        <f>E17</f>
        <v>16300.8</v>
      </c>
      <c r="F16" s="14">
        <f>F17</f>
        <v>16300.7</v>
      </c>
      <c r="G16" s="14">
        <f t="shared" si="0"/>
        <v>99.99938653317629</v>
      </c>
    </row>
    <row r="17" spans="1:7" s="6" customFormat="1" ht="12.75" outlineLevel="2">
      <c r="A17" s="7" t="s">
        <v>115</v>
      </c>
      <c r="B17" s="8" t="s">
        <v>46</v>
      </c>
      <c r="C17" s="8" t="s">
        <v>23</v>
      </c>
      <c r="D17" s="8" t="s">
        <v>3</v>
      </c>
      <c r="E17" s="9">
        <f>E18</f>
        <v>16300.8</v>
      </c>
      <c r="F17" s="9">
        <f>F18</f>
        <v>16300.7</v>
      </c>
      <c r="G17" s="9">
        <f t="shared" si="0"/>
        <v>99.99938653317629</v>
      </c>
    </row>
    <row r="18" spans="1:7" s="6" customFormat="1" ht="12.75" customHeight="1" outlineLevel="3">
      <c r="A18" s="31" t="s">
        <v>222</v>
      </c>
      <c r="B18" s="8" t="s">
        <v>46</v>
      </c>
      <c r="C18" s="8" t="s">
        <v>23</v>
      </c>
      <c r="D18" s="8" t="s">
        <v>47</v>
      </c>
      <c r="E18" s="9">
        <v>16300.8</v>
      </c>
      <c r="F18" s="9">
        <v>16300.7</v>
      </c>
      <c r="G18" s="9">
        <f t="shared" si="0"/>
        <v>99.99938653317629</v>
      </c>
    </row>
    <row r="19" spans="1:7" s="15" customFormat="1" ht="12.75" outlineLevel="1">
      <c r="A19" s="12" t="s">
        <v>306</v>
      </c>
      <c r="B19" s="13" t="s">
        <v>46</v>
      </c>
      <c r="C19" s="13" t="s">
        <v>26</v>
      </c>
      <c r="D19" s="13" t="s">
        <v>3</v>
      </c>
      <c r="E19" s="14">
        <f>E20+E30</f>
        <v>19991.5</v>
      </c>
      <c r="F19" s="14">
        <f>F20+F30</f>
        <v>19948.699999999997</v>
      </c>
      <c r="G19" s="14">
        <f t="shared" si="0"/>
        <v>99.78590901132979</v>
      </c>
    </row>
    <row r="20" spans="1:7" s="6" customFormat="1" ht="12.75" outlineLevel="2">
      <c r="A20" s="33" t="s">
        <v>136</v>
      </c>
      <c r="B20" s="8" t="s">
        <v>46</v>
      </c>
      <c r="C20" s="8" t="s">
        <v>27</v>
      </c>
      <c r="D20" s="8" t="s">
        <v>3</v>
      </c>
      <c r="E20" s="9">
        <f>E22+E23+E24+E25+E26+E27+E21+E28+E29</f>
        <v>18804</v>
      </c>
      <c r="F20" s="9">
        <f>F22+F23+F24+F25+F26+F27+F21+F28+F29</f>
        <v>18762.1</v>
      </c>
      <c r="G20" s="9">
        <f t="shared" si="0"/>
        <v>99.77717506913422</v>
      </c>
    </row>
    <row r="21" spans="1:7" s="6" customFormat="1" ht="25.5" outlineLevel="2">
      <c r="A21" s="7" t="s">
        <v>240</v>
      </c>
      <c r="B21" s="8" t="s">
        <v>46</v>
      </c>
      <c r="C21" s="8" t="s">
        <v>27</v>
      </c>
      <c r="D21" s="8" t="s">
        <v>239</v>
      </c>
      <c r="E21" s="9">
        <v>340</v>
      </c>
      <c r="F21" s="9">
        <v>333.9</v>
      </c>
      <c r="G21" s="9"/>
    </row>
    <row r="22" spans="1:7" s="6" customFormat="1" ht="25.5" outlineLevel="3">
      <c r="A22" s="7" t="s">
        <v>117</v>
      </c>
      <c r="B22" s="8" t="s">
        <v>46</v>
      </c>
      <c r="C22" s="8" t="s">
        <v>27</v>
      </c>
      <c r="D22" s="8" t="s">
        <v>48</v>
      </c>
      <c r="E22" s="9">
        <v>123.1</v>
      </c>
      <c r="F22" s="9">
        <v>123.1</v>
      </c>
      <c r="G22" s="9">
        <f aca="true" t="shared" si="2" ref="G22:G32">F22/E22*100</f>
        <v>100</v>
      </c>
    </row>
    <row r="23" spans="1:7" s="6" customFormat="1" ht="12.75" customHeight="1" outlineLevel="3">
      <c r="A23" s="32" t="s">
        <v>219</v>
      </c>
      <c r="B23" s="8" t="s">
        <v>46</v>
      </c>
      <c r="C23" s="8" t="s">
        <v>27</v>
      </c>
      <c r="D23" s="8" t="s">
        <v>49</v>
      </c>
      <c r="E23" s="9">
        <v>11526</v>
      </c>
      <c r="F23" s="9">
        <v>11525.9</v>
      </c>
      <c r="G23" s="9">
        <f t="shared" si="2"/>
        <v>99.99913239632136</v>
      </c>
    </row>
    <row r="24" spans="1:7" s="6" customFormat="1" ht="16.5" customHeight="1" outlineLevel="3">
      <c r="A24" s="32" t="s">
        <v>220</v>
      </c>
      <c r="B24" s="8" t="s">
        <v>46</v>
      </c>
      <c r="C24" s="8" t="s">
        <v>27</v>
      </c>
      <c r="D24" s="8" t="s">
        <v>50</v>
      </c>
      <c r="E24" s="9">
        <v>2180.5</v>
      </c>
      <c r="F24" s="9">
        <v>2177.6</v>
      </c>
      <c r="G24" s="9">
        <f t="shared" si="2"/>
        <v>99.86700298096767</v>
      </c>
    </row>
    <row r="25" spans="1:7" s="6" customFormat="1" ht="13.5" customHeight="1" outlineLevel="3">
      <c r="A25" s="32" t="s">
        <v>221</v>
      </c>
      <c r="B25" s="8" t="s">
        <v>46</v>
      </c>
      <c r="C25" s="8" t="s">
        <v>27</v>
      </c>
      <c r="D25" s="8" t="s">
        <v>51</v>
      </c>
      <c r="E25" s="9">
        <v>2331.6</v>
      </c>
      <c r="F25" s="9">
        <v>2331.2</v>
      </c>
      <c r="G25" s="9">
        <f t="shared" si="2"/>
        <v>99.98284439869617</v>
      </c>
    </row>
    <row r="26" spans="1:7" s="6" customFormat="1" ht="15.75" customHeight="1" outlineLevel="3">
      <c r="A26" s="7" t="s">
        <v>229</v>
      </c>
      <c r="B26" s="8" t="s">
        <v>46</v>
      </c>
      <c r="C26" s="8" t="s">
        <v>27</v>
      </c>
      <c r="D26" s="8" t="s">
        <v>52</v>
      </c>
      <c r="E26" s="9">
        <v>1132</v>
      </c>
      <c r="F26" s="9">
        <v>1132</v>
      </c>
      <c r="G26" s="9">
        <f t="shared" si="2"/>
        <v>100</v>
      </c>
    </row>
    <row r="27" spans="1:7" s="6" customFormat="1" ht="25.5" customHeight="1" outlineLevel="3">
      <c r="A27" s="7" t="s">
        <v>241</v>
      </c>
      <c r="B27" s="8" t="s">
        <v>46</v>
      </c>
      <c r="C27" s="8" t="s">
        <v>27</v>
      </c>
      <c r="D27" s="8" t="s">
        <v>242</v>
      </c>
      <c r="E27" s="9">
        <v>890.8</v>
      </c>
      <c r="F27" s="9">
        <v>890.8</v>
      </c>
      <c r="G27" s="9">
        <f t="shared" si="2"/>
        <v>100</v>
      </c>
    </row>
    <row r="28" spans="1:7" s="6" customFormat="1" ht="25.5" customHeight="1" outlineLevel="3">
      <c r="A28" s="7" t="s">
        <v>243</v>
      </c>
      <c r="B28" s="8" t="s">
        <v>46</v>
      </c>
      <c r="C28" s="8" t="s">
        <v>27</v>
      </c>
      <c r="D28" s="8" t="s">
        <v>53</v>
      </c>
      <c r="E28" s="9">
        <v>15</v>
      </c>
      <c r="F28" s="9">
        <v>15</v>
      </c>
      <c r="G28" s="9">
        <f t="shared" si="2"/>
        <v>100</v>
      </c>
    </row>
    <row r="29" spans="1:7" s="6" customFormat="1" ht="25.5" customHeight="1" outlineLevel="3">
      <c r="A29" s="7" t="s">
        <v>245</v>
      </c>
      <c r="B29" s="8" t="s">
        <v>46</v>
      </c>
      <c r="C29" s="8" t="s">
        <v>27</v>
      </c>
      <c r="D29" s="8" t="s">
        <v>244</v>
      </c>
      <c r="E29" s="9">
        <v>265</v>
      </c>
      <c r="F29" s="9">
        <v>232.6</v>
      </c>
      <c r="G29" s="9">
        <f t="shared" si="2"/>
        <v>87.77358490566037</v>
      </c>
    </row>
    <row r="30" spans="1:7" s="6" customFormat="1" ht="13.5" customHeight="1" outlineLevel="2">
      <c r="A30" s="16" t="s">
        <v>118</v>
      </c>
      <c r="B30" s="8" t="s">
        <v>46</v>
      </c>
      <c r="C30" s="8" t="s">
        <v>28</v>
      </c>
      <c r="D30" s="8" t="s">
        <v>3</v>
      </c>
      <c r="E30" s="9">
        <f>E31</f>
        <v>1187.5</v>
      </c>
      <c r="F30" s="9">
        <f>F31</f>
        <v>1186.6</v>
      </c>
      <c r="G30" s="9">
        <f t="shared" si="2"/>
        <v>99.92421052631578</v>
      </c>
    </row>
    <row r="31" spans="1:7" s="6" customFormat="1" ht="12.75" outlineLevel="3">
      <c r="A31" s="7" t="s">
        <v>112</v>
      </c>
      <c r="B31" s="8" t="s">
        <v>46</v>
      </c>
      <c r="C31" s="8" t="s">
        <v>28</v>
      </c>
      <c r="D31" s="8" t="s">
        <v>43</v>
      </c>
      <c r="E31" s="9">
        <v>1187.5</v>
      </c>
      <c r="F31" s="9">
        <v>1186.6</v>
      </c>
      <c r="G31" s="9">
        <f t="shared" si="2"/>
        <v>99.92421052631578</v>
      </c>
    </row>
    <row r="32" spans="1:7" s="15" customFormat="1" ht="25.5">
      <c r="A32" s="12" t="s">
        <v>316</v>
      </c>
      <c r="B32" s="13" t="s">
        <v>54</v>
      </c>
      <c r="C32" s="13" t="s">
        <v>39</v>
      </c>
      <c r="D32" s="13" t="s">
        <v>3</v>
      </c>
      <c r="E32" s="14">
        <f>E39+E64+E33+E36</f>
        <v>348083.1</v>
      </c>
      <c r="F32" s="14">
        <f>F39+F64+F33+F36</f>
        <v>346561.4</v>
      </c>
      <c r="G32" s="14">
        <f t="shared" si="2"/>
        <v>99.56283427721715</v>
      </c>
    </row>
    <row r="33" spans="1:7" s="15" customFormat="1" ht="12.75">
      <c r="A33" s="12" t="s">
        <v>317</v>
      </c>
      <c r="B33" s="13" t="s">
        <v>54</v>
      </c>
      <c r="C33" s="13" t="s">
        <v>2</v>
      </c>
      <c r="D33" s="13" t="s">
        <v>3</v>
      </c>
      <c r="E33" s="14">
        <f>E34</f>
        <v>1.7</v>
      </c>
      <c r="F33" s="14">
        <f>F34</f>
        <v>1.7</v>
      </c>
      <c r="G33" s="14">
        <f aca="true" t="shared" si="3" ref="G33:G38">F33/E33*100</f>
        <v>100</v>
      </c>
    </row>
    <row r="34" spans="1:7" s="15" customFormat="1" ht="12.75">
      <c r="A34" s="7" t="s">
        <v>227</v>
      </c>
      <c r="B34" s="8" t="s">
        <v>54</v>
      </c>
      <c r="C34" s="8" t="s">
        <v>10</v>
      </c>
      <c r="D34" s="8" t="s">
        <v>3</v>
      </c>
      <c r="E34" s="9">
        <f>E35</f>
        <v>1.7</v>
      </c>
      <c r="F34" s="9">
        <v>1.7</v>
      </c>
      <c r="G34" s="14">
        <f t="shared" si="3"/>
        <v>100</v>
      </c>
    </row>
    <row r="35" spans="1:7" s="15" customFormat="1" ht="12.75">
      <c r="A35" s="7" t="s">
        <v>246</v>
      </c>
      <c r="B35" s="8" t="s">
        <v>54</v>
      </c>
      <c r="C35" s="8" t="s">
        <v>10</v>
      </c>
      <c r="D35" s="8" t="s">
        <v>55</v>
      </c>
      <c r="E35" s="9">
        <v>1.7</v>
      </c>
      <c r="F35" s="9">
        <v>1.7</v>
      </c>
      <c r="G35" s="14">
        <f t="shared" si="3"/>
        <v>100</v>
      </c>
    </row>
    <row r="36" spans="1:7" s="15" customFormat="1" ht="12.75">
      <c r="A36" s="12" t="s">
        <v>301</v>
      </c>
      <c r="B36" s="13" t="s">
        <v>54</v>
      </c>
      <c r="C36" s="13" t="s">
        <v>14</v>
      </c>
      <c r="D36" s="13" t="s">
        <v>3</v>
      </c>
      <c r="E36" s="14">
        <f>E37</f>
        <v>92</v>
      </c>
      <c r="F36" s="14">
        <f>F37</f>
        <v>91.9</v>
      </c>
      <c r="G36" s="14">
        <f t="shared" si="3"/>
        <v>99.8913043478261</v>
      </c>
    </row>
    <row r="37" spans="1:7" s="15" customFormat="1" ht="12.75">
      <c r="A37" s="7" t="s">
        <v>235</v>
      </c>
      <c r="B37" s="8" t="s">
        <v>54</v>
      </c>
      <c r="C37" s="8" t="s">
        <v>233</v>
      </c>
      <c r="D37" s="8" t="s">
        <v>3</v>
      </c>
      <c r="E37" s="9">
        <f>E38</f>
        <v>92</v>
      </c>
      <c r="F37" s="9">
        <f>F38</f>
        <v>91.9</v>
      </c>
      <c r="G37" s="14">
        <f t="shared" si="3"/>
        <v>99.8913043478261</v>
      </c>
    </row>
    <row r="38" spans="1:7" s="15" customFormat="1" ht="25.5">
      <c r="A38" s="7" t="s">
        <v>248</v>
      </c>
      <c r="B38" s="8" t="s">
        <v>54</v>
      </c>
      <c r="C38" s="8" t="s">
        <v>233</v>
      </c>
      <c r="D38" s="8" t="s">
        <v>247</v>
      </c>
      <c r="E38" s="9">
        <v>92</v>
      </c>
      <c r="F38" s="9">
        <v>91.9</v>
      </c>
      <c r="G38" s="14">
        <f t="shared" si="3"/>
        <v>99.8913043478261</v>
      </c>
    </row>
    <row r="39" spans="1:7" s="15" customFormat="1" ht="12.75" outlineLevel="1">
      <c r="A39" s="12" t="s">
        <v>305</v>
      </c>
      <c r="B39" s="13" t="s">
        <v>54</v>
      </c>
      <c r="C39" s="13" t="s">
        <v>21</v>
      </c>
      <c r="D39" s="13" t="s">
        <v>3</v>
      </c>
      <c r="E39" s="14">
        <f>E40+E46+E56+E60</f>
        <v>343111.6</v>
      </c>
      <c r="F39" s="14">
        <f>F40+F46+F56+F60</f>
        <v>341599.39999999997</v>
      </c>
      <c r="G39" s="14">
        <f>F39/E39*100</f>
        <v>99.55926876269994</v>
      </c>
    </row>
    <row r="40" spans="1:7" s="6" customFormat="1" ht="12.75" outlineLevel="2">
      <c r="A40" s="7" t="s">
        <v>110</v>
      </c>
      <c r="B40" s="8" t="s">
        <v>54</v>
      </c>
      <c r="C40" s="8" t="s">
        <v>22</v>
      </c>
      <c r="D40" s="8" t="s">
        <v>3</v>
      </c>
      <c r="E40" s="9">
        <f>E41+E44+E45+E42+E43</f>
        <v>116978.79999999999</v>
      </c>
      <c r="F40" s="9">
        <f>F41+F44+F45+F42+F43</f>
        <v>115477.09999999998</v>
      </c>
      <c r="G40" s="9">
        <f>F40/E40*100</f>
        <v>98.7162631177615</v>
      </c>
    </row>
    <row r="41" spans="1:7" s="6" customFormat="1" ht="28.5" customHeight="1" outlineLevel="3">
      <c r="A41" s="7" t="s">
        <v>240</v>
      </c>
      <c r="B41" s="8" t="s">
        <v>54</v>
      </c>
      <c r="C41" s="8" t="s">
        <v>22</v>
      </c>
      <c r="D41" s="8" t="s">
        <v>239</v>
      </c>
      <c r="E41" s="9">
        <v>300</v>
      </c>
      <c r="F41" s="9">
        <v>300</v>
      </c>
      <c r="G41" s="9">
        <f>F41/E41*100</f>
        <v>100</v>
      </c>
    </row>
    <row r="42" spans="1:7" s="6" customFormat="1" ht="28.5" customHeight="1" outlineLevel="3">
      <c r="A42" s="7" t="s">
        <v>250</v>
      </c>
      <c r="B42" s="8" t="s">
        <v>54</v>
      </c>
      <c r="C42" s="8" t="s">
        <v>22</v>
      </c>
      <c r="D42" s="8" t="s">
        <v>249</v>
      </c>
      <c r="E42" s="9">
        <v>466.9</v>
      </c>
      <c r="F42" s="9">
        <v>466.9</v>
      </c>
      <c r="G42" s="9">
        <f>F42/E42*100</f>
        <v>100</v>
      </c>
    </row>
    <row r="43" spans="1:7" s="6" customFormat="1" ht="28.5" customHeight="1" outlineLevel="3">
      <c r="A43" s="7" t="s">
        <v>251</v>
      </c>
      <c r="B43" s="8" t="s">
        <v>54</v>
      </c>
      <c r="C43" s="8" t="s">
        <v>22</v>
      </c>
      <c r="D43" s="8" t="s">
        <v>252</v>
      </c>
      <c r="E43" s="9">
        <v>23.4</v>
      </c>
      <c r="F43" s="9">
        <v>23.4</v>
      </c>
      <c r="G43" s="9">
        <f>F43/E43*100</f>
        <v>100</v>
      </c>
    </row>
    <row r="44" spans="1:7" s="6" customFormat="1" ht="16.5" customHeight="1" outlineLevel="3">
      <c r="A44" s="7" t="s">
        <v>116</v>
      </c>
      <c r="B44" s="8" t="s">
        <v>54</v>
      </c>
      <c r="C44" s="8" t="s">
        <v>22</v>
      </c>
      <c r="D44" s="8" t="s">
        <v>56</v>
      </c>
      <c r="E44" s="9">
        <v>115658.5</v>
      </c>
      <c r="F44" s="9">
        <v>114157.9</v>
      </c>
      <c r="G44" s="9">
        <f aca="true" t="shared" si="4" ref="G44:G51">F44/E44*100</f>
        <v>98.7025596908139</v>
      </c>
    </row>
    <row r="45" spans="1:7" s="6" customFormat="1" ht="41.25" customHeight="1" outlineLevel="3">
      <c r="A45" s="7" t="s">
        <v>324</v>
      </c>
      <c r="B45" s="8" t="s">
        <v>54</v>
      </c>
      <c r="C45" s="8" t="s">
        <v>22</v>
      </c>
      <c r="D45" s="8" t="s">
        <v>57</v>
      </c>
      <c r="E45" s="9">
        <v>530</v>
      </c>
      <c r="F45" s="9">
        <v>528.9</v>
      </c>
      <c r="G45" s="9">
        <f t="shared" si="4"/>
        <v>99.79245283018867</v>
      </c>
    </row>
    <row r="46" spans="1:7" s="6" customFormat="1" ht="12.75" outlineLevel="2">
      <c r="A46" s="7" t="s">
        <v>115</v>
      </c>
      <c r="B46" s="8" t="s">
        <v>54</v>
      </c>
      <c r="C46" s="8" t="s">
        <v>23</v>
      </c>
      <c r="D46" s="8" t="s">
        <v>3</v>
      </c>
      <c r="E46" s="9">
        <f>E47+E48+E49+E50+E52+E53+E54+E55+E51</f>
        <v>206433</v>
      </c>
      <c r="F46" s="9">
        <f>F47+F48+F49+F50+F52+F53+F54+F55+F51</f>
        <v>206424.3</v>
      </c>
      <c r="G46" s="9">
        <f t="shared" si="4"/>
        <v>99.99578555754167</v>
      </c>
    </row>
    <row r="47" spans="1:7" s="6" customFormat="1" ht="27.75" customHeight="1" outlineLevel="3">
      <c r="A47" s="7" t="s">
        <v>223</v>
      </c>
      <c r="B47" s="8" t="s">
        <v>54</v>
      </c>
      <c r="C47" s="8" t="s">
        <v>23</v>
      </c>
      <c r="D47" s="8" t="s">
        <v>58</v>
      </c>
      <c r="E47" s="9">
        <v>33800.3</v>
      </c>
      <c r="F47" s="9">
        <v>33800.2</v>
      </c>
      <c r="G47" s="9">
        <f t="shared" si="4"/>
        <v>99.99970414463776</v>
      </c>
    </row>
    <row r="48" spans="1:7" s="6" customFormat="1" ht="14.25" customHeight="1" outlineLevel="3">
      <c r="A48" s="31" t="s">
        <v>222</v>
      </c>
      <c r="B48" s="8" t="s">
        <v>54</v>
      </c>
      <c r="C48" s="8" t="s">
        <v>23</v>
      </c>
      <c r="D48" s="8" t="s">
        <v>47</v>
      </c>
      <c r="E48" s="9">
        <v>14176.7</v>
      </c>
      <c r="F48" s="9">
        <v>14174.2</v>
      </c>
      <c r="G48" s="9">
        <f t="shared" si="4"/>
        <v>99.98236543060092</v>
      </c>
    </row>
    <row r="49" spans="1:7" s="6" customFormat="1" ht="13.5" customHeight="1" outlineLevel="3">
      <c r="A49" s="7" t="s">
        <v>224</v>
      </c>
      <c r="B49" s="8" t="s">
        <v>54</v>
      </c>
      <c r="C49" s="8" t="s">
        <v>23</v>
      </c>
      <c r="D49" s="8" t="s">
        <v>59</v>
      </c>
      <c r="E49" s="9">
        <v>10655.4</v>
      </c>
      <c r="F49" s="9">
        <v>10655</v>
      </c>
      <c r="G49" s="9">
        <f t="shared" si="4"/>
        <v>99.99624603487433</v>
      </c>
    </row>
    <row r="50" spans="1:7" s="6" customFormat="1" ht="15" customHeight="1" outlineLevel="3">
      <c r="A50" s="7" t="s">
        <v>253</v>
      </c>
      <c r="B50" s="8" t="s">
        <v>54</v>
      </c>
      <c r="C50" s="8" t="s">
        <v>23</v>
      </c>
      <c r="D50" s="8" t="s">
        <v>60</v>
      </c>
      <c r="E50" s="9">
        <v>353.8</v>
      </c>
      <c r="F50" s="9">
        <v>353.7</v>
      </c>
      <c r="G50" s="9">
        <f t="shared" si="4"/>
        <v>99.97173544375353</v>
      </c>
    </row>
    <row r="51" spans="1:7" s="6" customFormat="1" ht="27.75" customHeight="1" outlineLevel="3">
      <c r="A51" s="7" t="s">
        <v>254</v>
      </c>
      <c r="B51" s="8" t="s">
        <v>54</v>
      </c>
      <c r="C51" s="8" t="s">
        <v>23</v>
      </c>
      <c r="D51" s="8" t="s">
        <v>255</v>
      </c>
      <c r="E51" s="9">
        <v>13.4</v>
      </c>
      <c r="F51" s="9">
        <v>13.4</v>
      </c>
      <c r="G51" s="9">
        <f t="shared" si="4"/>
        <v>100</v>
      </c>
    </row>
    <row r="52" spans="1:7" s="6" customFormat="1" ht="25.5" outlineLevel="3">
      <c r="A52" s="7" t="s">
        <v>119</v>
      </c>
      <c r="B52" s="8" t="s">
        <v>54</v>
      </c>
      <c r="C52" s="8" t="s">
        <v>23</v>
      </c>
      <c r="D52" s="8" t="s">
        <v>61</v>
      </c>
      <c r="E52" s="9">
        <v>3172.8</v>
      </c>
      <c r="F52" s="9">
        <v>3172.8</v>
      </c>
      <c r="G52" s="9">
        <f aca="true" t="shared" si="5" ref="G52:G66">F52/E52*100</f>
        <v>100</v>
      </c>
    </row>
    <row r="53" spans="1:7" s="6" customFormat="1" ht="32.25" customHeight="1" outlineLevel="3">
      <c r="A53" s="7" t="s">
        <v>256</v>
      </c>
      <c r="B53" s="8" t="s">
        <v>54</v>
      </c>
      <c r="C53" s="8" t="s">
        <v>23</v>
      </c>
      <c r="D53" s="8" t="s">
        <v>62</v>
      </c>
      <c r="E53" s="9">
        <v>131828.4</v>
      </c>
      <c r="F53" s="9">
        <v>131828.4</v>
      </c>
      <c r="G53" s="9">
        <f t="shared" si="5"/>
        <v>100</v>
      </c>
    </row>
    <row r="54" spans="1:7" s="6" customFormat="1" ht="38.25" outlineLevel="3">
      <c r="A54" s="7" t="s">
        <v>325</v>
      </c>
      <c r="B54" s="8" t="s">
        <v>54</v>
      </c>
      <c r="C54" s="8" t="s">
        <v>23</v>
      </c>
      <c r="D54" s="8" t="s">
        <v>57</v>
      </c>
      <c r="E54" s="9">
        <v>1273</v>
      </c>
      <c r="F54" s="9">
        <v>1273</v>
      </c>
      <c r="G54" s="9">
        <f t="shared" si="5"/>
        <v>100</v>
      </c>
    </row>
    <row r="55" spans="1:7" s="6" customFormat="1" ht="67.5" customHeight="1" outlineLevel="3">
      <c r="A55" s="7" t="s">
        <v>106</v>
      </c>
      <c r="B55" s="8" t="s">
        <v>54</v>
      </c>
      <c r="C55" s="8" t="s">
        <v>23</v>
      </c>
      <c r="D55" s="8" t="s">
        <v>63</v>
      </c>
      <c r="E55" s="9">
        <v>11159.2</v>
      </c>
      <c r="F55" s="9">
        <v>11153.6</v>
      </c>
      <c r="G55" s="9">
        <f t="shared" si="5"/>
        <v>99.9498171911965</v>
      </c>
    </row>
    <row r="56" spans="1:7" s="6" customFormat="1" ht="12.75" outlineLevel="2">
      <c r="A56" s="7" t="s">
        <v>120</v>
      </c>
      <c r="B56" s="8" t="s">
        <v>54</v>
      </c>
      <c r="C56" s="8" t="s">
        <v>24</v>
      </c>
      <c r="D56" s="8" t="s">
        <v>3</v>
      </c>
      <c r="E56" s="9">
        <f>E57+E58+E59</f>
        <v>1929</v>
      </c>
      <c r="F56" s="9">
        <f>F57+F58+F59</f>
        <v>1928.5</v>
      </c>
      <c r="G56" s="9">
        <f t="shared" si="5"/>
        <v>99.97407983411094</v>
      </c>
    </row>
    <row r="57" spans="1:7" s="6" customFormat="1" ht="25.5" customHeight="1" outlineLevel="3">
      <c r="A57" s="7" t="s">
        <v>107</v>
      </c>
      <c r="B57" s="8" t="s">
        <v>54</v>
      </c>
      <c r="C57" s="8" t="s">
        <v>24</v>
      </c>
      <c r="D57" s="8" t="s">
        <v>64</v>
      </c>
      <c r="E57" s="9">
        <v>170.2</v>
      </c>
      <c r="F57" s="9">
        <v>170.1</v>
      </c>
      <c r="G57" s="9">
        <f t="shared" si="5"/>
        <v>99.94124559341951</v>
      </c>
    </row>
    <row r="58" spans="1:7" s="6" customFormat="1" ht="12.75" outlineLevel="3">
      <c r="A58" s="7" t="s">
        <v>121</v>
      </c>
      <c r="B58" s="8" t="s">
        <v>54</v>
      </c>
      <c r="C58" s="8" t="s">
        <v>24</v>
      </c>
      <c r="D58" s="8" t="s">
        <v>65</v>
      </c>
      <c r="E58" s="9">
        <v>1546</v>
      </c>
      <c r="F58" s="9">
        <v>1545.7</v>
      </c>
      <c r="G58" s="9">
        <f t="shared" si="5"/>
        <v>99.98059508408798</v>
      </c>
    </row>
    <row r="59" spans="1:7" s="6" customFormat="1" ht="14.25" customHeight="1" outlineLevel="3">
      <c r="A59" s="7" t="s">
        <v>116</v>
      </c>
      <c r="B59" s="8" t="s">
        <v>54</v>
      </c>
      <c r="C59" s="8" t="s">
        <v>24</v>
      </c>
      <c r="D59" s="8" t="s">
        <v>66</v>
      </c>
      <c r="E59" s="9">
        <v>212.8</v>
      </c>
      <c r="F59" s="9">
        <v>212.7</v>
      </c>
      <c r="G59" s="9">
        <f t="shared" si="5"/>
        <v>99.95300751879698</v>
      </c>
    </row>
    <row r="60" spans="1:7" s="6" customFormat="1" ht="12.75" outlineLevel="2">
      <c r="A60" s="7" t="s">
        <v>122</v>
      </c>
      <c r="B60" s="8" t="s">
        <v>54</v>
      </c>
      <c r="C60" s="8" t="s">
        <v>25</v>
      </c>
      <c r="D60" s="8" t="s">
        <v>3</v>
      </c>
      <c r="E60" s="9">
        <f>E61+E62+E63</f>
        <v>17770.8</v>
      </c>
      <c r="F60" s="9">
        <f>F61+F62+F63</f>
        <v>17769.5</v>
      </c>
      <c r="G60" s="9">
        <f t="shared" si="5"/>
        <v>99.99268462871677</v>
      </c>
    </row>
    <row r="61" spans="1:7" s="6" customFormat="1" ht="12.75" outlineLevel="3">
      <c r="A61" s="7" t="s">
        <v>112</v>
      </c>
      <c r="B61" s="8" t="s">
        <v>54</v>
      </c>
      <c r="C61" s="8" t="s">
        <v>25</v>
      </c>
      <c r="D61" s="8" t="s">
        <v>43</v>
      </c>
      <c r="E61" s="9">
        <v>6051</v>
      </c>
      <c r="F61" s="9">
        <v>6050.5</v>
      </c>
      <c r="G61" s="9">
        <f t="shared" si="5"/>
        <v>99.99173690299125</v>
      </c>
    </row>
    <row r="62" spans="1:7" s="6" customFormat="1" ht="25.5" customHeight="1" outlineLevel="3">
      <c r="A62" s="34" t="s">
        <v>257</v>
      </c>
      <c r="B62" s="8" t="s">
        <v>54</v>
      </c>
      <c r="C62" s="8" t="s">
        <v>25</v>
      </c>
      <c r="D62" s="8" t="s">
        <v>67</v>
      </c>
      <c r="E62" s="9">
        <v>2684.5</v>
      </c>
      <c r="F62" s="9">
        <v>2684</v>
      </c>
      <c r="G62" s="9">
        <f t="shared" si="5"/>
        <v>99.98137455764574</v>
      </c>
    </row>
    <row r="63" spans="1:7" s="6" customFormat="1" ht="56.25" customHeight="1" outlineLevel="3">
      <c r="A63" s="7" t="s">
        <v>258</v>
      </c>
      <c r="B63" s="8" t="s">
        <v>54</v>
      </c>
      <c r="C63" s="8" t="s">
        <v>25</v>
      </c>
      <c r="D63" s="8" t="s">
        <v>68</v>
      </c>
      <c r="E63" s="9">
        <v>9035.3</v>
      </c>
      <c r="F63" s="9">
        <v>9035</v>
      </c>
      <c r="G63" s="9">
        <f t="shared" si="5"/>
        <v>99.99667968966168</v>
      </c>
    </row>
    <row r="64" spans="1:7" s="15" customFormat="1" ht="12.75" outlineLevel="1">
      <c r="A64" s="12" t="s">
        <v>307</v>
      </c>
      <c r="B64" s="13" t="s">
        <v>54</v>
      </c>
      <c r="C64" s="13" t="s">
        <v>29</v>
      </c>
      <c r="D64" s="13" t="s">
        <v>3</v>
      </c>
      <c r="E64" s="14">
        <f>E65</f>
        <v>4877.799999999999</v>
      </c>
      <c r="F64" s="14">
        <f>F65</f>
        <v>4868.400000000001</v>
      </c>
      <c r="G64" s="14">
        <f t="shared" si="5"/>
        <v>99.8072901717988</v>
      </c>
    </row>
    <row r="65" spans="1:7" s="6" customFormat="1" ht="12.75" outlineLevel="2">
      <c r="A65" s="7" t="s">
        <v>124</v>
      </c>
      <c r="B65" s="8" t="s">
        <v>54</v>
      </c>
      <c r="C65" s="8" t="s">
        <v>32</v>
      </c>
      <c r="D65" s="8" t="s">
        <v>3</v>
      </c>
      <c r="E65" s="9">
        <f>E66+E67+E68</f>
        <v>4877.799999999999</v>
      </c>
      <c r="F65" s="9">
        <f>F66+F67+F68</f>
        <v>4868.400000000001</v>
      </c>
      <c r="G65" s="9">
        <f t="shared" si="5"/>
        <v>99.8072901717988</v>
      </c>
    </row>
    <row r="66" spans="1:7" s="6" customFormat="1" ht="63.75" outlineLevel="2">
      <c r="A66" s="7" t="s">
        <v>259</v>
      </c>
      <c r="B66" s="8" t="s">
        <v>54</v>
      </c>
      <c r="C66" s="8" t="s">
        <v>32</v>
      </c>
      <c r="D66" s="8" t="s">
        <v>69</v>
      </c>
      <c r="E66" s="9">
        <v>43.2</v>
      </c>
      <c r="F66" s="9">
        <v>43.2</v>
      </c>
      <c r="G66" s="9">
        <f t="shared" si="5"/>
        <v>100</v>
      </c>
    </row>
    <row r="67" spans="1:7" s="6" customFormat="1" ht="66.75" customHeight="1" outlineLevel="3">
      <c r="A67" s="7" t="s">
        <v>108</v>
      </c>
      <c r="B67" s="8" t="s">
        <v>54</v>
      </c>
      <c r="C67" s="8" t="s">
        <v>32</v>
      </c>
      <c r="D67" s="8" t="s">
        <v>70</v>
      </c>
      <c r="E67" s="9">
        <v>4700.2</v>
      </c>
      <c r="F67" s="9">
        <v>4700.1</v>
      </c>
      <c r="G67" s="9">
        <f aca="true" t="shared" si="6" ref="G67:G102">F67/E67*100</f>
        <v>99.9978724309604</v>
      </c>
    </row>
    <row r="68" spans="1:7" s="6" customFormat="1" ht="66.75" customHeight="1" outlineLevel="3">
      <c r="A68" s="7" t="s">
        <v>261</v>
      </c>
      <c r="B68" s="8" t="s">
        <v>54</v>
      </c>
      <c r="C68" s="8" t="s">
        <v>32</v>
      </c>
      <c r="D68" s="8" t="s">
        <v>260</v>
      </c>
      <c r="E68" s="9">
        <v>134.4</v>
      </c>
      <c r="F68" s="9">
        <v>125.1</v>
      </c>
      <c r="G68" s="9">
        <f t="shared" si="6"/>
        <v>93.08035714285714</v>
      </c>
    </row>
    <row r="69" spans="1:7" s="15" customFormat="1" ht="27" customHeight="1">
      <c r="A69" s="12" t="s">
        <v>157</v>
      </c>
      <c r="B69" s="13" t="s">
        <v>71</v>
      </c>
      <c r="C69" s="13" t="s">
        <v>39</v>
      </c>
      <c r="D69" s="13" t="s">
        <v>3</v>
      </c>
      <c r="E69" s="14">
        <f>E70+E73+E76+E80+E83</f>
        <v>10842.3</v>
      </c>
      <c r="F69" s="14">
        <f>F70+F73+F76+F80+F83</f>
        <v>10841.7</v>
      </c>
      <c r="G69" s="14">
        <f t="shared" si="6"/>
        <v>99.99446611881244</v>
      </c>
    </row>
    <row r="70" spans="1:7" s="15" customFormat="1" ht="12.75" outlineLevel="1">
      <c r="A70" s="12" t="s">
        <v>312</v>
      </c>
      <c r="B70" s="13" t="s">
        <v>71</v>
      </c>
      <c r="C70" s="13" t="s">
        <v>2</v>
      </c>
      <c r="D70" s="13" t="s">
        <v>3</v>
      </c>
      <c r="E70" s="14">
        <f>E71</f>
        <v>4669.9</v>
      </c>
      <c r="F70" s="14">
        <f>F71</f>
        <v>4669.6</v>
      </c>
      <c r="G70" s="14">
        <f t="shared" si="6"/>
        <v>99.99357587956918</v>
      </c>
    </row>
    <row r="71" spans="1:7" s="6" customFormat="1" ht="12.75" outlineLevel="2">
      <c r="A71" s="7" t="s">
        <v>125</v>
      </c>
      <c r="B71" s="8" t="s">
        <v>71</v>
      </c>
      <c r="C71" s="8" t="s">
        <v>11</v>
      </c>
      <c r="D71" s="8" t="s">
        <v>3</v>
      </c>
      <c r="E71" s="9">
        <f>E72</f>
        <v>4669.9</v>
      </c>
      <c r="F71" s="9">
        <f>F72</f>
        <v>4669.6</v>
      </c>
      <c r="G71" s="9">
        <f t="shared" si="6"/>
        <v>99.99357587956918</v>
      </c>
    </row>
    <row r="72" spans="1:7" s="6" customFormat="1" ht="12.75" outlineLevel="3">
      <c r="A72" s="7" t="s">
        <v>112</v>
      </c>
      <c r="B72" s="8" t="s">
        <v>71</v>
      </c>
      <c r="C72" s="8" t="s">
        <v>11</v>
      </c>
      <c r="D72" s="8" t="s">
        <v>43</v>
      </c>
      <c r="E72" s="9">
        <v>4669.9</v>
      </c>
      <c r="F72" s="9">
        <v>4669.6</v>
      </c>
      <c r="G72" s="9">
        <f t="shared" si="6"/>
        <v>99.99357587956918</v>
      </c>
    </row>
    <row r="73" spans="1:7" s="15" customFormat="1" ht="12.75" outlineLevel="1">
      <c r="A73" s="12" t="s">
        <v>301</v>
      </c>
      <c r="B73" s="13" t="s">
        <v>71</v>
      </c>
      <c r="C73" s="13" t="s">
        <v>14</v>
      </c>
      <c r="D73" s="13" t="s">
        <v>3</v>
      </c>
      <c r="E73" s="14">
        <f>E74</f>
        <v>152.7</v>
      </c>
      <c r="F73" s="14">
        <f>F74</f>
        <v>152.6</v>
      </c>
      <c r="G73" s="14">
        <f t="shared" si="6"/>
        <v>99.93451211525868</v>
      </c>
    </row>
    <row r="74" spans="1:7" s="6" customFormat="1" ht="12.75" outlineLevel="2">
      <c r="A74" s="7" t="s">
        <v>126</v>
      </c>
      <c r="B74" s="8" t="s">
        <v>71</v>
      </c>
      <c r="C74" s="8" t="s">
        <v>15</v>
      </c>
      <c r="D74" s="8" t="s">
        <v>3</v>
      </c>
      <c r="E74" s="9">
        <f>E75</f>
        <v>152.7</v>
      </c>
      <c r="F74" s="9">
        <f>F75</f>
        <v>152.6</v>
      </c>
      <c r="G74" s="9">
        <f t="shared" si="6"/>
        <v>99.93451211525868</v>
      </c>
    </row>
    <row r="75" spans="1:7" s="6" customFormat="1" ht="15" customHeight="1" outlineLevel="3">
      <c r="A75" s="7" t="s">
        <v>127</v>
      </c>
      <c r="B75" s="8" t="s">
        <v>71</v>
      </c>
      <c r="C75" s="8" t="s">
        <v>15</v>
      </c>
      <c r="D75" s="8" t="s">
        <v>72</v>
      </c>
      <c r="E75" s="9">
        <v>152.7</v>
      </c>
      <c r="F75" s="9">
        <v>152.6</v>
      </c>
      <c r="G75" s="9">
        <f t="shared" si="6"/>
        <v>99.93451211525868</v>
      </c>
    </row>
    <row r="76" spans="1:7" s="15" customFormat="1" ht="12.75" outlineLevel="1">
      <c r="A76" s="12" t="s">
        <v>303</v>
      </c>
      <c r="B76" s="13" t="s">
        <v>71</v>
      </c>
      <c r="C76" s="13" t="s">
        <v>16</v>
      </c>
      <c r="D76" s="13" t="s">
        <v>3</v>
      </c>
      <c r="E76" s="14">
        <f>E77</f>
        <v>2445.2</v>
      </c>
      <c r="F76" s="14">
        <f>F77</f>
        <v>2445.1</v>
      </c>
      <c r="G76" s="14">
        <f t="shared" si="6"/>
        <v>99.99591035498119</v>
      </c>
    </row>
    <row r="77" spans="1:7" s="6" customFormat="1" ht="27.75" customHeight="1" outlineLevel="2">
      <c r="A77" s="7" t="s">
        <v>129</v>
      </c>
      <c r="B77" s="8" t="s">
        <v>71</v>
      </c>
      <c r="C77" s="8" t="s">
        <v>20</v>
      </c>
      <c r="D77" s="8" t="s">
        <v>3</v>
      </c>
      <c r="E77" s="9">
        <f>E78+E79</f>
        <v>2445.2</v>
      </c>
      <c r="F77" s="9">
        <f>F78+F79</f>
        <v>2445.1</v>
      </c>
      <c r="G77" s="9">
        <f t="shared" si="6"/>
        <v>99.99591035498119</v>
      </c>
    </row>
    <row r="78" spans="1:7" s="6" customFormat="1" ht="38.25" outlineLevel="3">
      <c r="A78" s="7" t="s">
        <v>130</v>
      </c>
      <c r="B78" s="8" t="s">
        <v>71</v>
      </c>
      <c r="C78" s="8" t="s">
        <v>20</v>
      </c>
      <c r="D78" s="8" t="s">
        <v>73</v>
      </c>
      <c r="E78" s="9">
        <v>2197.2</v>
      </c>
      <c r="F78" s="9">
        <v>2197.1</v>
      </c>
      <c r="G78" s="9">
        <f t="shared" si="6"/>
        <v>99.99544875295831</v>
      </c>
    </row>
    <row r="79" spans="1:7" s="6" customFormat="1" ht="38.25" outlineLevel="3">
      <c r="A79" s="7" t="s">
        <v>326</v>
      </c>
      <c r="B79" s="8" t="s">
        <v>71</v>
      </c>
      <c r="C79" s="8" t="s">
        <v>20</v>
      </c>
      <c r="D79" s="8" t="s">
        <v>57</v>
      </c>
      <c r="E79" s="9">
        <v>248</v>
      </c>
      <c r="F79" s="9">
        <v>248</v>
      </c>
      <c r="G79" s="9">
        <f t="shared" si="6"/>
        <v>100</v>
      </c>
    </row>
    <row r="80" spans="1:7" s="15" customFormat="1" ht="12.75" outlineLevel="1">
      <c r="A80" s="12" t="s">
        <v>305</v>
      </c>
      <c r="B80" s="13" t="s">
        <v>71</v>
      </c>
      <c r="C80" s="13" t="s">
        <v>21</v>
      </c>
      <c r="D80" s="13" t="s">
        <v>3</v>
      </c>
      <c r="E80" s="14">
        <f>E81</f>
        <v>710.5</v>
      </c>
      <c r="F80" s="14">
        <f>F81</f>
        <v>710.5</v>
      </c>
      <c r="G80" s="14">
        <f t="shared" si="6"/>
        <v>100</v>
      </c>
    </row>
    <row r="81" spans="1:7" s="6" customFormat="1" ht="12.75" outlineLevel="2">
      <c r="A81" s="7" t="s">
        <v>122</v>
      </c>
      <c r="B81" s="8" t="s">
        <v>71</v>
      </c>
      <c r="C81" s="8" t="s">
        <v>25</v>
      </c>
      <c r="D81" s="8" t="s">
        <v>3</v>
      </c>
      <c r="E81" s="9">
        <f>E82</f>
        <v>710.5</v>
      </c>
      <c r="F81" s="9">
        <f>F82</f>
        <v>710.5</v>
      </c>
      <c r="G81" s="9">
        <f t="shared" si="6"/>
        <v>100</v>
      </c>
    </row>
    <row r="82" spans="1:7" s="6" customFormat="1" ht="28.5" customHeight="1" outlineLevel="3">
      <c r="A82" s="7" t="s">
        <v>318</v>
      </c>
      <c r="B82" s="8" t="s">
        <v>71</v>
      </c>
      <c r="C82" s="8" t="s">
        <v>25</v>
      </c>
      <c r="D82" s="8" t="s">
        <v>74</v>
      </c>
      <c r="E82" s="9">
        <v>710.5</v>
      </c>
      <c r="F82" s="9">
        <v>710.5</v>
      </c>
      <c r="G82" s="9">
        <f t="shared" si="6"/>
        <v>100</v>
      </c>
    </row>
    <row r="83" spans="1:7" s="6" customFormat="1" ht="17.25" customHeight="1" outlineLevel="3">
      <c r="A83" s="12" t="s">
        <v>307</v>
      </c>
      <c r="B83" s="13" t="s">
        <v>71</v>
      </c>
      <c r="C83" s="13" t="s">
        <v>29</v>
      </c>
      <c r="D83" s="13" t="s">
        <v>3</v>
      </c>
      <c r="E83" s="14">
        <f>E84</f>
        <v>2864</v>
      </c>
      <c r="F83" s="14">
        <f>F84</f>
        <v>2863.9</v>
      </c>
      <c r="G83" s="9">
        <f t="shared" si="6"/>
        <v>99.99650837988827</v>
      </c>
    </row>
    <row r="84" spans="1:7" s="6" customFormat="1" ht="15" customHeight="1" outlineLevel="3">
      <c r="A84" s="7" t="s">
        <v>124</v>
      </c>
      <c r="B84" s="8" t="s">
        <v>71</v>
      </c>
      <c r="C84" s="8" t="s">
        <v>32</v>
      </c>
      <c r="D84" s="8" t="s">
        <v>3</v>
      </c>
      <c r="E84" s="9">
        <f>E85</f>
        <v>2864</v>
      </c>
      <c r="F84" s="9">
        <f>F85</f>
        <v>2863.9</v>
      </c>
      <c r="G84" s="9">
        <f t="shared" si="6"/>
        <v>99.99650837988827</v>
      </c>
    </row>
    <row r="85" spans="1:7" s="6" customFormat="1" ht="52.5" customHeight="1" outlineLevel="3">
      <c r="A85" s="7" t="s">
        <v>263</v>
      </c>
      <c r="B85" s="8" t="s">
        <v>71</v>
      </c>
      <c r="C85" s="8" t="s">
        <v>32</v>
      </c>
      <c r="D85" s="8" t="s">
        <v>262</v>
      </c>
      <c r="E85" s="9">
        <v>2864</v>
      </c>
      <c r="F85" s="9">
        <v>2863.9</v>
      </c>
      <c r="G85" s="9">
        <f t="shared" si="6"/>
        <v>99.99650837988827</v>
      </c>
    </row>
    <row r="86" spans="1:7" s="15" customFormat="1" ht="26.25" customHeight="1">
      <c r="A86" s="12" t="s">
        <v>295</v>
      </c>
      <c r="B86" s="13" t="s">
        <v>75</v>
      </c>
      <c r="C86" s="13" t="s">
        <v>39</v>
      </c>
      <c r="D86" s="13" t="s">
        <v>3</v>
      </c>
      <c r="E86" s="14">
        <f>E87+E90</f>
        <v>18235.2</v>
      </c>
      <c r="F86" s="14">
        <f>F87+F90</f>
        <v>18231.1</v>
      </c>
      <c r="G86" s="14">
        <f t="shared" si="6"/>
        <v>99.97751601298586</v>
      </c>
    </row>
    <row r="87" spans="1:7" s="15" customFormat="1" ht="12.75" outlineLevel="1">
      <c r="A87" s="12" t="s">
        <v>305</v>
      </c>
      <c r="B87" s="13" t="s">
        <v>75</v>
      </c>
      <c r="C87" s="13" t="s">
        <v>21</v>
      </c>
      <c r="D87" s="13" t="s">
        <v>3</v>
      </c>
      <c r="E87" s="14">
        <f>E88</f>
        <v>9417.4</v>
      </c>
      <c r="F87" s="14">
        <f>F88</f>
        <v>9417.3</v>
      </c>
      <c r="G87" s="14">
        <f t="shared" si="6"/>
        <v>99.99893813579119</v>
      </c>
    </row>
    <row r="88" spans="1:7" s="6" customFormat="1" ht="12.75" outlineLevel="2">
      <c r="A88" s="7" t="s">
        <v>115</v>
      </c>
      <c r="B88" s="8" t="s">
        <v>75</v>
      </c>
      <c r="C88" s="8" t="s">
        <v>23</v>
      </c>
      <c r="D88" s="8" t="s">
        <v>3</v>
      </c>
      <c r="E88" s="9">
        <f>E89</f>
        <v>9417.4</v>
      </c>
      <c r="F88" s="9">
        <f>F89</f>
        <v>9417.3</v>
      </c>
      <c r="G88" s="9">
        <f t="shared" si="6"/>
        <v>99.99893813579119</v>
      </c>
    </row>
    <row r="89" spans="1:7" s="6" customFormat="1" ht="15" customHeight="1" outlineLevel="3">
      <c r="A89" s="31" t="s">
        <v>222</v>
      </c>
      <c r="B89" s="8" t="s">
        <v>75</v>
      </c>
      <c r="C89" s="8" t="s">
        <v>23</v>
      </c>
      <c r="D89" s="8" t="s">
        <v>47</v>
      </c>
      <c r="E89" s="9">
        <v>9417.4</v>
      </c>
      <c r="F89" s="9">
        <v>9417.3</v>
      </c>
      <c r="G89" s="9">
        <f t="shared" si="6"/>
        <v>99.99893813579119</v>
      </c>
    </row>
    <row r="90" spans="1:7" s="15" customFormat="1" ht="12.75" outlineLevel="1">
      <c r="A90" s="12" t="s">
        <v>309</v>
      </c>
      <c r="B90" s="13" t="s">
        <v>75</v>
      </c>
      <c r="C90" s="13" t="s">
        <v>34</v>
      </c>
      <c r="D90" s="13" t="s">
        <v>3</v>
      </c>
      <c r="E90" s="14">
        <f>E91+E94</f>
        <v>8817.800000000001</v>
      </c>
      <c r="F90" s="14">
        <f>F91+F94</f>
        <v>8813.8</v>
      </c>
      <c r="G90" s="14">
        <f t="shared" si="6"/>
        <v>99.95463721109572</v>
      </c>
    </row>
    <row r="91" spans="1:7" s="6" customFormat="1" ht="12.75" outlineLevel="2">
      <c r="A91" s="7" t="s">
        <v>310</v>
      </c>
      <c r="B91" s="8" t="s">
        <v>75</v>
      </c>
      <c r="C91" s="8" t="s">
        <v>35</v>
      </c>
      <c r="D91" s="8" t="s">
        <v>3</v>
      </c>
      <c r="E91" s="9">
        <f>E93+E92</f>
        <v>6900.1</v>
      </c>
      <c r="F91" s="9">
        <f>F93+F92</f>
        <v>6900</v>
      </c>
      <c r="G91" s="9">
        <f t="shared" si="6"/>
        <v>99.99855074564135</v>
      </c>
    </row>
    <row r="92" spans="1:7" s="6" customFormat="1" ht="12.75" outlineLevel="2">
      <c r="A92" s="7" t="s">
        <v>264</v>
      </c>
      <c r="B92" s="8" t="s">
        <v>75</v>
      </c>
      <c r="C92" s="8" t="s">
        <v>35</v>
      </c>
      <c r="D92" s="8" t="s">
        <v>105</v>
      </c>
      <c r="E92" s="9">
        <v>6000</v>
      </c>
      <c r="F92" s="9">
        <v>6000</v>
      </c>
      <c r="G92" s="9">
        <f t="shared" si="6"/>
        <v>100</v>
      </c>
    </row>
    <row r="93" spans="1:7" s="6" customFormat="1" ht="12.75" outlineLevel="3">
      <c r="A93" s="7" t="s">
        <v>232</v>
      </c>
      <c r="B93" s="8" t="s">
        <v>75</v>
      </c>
      <c r="C93" s="8" t="s">
        <v>35</v>
      </c>
      <c r="D93" s="8" t="s">
        <v>76</v>
      </c>
      <c r="E93" s="9">
        <v>900.1</v>
      </c>
      <c r="F93" s="9">
        <v>900</v>
      </c>
      <c r="G93" s="9">
        <f t="shared" si="6"/>
        <v>99.98889012331963</v>
      </c>
    </row>
    <row r="94" spans="1:7" s="6" customFormat="1" ht="12.75" outlineLevel="2">
      <c r="A94" s="7" t="s">
        <v>231</v>
      </c>
      <c r="B94" s="8" t="s">
        <v>75</v>
      </c>
      <c r="C94" s="8" t="s">
        <v>36</v>
      </c>
      <c r="D94" s="8" t="s">
        <v>3</v>
      </c>
      <c r="E94" s="9">
        <f>E95</f>
        <v>1917.7</v>
      </c>
      <c r="F94" s="9">
        <f>F95</f>
        <v>1913.8</v>
      </c>
      <c r="G94" s="9">
        <f t="shared" si="6"/>
        <v>99.79663138134222</v>
      </c>
    </row>
    <row r="95" spans="1:7" s="6" customFormat="1" ht="12.75" outlineLevel="3">
      <c r="A95" s="7" t="s">
        <v>112</v>
      </c>
      <c r="B95" s="8" t="s">
        <v>75</v>
      </c>
      <c r="C95" s="8" t="s">
        <v>36</v>
      </c>
      <c r="D95" s="8" t="s">
        <v>43</v>
      </c>
      <c r="E95" s="9">
        <v>1917.7</v>
      </c>
      <c r="F95" s="9">
        <v>1913.8</v>
      </c>
      <c r="G95" s="9">
        <f t="shared" si="6"/>
        <v>99.79663138134222</v>
      </c>
    </row>
    <row r="96" spans="1:7" s="15" customFormat="1" ht="25.5">
      <c r="A96" s="12" t="s">
        <v>109</v>
      </c>
      <c r="B96" s="13" t="s">
        <v>77</v>
      </c>
      <c r="C96" s="13" t="s">
        <v>39</v>
      </c>
      <c r="D96" s="13" t="s">
        <v>3</v>
      </c>
      <c r="E96" s="14">
        <f>E97+E114+E132+E141+E144+E117+E124</f>
        <v>279213</v>
      </c>
      <c r="F96" s="14">
        <f>F97+F114+F132+F141+F144+F117+F124</f>
        <v>196203.19999999998</v>
      </c>
      <c r="G96" s="14">
        <f t="shared" si="6"/>
        <v>70.27008054782549</v>
      </c>
    </row>
    <row r="97" spans="1:7" s="15" customFormat="1" ht="12.75" outlineLevel="1">
      <c r="A97" s="12" t="s">
        <v>312</v>
      </c>
      <c r="B97" s="13" t="s">
        <v>77</v>
      </c>
      <c r="C97" s="13" t="s">
        <v>2</v>
      </c>
      <c r="D97" s="13" t="s">
        <v>3</v>
      </c>
      <c r="E97" s="14">
        <f>E98+E100+E103+E107+E105</f>
        <v>32377.000000000004</v>
      </c>
      <c r="F97" s="14">
        <f>F98+F100+F103+F107+F105</f>
        <v>32376.000000000004</v>
      </c>
      <c r="G97" s="14">
        <f t="shared" si="6"/>
        <v>99.99691138771351</v>
      </c>
    </row>
    <row r="98" spans="1:7" s="6" customFormat="1" ht="25.5" customHeight="1" outlineLevel="2">
      <c r="A98" s="7" t="s">
        <v>297</v>
      </c>
      <c r="B98" s="8" t="s">
        <v>77</v>
      </c>
      <c r="C98" s="8" t="s">
        <v>4</v>
      </c>
      <c r="D98" s="8" t="s">
        <v>3</v>
      </c>
      <c r="E98" s="9">
        <f>E99</f>
        <v>1215.7</v>
      </c>
      <c r="F98" s="9">
        <f>F99</f>
        <v>1215.7</v>
      </c>
      <c r="G98" s="9">
        <f t="shared" si="6"/>
        <v>100</v>
      </c>
    </row>
    <row r="99" spans="1:7" s="6" customFormat="1" ht="12.75" outlineLevel="3">
      <c r="A99" s="7" t="s">
        <v>319</v>
      </c>
      <c r="B99" s="8" t="s">
        <v>77</v>
      </c>
      <c r="C99" s="8" t="s">
        <v>4</v>
      </c>
      <c r="D99" s="8" t="s">
        <v>78</v>
      </c>
      <c r="E99" s="9">
        <v>1215.7</v>
      </c>
      <c r="F99" s="9">
        <v>1215.7</v>
      </c>
      <c r="G99" s="9">
        <f t="shared" si="6"/>
        <v>100</v>
      </c>
    </row>
    <row r="100" spans="1:7" s="6" customFormat="1" ht="39" customHeight="1" outlineLevel="2">
      <c r="A100" s="7" t="s">
        <v>131</v>
      </c>
      <c r="B100" s="8" t="s">
        <v>77</v>
      </c>
      <c r="C100" s="8" t="s">
        <v>6</v>
      </c>
      <c r="D100" s="8" t="s">
        <v>3</v>
      </c>
      <c r="E100" s="9">
        <f>E101+E102</f>
        <v>28551.3</v>
      </c>
      <c r="F100" s="9">
        <f>F101+F102</f>
        <v>28550.6</v>
      </c>
      <c r="G100" s="9">
        <f t="shared" si="6"/>
        <v>99.99754827275815</v>
      </c>
    </row>
    <row r="101" spans="1:7" s="6" customFormat="1" ht="12.75" outlineLevel="3">
      <c r="A101" s="7" t="s">
        <v>112</v>
      </c>
      <c r="B101" s="8" t="s">
        <v>77</v>
      </c>
      <c r="C101" s="8" t="s">
        <v>6</v>
      </c>
      <c r="D101" s="8" t="s">
        <v>43</v>
      </c>
      <c r="E101" s="9">
        <v>28539.3</v>
      </c>
      <c r="F101" s="9">
        <v>28538.6</v>
      </c>
      <c r="G101" s="9">
        <f t="shared" si="6"/>
        <v>99.99754724187349</v>
      </c>
    </row>
    <row r="102" spans="1:7" s="6" customFormat="1" ht="27.75" customHeight="1" outlineLevel="3">
      <c r="A102" s="7" t="s">
        <v>266</v>
      </c>
      <c r="B102" s="8" t="s">
        <v>77</v>
      </c>
      <c r="C102" s="8" t="s">
        <v>6</v>
      </c>
      <c r="D102" s="8" t="s">
        <v>265</v>
      </c>
      <c r="E102" s="9">
        <v>12</v>
      </c>
      <c r="F102" s="9">
        <v>12</v>
      </c>
      <c r="G102" s="9">
        <f t="shared" si="6"/>
        <v>100</v>
      </c>
    </row>
    <row r="103" spans="1:7" s="6" customFormat="1" ht="12.75" outlineLevel="2">
      <c r="A103" s="7" t="s">
        <v>132</v>
      </c>
      <c r="B103" s="8" t="s">
        <v>77</v>
      </c>
      <c r="C103" s="8" t="s">
        <v>7</v>
      </c>
      <c r="D103" s="8" t="s">
        <v>3</v>
      </c>
      <c r="E103" s="9">
        <f>E104</f>
        <v>95.9</v>
      </c>
      <c r="F103" s="9">
        <f>F104</f>
        <v>95.9</v>
      </c>
      <c r="G103" s="9">
        <f aca="true" t="shared" si="7" ref="G103:G155">F103/E103*100</f>
        <v>100</v>
      </c>
    </row>
    <row r="104" spans="1:7" s="6" customFormat="1" ht="25.5" outlineLevel="3">
      <c r="A104" s="7" t="s">
        <v>267</v>
      </c>
      <c r="B104" s="8" t="s">
        <v>77</v>
      </c>
      <c r="C104" s="8" t="s">
        <v>7</v>
      </c>
      <c r="D104" s="8" t="s">
        <v>79</v>
      </c>
      <c r="E104" s="9">
        <v>95.9</v>
      </c>
      <c r="F104" s="9">
        <v>95.9</v>
      </c>
      <c r="G104" s="9">
        <f t="shared" si="7"/>
        <v>100</v>
      </c>
    </row>
    <row r="105" spans="1:7" s="6" customFormat="1" ht="12.75" outlineLevel="3">
      <c r="A105" s="7" t="s">
        <v>227</v>
      </c>
      <c r="B105" s="8" t="s">
        <v>77</v>
      </c>
      <c r="C105" s="8" t="s">
        <v>10</v>
      </c>
      <c r="D105" s="8" t="s">
        <v>3</v>
      </c>
      <c r="E105" s="9">
        <f>E106</f>
        <v>301.7</v>
      </c>
      <c r="F105" s="9">
        <f>F106</f>
        <v>301.7</v>
      </c>
      <c r="G105" s="9">
        <f t="shared" si="7"/>
        <v>100</v>
      </c>
    </row>
    <row r="106" spans="1:7" s="6" customFormat="1" ht="12.75" outlineLevel="3">
      <c r="A106" s="7" t="s">
        <v>246</v>
      </c>
      <c r="B106" s="8" t="s">
        <v>77</v>
      </c>
      <c r="C106" s="8" t="s">
        <v>10</v>
      </c>
      <c r="D106" s="8" t="s">
        <v>55</v>
      </c>
      <c r="E106" s="9">
        <v>301.7</v>
      </c>
      <c r="F106" s="9">
        <v>301.7</v>
      </c>
      <c r="G106" s="9">
        <f t="shared" si="7"/>
        <v>100</v>
      </c>
    </row>
    <row r="107" spans="1:7" s="6" customFormat="1" ht="12" customHeight="1" outlineLevel="2">
      <c r="A107" s="7" t="s">
        <v>125</v>
      </c>
      <c r="B107" s="8" t="s">
        <v>77</v>
      </c>
      <c r="C107" s="8" t="s">
        <v>11</v>
      </c>
      <c r="D107" s="8" t="s">
        <v>3</v>
      </c>
      <c r="E107" s="9">
        <f>E109+E111+E112+E113+E108+E110</f>
        <v>2212.4</v>
      </c>
      <c r="F107" s="9">
        <f>F109+F111+F112+F113+F108+F110</f>
        <v>2212.1000000000004</v>
      </c>
      <c r="G107" s="9">
        <f t="shared" si="7"/>
        <v>99.9864400650877</v>
      </c>
    </row>
    <row r="108" spans="1:7" s="6" customFormat="1" ht="15" customHeight="1" outlineLevel="3">
      <c r="A108" s="7" t="s">
        <v>320</v>
      </c>
      <c r="B108" s="8" t="s">
        <v>77</v>
      </c>
      <c r="C108" s="8" t="s">
        <v>11</v>
      </c>
      <c r="D108" s="8" t="s">
        <v>80</v>
      </c>
      <c r="E108" s="9">
        <v>423.2</v>
      </c>
      <c r="F108" s="9">
        <v>423.2</v>
      </c>
      <c r="G108" s="9">
        <f t="shared" si="7"/>
        <v>100</v>
      </c>
    </row>
    <row r="109" spans="1:7" s="6" customFormat="1" ht="12.75" outlineLevel="3">
      <c r="A109" s="7" t="s">
        <v>269</v>
      </c>
      <c r="B109" s="8" t="s">
        <v>77</v>
      </c>
      <c r="C109" s="8" t="s">
        <v>11</v>
      </c>
      <c r="D109" s="8" t="s">
        <v>268</v>
      </c>
      <c r="E109" s="9">
        <v>136.9</v>
      </c>
      <c r="F109" s="9">
        <v>136.8</v>
      </c>
      <c r="G109" s="9">
        <f t="shared" si="7"/>
        <v>99.92695398100804</v>
      </c>
    </row>
    <row r="110" spans="1:7" s="6" customFormat="1" ht="12.75" outlineLevel="3">
      <c r="A110" s="7" t="s">
        <v>271</v>
      </c>
      <c r="B110" s="8" t="s">
        <v>77</v>
      </c>
      <c r="C110" s="8" t="s">
        <v>11</v>
      </c>
      <c r="D110" s="8" t="s">
        <v>270</v>
      </c>
      <c r="E110" s="9">
        <v>924.4</v>
      </c>
      <c r="F110" s="9">
        <v>924.2</v>
      </c>
      <c r="G110" s="9">
        <f t="shared" si="7"/>
        <v>99.97836434443964</v>
      </c>
    </row>
    <row r="111" spans="1:7" s="6" customFormat="1" ht="25.5" outlineLevel="3">
      <c r="A111" s="7" t="s">
        <v>133</v>
      </c>
      <c r="B111" s="8" t="s">
        <v>77</v>
      </c>
      <c r="C111" s="8" t="s">
        <v>11</v>
      </c>
      <c r="D111" s="8" t="s">
        <v>81</v>
      </c>
      <c r="E111" s="9">
        <v>213.3</v>
      </c>
      <c r="F111" s="9">
        <v>213.3</v>
      </c>
      <c r="G111" s="9">
        <f t="shared" si="7"/>
        <v>100</v>
      </c>
    </row>
    <row r="112" spans="1:7" s="6" customFormat="1" ht="25.5" outlineLevel="3">
      <c r="A112" s="7" t="s">
        <v>134</v>
      </c>
      <c r="B112" s="8" t="s">
        <v>77</v>
      </c>
      <c r="C112" s="8" t="s">
        <v>11</v>
      </c>
      <c r="D112" s="8" t="s">
        <v>82</v>
      </c>
      <c r="E112" s="9">
        <v>301.3</v>
      </c>
      <c r="F112" s="9">
        <v>301.3</v>
      </c>
      <c r="G112" s="9">
        <f t="shared" si="7"/>
        <v>100</v>
      </c>
    </row>
    <row r="113" spans="1:7" s="6" customFormat="1" ht="12.75" outlineLevel="3">
      <c r="A113" s="7" t="s">
        <v>225</v>
      </c>
      <c r="B113" s="8" t="s">
        <v>77</v>
      </c>
      <c r="C113" s="8" t="s">
        <v>11</v>
      </c>
      <c r="D113" s="8" t="s">
        <v>83</v>
      </c>
      <c r="E113" s="9">
        <v>213.3</v>
      </c>
      <c r="F113" s="9">
        <v>213.3</v>
      </c>
      <c r="G113" s="9">
        <f t="shared" si="7"/>
        <v>100</v>
      </c>
    </row>
    <row r="114" spans="1:7" s="15" customFormat="1" ht="25.5" outlineLevel="1">
      <c r="A114" s="12" t="s">
        <v>299</v>
      </c>
      <c r="B114" s="13" t="s">
        <v>77</v>
      </c>
      <c r="C114" s="13" t="s">
        <v>12</v>
      </c>
      <c r="D114" s="13" t="s">
        <v>3</v>
      </c>
      <c r="E114" s="14">
        <f>E115</f>
        <v>47.8</v>
      </c>
      <c r="F114" s="14">
        <f>F115</f>
        <v>47.8</v>
      </c>
      <c r="G114" s="14">
        <f t="shared" si="7"/>
        <v>100</v>
      </c>
    </row>
    <row r="115" spans="1:7" s="6" customFormat="1" ht="27" customHeight="1" outlineLevel="2">
      <c r="A115" s="7" t="s">
        <v>226</v>
      </c>
      <c r="B115" s="8" t="s">
        <v>77</v>
      </c>
      <c r="C115" s="8" t="s">
        <v>13</v>
      </c>
      <c r="D115" s="8" t="s">
        <v>3</v>
      </c>
      <c r="E115" s="9">
        <f>E116</f>
        <v>47.8</v>
      </c>
      <c r="F115" s="9">
        <f>F116</f>
        <v>47.8</v>
      </c>
      <c r="G115" s="9">
        <f t="shared" si="7"/>
        <v>100</v>
      </c>
    </row>
    <row r="116" spans="1:7" s="6" customFormat="1" ht="38.25" outlineLevel="3">
      <c r="A116" s="7" t="s">
        <v>135</v>
      </c>
      <c r="B116" s="8" t="s">
        <v>77</v>
      </c>
      <c r="C116" s="8" t="s">
        <v>13</v>
      </c>
      <c r="D116" s="8" t="s">
        <v>84</v>
      </c>
      <c r="E116" s="9">
        <v>47.8</v>
      </c>
      <c r="F116" s="9">
        <v>47.8</v>
      </c>
      <c r="G116" s="9">
        <f t="shared" si="7"/>
        <v>100</v>
      </c>
    </row>
    <row r="117" spans="1:7" s="6" customFormat="1" ht="12.75" outlineLevel="3">
      <c r="A117" s="12" t="s">
        <v>301</v>
      </c>
      <c r="B117" s="13" t="s">
        <v>77</v>
      </c>
      <c r="C117" s="13" t="s">
        <v>14</v>
      </c>
      <c r="D117" s="13" t="s">
        <v>3</v>
      </c>
      <c r="E117" s="14">
        <f>E118+E120</f>
        <v>38331.2</v>
      </c>
      <c r="F117" s="14">
        <f>F118+F120</f>
        <v>38287.5</v>
      </c>
      <c r="G117" s="9">
        <f t="shared" si="7"/>
        <v>99.88599365529909</v>
      </c>
    </row>
    <row r="118" spans="1:7" s="6" customFormat="1" ht="12.75" outlineLevel="3">
      <c r="A118" s="7" t="s">
        <v>235</v>
      </c>
      <c r="B118" s="8" t="s">
        <v>77</v>
      </c>
      <c r="C118" s="8" t="s">
        <v>233</v>
      </c>
      <c r="D118" s="8" t="s">
        <v>3</v>
      </c>
      <c r="E118" s="9">
        <f>E119</f>
        <v>18.5</v>
      </c>
      <c r="F118" s="9">
        <f>F119</f>
        <v>18.5</v>
      </c>
      <c r="G118" s="9">
        <f t="shared" si="7"/>
        <v>100</v>
      </c>
    </row>
    <row r="119" spans="1:7" s="6" customFormat="1" ht="25.5" outlineLevel="3">
      <c r="A119" s="7" t="s">
        <v>248</v>
      </c>
      <c r="B119" s="8" t="s">
        <v>77</v>
      </c>
      <c r="C119" s="8" t="s">
        <v>233</v>
      </c>
      <c r="D119" s="8" t="s">
        <v>247</v>
      </c>
      <c r="E119" s="9">
        <v>18.5</v>
      </c>
      <c r="F119" s="9">
        <v>18.5</v>
      </c>
      <c r="G119" s="9">
        <f t="shared" si="7"/>
        <v>100</v>
      </c>
    </row>
    <row r="120" spans="1:7" s="6" customFormat="1" ht="12.75" outlineLevel="3">
      <c r="A120" s="7" t="s">
        <v>272</v>
      </c>
      <c r="B120" s="8" t="s">
        <v>77</v>
      </c>
      <c r="C120" s="8" t="s">
        <v>234</v>
      </c>
      <c r="D120" s="8" t="s">
        <v>3</v>
      </c>
      <c r="E120" s="9">
        <f>E121+E122+E123</f>
        <v>38312.7</v>
      </c>
      <c r="F120" s="9">
        <f>F121+F122+F123</f>
        <v>38269</v>
      </c>
      <c r="G120" s="9">
        <f t="shared" si="7"/>
        <v>99.88593860521446</v>
      </c>
    </row>
    <row r="121" spans="1:7" s="6" customFormat="1" ht="12.75" outlineLevel="3">
      <c r="A121" s="7" t="s">
        <v>274</v>
      </c>
      <c r="B121" s="8" t="s">
        <v>77</v>
      </c>
      <c r="C121" s="8" t="s">
        <v>234</v>
      </c>
      <c r="D121" s="8" t="s">
        <v>273</v>
      </c>
      <c r="E121" s="9">
        <v>37300</v>
      </c>
      <c r="F121" s="9">
        <v>37256.3</v>
      </c>
      <c r="G121" s="9">
        <f t="shared" si="7"/>
        <v>99.88284182305631</v>
      </c>
    </row>
    <row r="122" spans="1:7" s="6" customFormat="1" ht="12.75" outlineLevel="3">
      <c r="A122" s="7" t="s">
        <v>276</v>
      </c>
      <c r="B122" s="8" t="s">
        <v>77</v>
      </c>
      <c r="C122" s="8" t="s">
        <v>234</v>
      </c>
      <c r="D122" s="8" t="s">
        <v>275</v>
      </c>
      <c r="E122" s="9">
        <v>787.5</v>
      </c>
      <c r="F122" s="9">
        <v>787.5</v>
      </c>
      <c r="G122" s="9">
        <f t="shared" si="7"/>
        <v>100</v>
      </c>
    </row>
    <row r="123" spans="1:7" s="6" customFormat="1" ht="12.75" outlineLevel="3">
      <c r="A123" s="7" t="s">
        <v>278</v>
      </c>
      <c r="B123" s="8" t="s">
        <v>77</v>
      </c>
      <c r="C123" s="8" t="s">
        <v>234</v>
      </c>
      <c r="D123" s="8" t="s">
        <v>277</v>
      </c>
      <c r="E123" s="9">
        <v>225.2</v>
      </c>
      <c r="F123" s="9">
        <v>225.2</v>
      </c>
      <c r="G123" s="9">
        <f t="shared" si="7"/>
        <v>100</v>
      </c>
    </row>
    <row r="124" spans="1:7" s="6" customFormat="1" ht="12.75" outlineLevel="3">
      <c r="A124" s="12" t="s">
        <v>303</v>
      </c>
      <c r="B124" s="13" t="s">
        <v>77</v>
      </c>
      <c r="C124" s="13" t="s">
        <v>16</v>
      </c>
      <c r="D124" s="13" t="s">
        <v>3</v>
      </c>
      <c r="E124" s="14">
        <f>E125+E127+E130</f>
        <v>3363.6</v>
      </c>
      <c r="F124" s="14">
        <f>F125+F127+F130</f>
        <v>3363.1</v>
      </c>
      <c r="G124" s="9">
        <f t="shared" si="7"/>
        <v>99.98513497443216</v>
      </c>
    </row>
    <row r="125" spans="1:7" s="6" customFormat="1" ht="12.75" outlineLevel="3">
      <c r="A125" s="7" t="s">
        <v>128</v>
      </c>
      <c r="B125" s="8" t="s">
        <v>77</v>
      </c>
      <c r="C125" s="8" t="s">
        <v>17</v>
      </c>
      <c r="D125" s="8" t="s">
        <v>3</v>
      </c>
      <c r="E125" s="9">
        <f>E126</f>
        <v>156.3</v>
      </c>
      <c r="F125" s="9">
        <f>F126</f>
        <v>156.3</v>
      </c>
      <c r="G125" s="9">
        <f t="shared" si="7"/>
        <v>100</v>
      </c>
    </row>
    <row r="126" spans="1:7" s="6" customFormat="1" ht="38.25" outlineLevel="3">
      <c r="A126" s="7" t="s">
        <v>326</v>
      </c>
      <c r="B126" s="8" t="s">
        <v>77</v>
      </c>
      <c r="C126" s="8" t="s">
        <v>17</v>
      </c>
      <c r="D126" s="8" t="s">
        <v>57</v>
      </c>
      <c r="E126" s="9">
        <v>156.3</v>
      </c>
      <c r="F126" s="9">
        <v>156.3</v>
      </c>
      <c r="G126" s="9">
        <f t="shared" si="7"/>
        <v>100</v>
      </c>
    </row>
    <row r="127" spans="1:7" s="6" customFormat="1" ht="12.75" outlineLevel="3">
      <c r="A127" s="7" t="s">
        <v>146</v>
      </c>
      <c r="B127" s="8" t="s">
        <v>77</v>
      </c>
      <c r="C127" s="8" t="s">
        <v>19</v>
      </c>
      <c r="D127" s="8" t="s">
        <v>3</v>
      </c>
      <c r="E127" s="9">
        <f>E128+E129</f>
        <v>2874.2999999999997</v>
      </c>
      <c r="F127" s="9">
        <f>F128+F129</f>
        <v>2874.2</v>
      </c>
      <c r="G127" s="9">
        <f t="shared" si="7"/>
        <v>99.99652089204328</v>
      </c>
    </row>
    <row r="128" spans="1:7" s="6" customFormat="1" ht="25.5" outlineLevel="3">
      <c r="A128" s="7" t="s">
        <v>151</v>
      </c>
      <c r="B128" s="8" t="s">
        <v>77</v>
      </c>
      <c r="C128" s="8" t="s">
        <v>19</v>
      </c>
      <c r="D128" s="8" t="s">
        <v>101</v>
      </c>
      <c r="E128" s="9">
        <v>2526.1</v>
      </c>
      <c r="F128" s="9">
        <v>2526.1</v>
      </c>
      <c r="G128" s="9">
        <f t="shared" si="7"/>
        <v>100</v>
      </c>
    </row>
    <row r="129" spans="1:7" s="6" customFormat="1" ht="38.25" outlineLevel="3">
      <c r="A129" s="7" t="s">
        <v>326</v>
      </c>
      <c r="B129" s="8" t="s">
        <v>77</v>
      </c>
      <c r="C129" s="8" t="s">
        <v>19</v>
      </c>
      <c r="D129" s="8" t="s">
        <v>57</v>
      </c>
      <c r="E129" s="9">
        <v>348.2</v>
      </c>
      <c r="F129" s="9">
        <v>348.1</v>
      </c>
      <c r="G129" s="9">
        <f t="shared" si="7"/>
        <v>99.97128087306146</v>
      </c>
    </row>
    <row r="130" spans="1:7" s="6" customFormat="1" ht="25.5" outlineLevel="3">
      <c r="A130" s="7" t="s">
        <v>129</v>
      </c>
      <c r="B130" s="8" t="s">
        <v>77</v>
      </c>
      <c r="C130" s="8" t="s">
        <v>20</v>
      </c>
      <c r="D130" s="8" t="s">
        <v>3</v>
      </c>
      <c r="E130" s="9">
        <f>E131</f>
        <v>333</v>
      </c>
      <c r="F130" s="9">
        <f>F131</f>
        <v>332.6</v>
      </c>
      <c r="G130" s="9">
        <f t="shared" si="7"/>
        <v>99.87987987987988</v>
      </c>
    </row>
    <row r="131" spans="1:7" s="6" customFormat="1" ht="12.75" outlineLevel="3">
      <c r="A131" s="7" t="s">
        <v>280</v>
      </c>
      <c r="B131" s="8" t="s">
        <v>77</v>
      </c>
      <c r="C131" s="8" t="s">
        <v>20</v>
      </c>
      <c r="D131" s="8" t="s">
        <v>279</v>
      </c>
      <c r="E131" s="9">
        <v>333</v>
      </c>
      <c r="F131" s="9">
        <v>332.6</v>
      </c>
      <c r="G131" s="9">
        <f t="shared" si="7"/>
        <v>99.87987987987988</v>
      </c>
    </row>
    <row r="132" spans="1:7" s="15" customFormat="1" ht="12.75" outlineLevel="1">
      <c r="A132" s="12" t="s">
        <v>305</v>
      </c>
      <c r="B132" s="13" t="s">
        <v>77</v>
      </c>
      <c r="C132" s="13" t="s">
        <v>21</v>
      </c>
      <c r="D132" s="13" t="s">
        <v>3</v>
      </c>
      <c r="E132" s="14">
        <f>E133+E136+E138</f>
        <v>193871.2</v>
      </c>
      <c r="F132" s="14">
        <f>F133+F136+F138</f>
        <v>111439.79999999999</v>
      </c>
      <c r="G132" s="14">
        <f t="shared" si="7"/>
        <v>57.481358757773194</v>
      </c>
    </row>
    <row r="133" spans="1:7" s="15" customFormat="1" ht="12.75" outlineLevel="1">
      <c r="A133" s="7" t="s">
        <v>115</v>
      </c>
      <c r="B133" s="8" t="s">
        <v>77</v>
      </c>
      <c r="C133" s="8" t="s">
        <v>23</v>
      </c>
      <c r="D133" s="8" t="s">
        <v>3</v>
      </c>
      <c r="E133" s="9">
        <f>E134+E135</f>
        <v>33960</v>
      </c>
      <c r="F133" s="9">
        <f>F134+F135</f>
        <v>33902.5</v>
      </c>
      <c r="G133" s="14">
        <f t="shared" si="7"/>
        <v>99.83068315665489</v>
      </c>
    </row>
    <row r="134" spans="1:7" s="15" customFormat="1" ht="12.75" outlineLevel="1">
      <c r="A134" s="7" t="s">
        <v>253</v>
      </c>
      <c r="B134" s="8" t="s">
        <v>77</v>
      </c>
      <c r="C134" s="8" t="s">
        <v>23</v>
      </c>
      <c r="D134" s="8" t="s">
        <v>60</v>
      </c>
      <c r="E134" s="9">
        <v>30654.5</v>
      </c>
      <c r="F134" s="9">
        <v>30654.5</v>
      </c>
      <c r="G134" s="14">
        <f t="shared" si="7"/>
        <v>100</v>
      </c>
    </row>
    <row r="135" spans="1:7" s="15" customFormat="1" ht="12.75" outlineLevel="1">
      <c r="A135" s="7" t="s">
        <v>253</v>
      </c>
      <c r="B135" s="8" t="s">
        <v>77</v>
      </c>
      <c r="C135" s="8" t="s">
        <v>23</v>
      </c>
      <c r="D135" s="8" t="s">
        <v>281</v>
      </c>
      <c r="E135" s="9">
        <v>3305.5</v>
      </c>
      <c r="F135" s="9">
        <v>3248</v>
      </c>
      <c r="G135" s="14">
        <f t="shared" si="7"/>
        <v>98.26047496596581</v>
      </c>
    </row>
    <row r="136" spans="1:7" s="6" customFormat="1" ht="12.75" outlineLevel="2">
      <c r="A136" s="7" t="s">
        <v>120</v>
      </c>
      <c r="B136" s="8" t="s">
        <v>77</v>
      </c>
      <c r="C136" s="8" t="s">
        <v>24</v>
      </c>
      <c r="D136" s="8" t="s">
        <v>3</v>
      </c>
      <c r="E136" s="9">
        <f>E137</f>
        <v>40.2</v>
      </c>
      <c r="F136" s="9">
        <f>F137</f>
        <v>40.1</v>
      </c>
      <c r="G136" s="9">
        <f t="shared" si="7"/>
        <v>99.75124378109453</v>
      </c>
    </row>
    <row r="137" spans="1:7" s="6" customFormat="1" ht="39.75" customHeight="1" outlineLevel="3">
      <c r="A137" s="7" t="s">
        <v>294</v>
      </c>
      <c r="B137" s="8" t="s">
        <v>77</v>
      </c>
      <c r="C137" s="8" t="s">
        <v>24</v>
      </c>
      <c r="D137" s="8" t="s">
        <v>282</v>
      </c>
      <c r="E137" s="9">
        <v>40.2</v>
      </c>
      <c r="F137" s="9">
        <v>40.1</v>
      </c>
      <c r="G137" s="9">
        <f t="shared" si="7"/>
        <v>99.75124378109453</v>
      </c>
    </row>
    <row r="138" spans="1:7" s="6" customFormat="1" ht="16.5" customHeight="1" outlineLevel="3">
      <c r="A138" s="7" t="s">
        <v>122</v>
      </c>
      <c r="B138" s="8" t="s">
        <v>77</v>
      </c>
      <c r="C138" s="8" t="s">
        <v>25</v>
      </c>
      <c r="D138" s="8" t="s">
        <v>3</v>
      </c>
      <c r="E138" s="9">
        <f>E139+E140</f>
        <v>159871</v>
      </c>
      <c r="F138" s="9">
        <f>F139+F140</f>
        <v>77497.2</v>
      </c>
      <c r="G138" s="9">
        <f t="shared" si="7"/>
        <v>48.474832833972386</v>
      </c>
    </row>
    <row r="139" spans="1:7" s="6" customFormat="1" ht="16.5" customHeight="1" outlineLevel="3">
      <c r="A139" s="7" t="s">
        <v>284</v>
      </c>
      <c r="B139" s="8" t="s">
        <v>77</v>
      </c>
      <c r="C139" s="8" t="s">
        <v>25</v>
      </c>
      <c r="D139" s="8" t="s">
        <v>283</v>
      </c>
      <c r="E139" s="9">
        <v>159771</v>
      </c>
      <c r="F139" s="9">
        <v>77397.2</v>
      </c>
      <c r="G139" s="9">
        <f t="shared" si="7"/>
        <v>48.442583447559315</v>
      </c>
    </row>
    <row r="140" spans="1:7" s="6" customFormat="1" ht="16.5" customHeight="1" outlineLevel="3">
      <c r="A140" s="7" t="s">
        <v>284</v>
      </c>
      <c r="B140" s="8" t="s">
        <v>77</v>
      </c>
      <c r="C140" s="8" t="s">
        <v>25</v>
      </c>
      <c r="D140" s="8" t="s">
        <v>285</v>
      </c>
      <c r="E140" s="9">
        <v>100</v>
      </c>
      <c r="F140" s="9">
        <v>100</v>
      </c>
      <c r="G140" s="9">
        <f t="shared" si="7"/>
        <v>100</v>
      </c>
    </row>
    <row r="141" spans="1:7" s="15" customFormat="1" ht="12.75" outlineLevel="1">
      <c r="A141" s="12" t="s">
        <v>306</v>
      </c>
      <c r="B141" s="13" t="s">
        <v>77</v>
      </c>
      <c r="C141" s="13" t="s">
        <v>26</v>
      </c>
      <c r="D141" s="13" t="s">
        <v>3</v>
      </c>
      <c r="E141" s="14">
        <f>E142</f>
        <v>472</v>
      </c>
      <c r="F141" s="14">
        <f>F142</f>
        <v>471.9</v>
      </c>
      <c r="G141" s="14">
        <f t="shared" si="7"/>
        <v>99.97881355932203</v>
      </c>
    </row>
    <row r="142" spans="1:7" s="6" customFormat="1" ht="12.75" outlineLevel="2">
      <c r="A142" s="7" t="s">
        <v>136</v>
      </c>
      <c r="B142" s="8" t="s">
        <v>77</v>
      </c>
      <c r="C142" s="8" t="s">
        <v>27</v>
      </c>
      <c r="D142" s="8" t="s">
        <v>3</v>
      </c>
      <c r="E142" s="9">
        <f>E143</f>
        <v>472</v>
      </c>
      <c r="F142" s="9">
        <f>F143</f>
        <v>471.9</v>
      </c>
      <c r="G142" s="9">
        <f t="shared" si="7"/>
        <v>99.97881355932203</v>
      </c>
    </row>
    <row r="143" spans="1:7" s="6" customFormat="1" ht="12.75" outlineLevel="3">
      <c r="A143" s="7" t="s">
        <v>230</v>
      </c>
      <c r="B143" s="8" t="s">
        <v>77</v>
      </c>
      <c r="C143" s="8" t="s">
        <v>27</v>
      </c>
      <c r="D143" s="8" t="s">
        <v>52</v>
      </c>
      <c r="E143" s="9">
        <v>472</v>
      </c>
      <c r="F143" s="9">
        <v>471.9</v>
      </c>
      <c r="G143" s="9">
        <f t="shared" si="7"/>
        <v>99.97881355932203</v>
      </c>
    </row>
    <row r="144" spans="1:7" s="15" customFormat="1" ht="12.75" outlineLevel="1">
      <c r="A144" s="12" t="s">
        <v>307</v>
      </c>
      <c r="B144" s="13" t="s">
        <v>77</v>
      </c>
      <c r="C144" s="13" t="s">
        <v>29</v>
      </c>
      <c r="D144" s="13" t="s">
        <v>3</v>
      </c>
      <c r="E144" s="14">
        <f>E145+E147+E149+E154</f>
        <v>10750.2</v>
      </c>
      <c r="F144" s="14">
        <f>F145+F147+F149+F154</f>
        <v>10217.099999999999</v>
      </c>
      <c r="G144" s="14">
        <f t="shared" si="7"/>
        <v>95.04102249260477</v>
      </c>
    </row>
    <row r="145" spans="1:7" s="6" customFormat="1" ht="12.75" outlineLevel="2">
      <c r="A145" s="7" t="s">
        <v>137</v>
      </c>
      <c r="B145" s="8" t="s">
        <v>77</v>
      </c>
      <c r="C145" s="8" t="s">
        <v>30</v>
      </c>
      <c r="D145" s="8" t="s">
        <v>3</v>
      </c>
      <c r="E145" s="9">
        <f>E146</f>
        <v>2798.7</v>
      </c>
      <c r="F145" s="9">
        <f>F146</f>
        <v>2798.7</v>
      </c>
      <c r="G145" s="9">
        <f t="shared" si="7"/>
        <v>100</v>
      </c>
    </row>
    <row r="146" spans="1:7" s="6" customFormat="1" ht="28.5" customHeight="1" outlineLevel="3">
      <c r="A146" s="7" t="s">
        <v>138</v>
      </c>
      <c r="B146" s="8" t="s">
        <v>77</v>
      </c>
      <c r="C146" s="8" t="s">
        <v>30</v>
      </c>
      <c r="D146" s="8" t="s">
        <v>85</v>
      </c>
      <c r="E146" s="9">
        <v>2798.7</v>
      </c>
      <c r="F146" s="9">
        <v>2798.7</v>
      </c>
      <c r="G146" s="9">
        <f t="shared" si="7"/>
        <v>100</v>
      </c>
    </row>
    <row r="147" spans="1:7" s="6" customFormat="1" ht="12.75" outlineLevel="2">
      <c r="A147" s="7" t="s">
        <v>123</v>
      </c>
      <c r="B147" s="8" t="s">
        <v>77</v>
      </c>
      <c r="C147" s="8" t="s">
        <v>31</v>
      </c>
      <c r="D147" s="8" t="s">
        <v>3</v>
      </c>
      <c r="E147" s="9">
        <f>E148</f>
        <v>189.3</v>
      </c>
      <c r="F147" s="9">
        <f>F148</f>
        <v>189.2</v>
      </c>
      <c r="G147" s="9">
        <f t="shared" si="7"/>
        <v>99.94717379820389</v>
      </c>
    </row>
    <row r="148" spans="1:7" s="6" customFormat="1" ht="12.75" outlineLevel="3">
      <c r="A148" s="7" t="s">
        <v>139</v>
      </c>
      <c r="B148" s="8" t="s">
        <v>77</v>
      </c>
      <c r="C148" s="8" t="s">
        <v>31</v>
      </c>
      <c r="D148" s="8" t="s">
        <v>86</v>
      </c>
      <c r="E148" s="9">
        <v>189.3</v>
      </c>
      <c r="F148" s="9">
        <v>189.2</v>
      </c>
      <c r="G148" s="9">
        <f t="shared" si="7"/>
        <v>99.94717379820389</v>
      </c>
    </row>
    <row r="149" spans="1:7" s="6" customFormat="1" ht="12.75" outlineLevel="2">
      <c r="A149" s="7" t="s">
        <v>124</v>
      </c>
      <c r="B149" s="8" t="s">
        <v>77</v>
      </c>
      <c r="C149" s="8" t="s">
        <v>32</v>
      </c>
      <c r="D149" s="8" t="s">
        <v>3</v>
      </c>
      <c r="E149" s="9">
        <f>E150+E153+E151+E152</f>
        <v>6603.2</v>
      </c>
      <c r="F149" s="9">
        <f>F150+F153+F151+F152</f>
        <v>6070.2</v>
      </c>
      <c r="G149" s="9">
        <f t="shared" si="7"/>
        <v>91.92815604555366</v>
      </c>
    </row>
    <row r="150" spans="1:7" s="6" customFormat="1" ht="38.25" outlineLevel="3">
      <c r="A150" s="7" t="s">
        <v>140</v>
      </c>
      <c r="B150" s="8" t="s">
        <v>77</v>
      </c>
      <c r="C150" s="8" t="s">
        <v>32</v>
      </c>
      <c r="D150" s="8" t="s">
        <v>87</v>
      </c>
      <c r="E150" s="9">
        <v>220.5</v>
      </c>
      <c r="F150" s="9">
        <v>195.7</v>
      </c>
      <c r="G150" s="9">
        <f t="shared" si="7"/>
        <v>88.75283446712018</v>
      </c>
    </row>
    <row r="151" spans="1:7" s="6" customFormat="1" ht="93.75" customHeight="1" outlineLevel="3">
      <c r="A151" s="7" t="s">
        <v>296</v>
      </c>
      <c r="B151" s="8" t="s">
        <v>77</v>
      </c>
      <c r="C151" s="8" t="s">
        <v>32</v>
      </c>
      <c r="D151" s="8" t="s">
        <v>286</v>
      </c>
      <c r="E151" s="9">
        <v>168.2</v>
      </c>
      <c r="F151" s="9">
        <v>120.1</v>
      </c>
      <c r="G151" s="9">
        <f t="shared" si="7"/>
        <v>71.40309155766944</v>
      </c>
    </row>
    <row r="152" spans="1:7" s="6" customFormat="1" ht="42" customHeight="1" outlineLevel="3">
      <c r="A152" s="7" t="s">
        <v>287</v>
      </c>
      <c r="B152" s="8" t="s">
        <v>77</v>
      </c>
      <c r="C152" s="8" t="s">
        <v>32</v>
      </c>
      <c r="D152" s="8" t="s">
        <v>288</v>
      </c>
      <c r="E152" s="9">
        <v>6064.5</v>
      </c>
      <c r="F152" s="9">
        <v>5654.4</v>
      </c>
      <c r="G152" s="9">
        <f t="shared" si="7"/>
        <v>93.23769478110313</v>
      </c>
    </row>
    <row r="153" spans="1:7" s="6" customFormat="1" ht="26.25" customHeight="1" outlineLevel="3">
      <c r="A153" s="7" t="s">
        <v>289</v>
      </c>
      <c r="B153" s="8" t="s">
        <v>77</v>
      </c>
      <c r="C153" s="8" t="s">
        <v>32</v>
      </c>
      <c r="D153" s="8" t="s">
        <v>88</v>
      </c>
      <c r="E153" s="9">
        <v>150</v>
      </c>
      <c r="F153" s="9">
        <v>100</v>
      </c>
      <c r="G153" s="9">
        <f t="shared" si="7"/>
        <v>66.66666666666666</v>
      </c>
    </row>
    <row r="154" spans="1:7" s="6" customFormat="1" ht="12.75" outlineLevel="2">
      <c r="A154" s="7" t="s">
        <v>141</v>
      </c>
      <c r="B154" s="8" t="s">
        <v>77</v>
      </c>
      <c r="C154" s="8" t="s">
        <v>33</v>
      </c>
      <c r="D154" s="8" t="s">
        <v>3</v>
      </c>
      <c r="E154" s="9">
        <f>E155</f>
        <v>1159</v>
      </c>
      <c r="F154" s="9">
        <f>F155</f>
        <v>1159</v>
      </c>
      <c r="G154" s="9">
        <f t="shared" si="7"/>
        <v>100</v>
      </c>
    </row>
    <row r="155" spans="1:7" s="6" customFormat="1" ht="15.75" customHeight="1" outlineLevel="3">
      <c r="A155" s="7" t="s">
        <v>142</v>
      </c>
      <c r="B155" s="8" t="s">
        <v>77</v>
      </c>
      <c r="C155" s="8" t="s">
        <v>33</v>
      </c>
      <c r="D155" s="8" t="s">
        <v>89</v>
      </c>
      <c r="E155" s="9">
        <v>1159</v>
      </c>
      <c r="F155" s="9">
        <v>1159</v>
      </c>
      <c r="G155" s="9">
        <f t="shared" si="7"/>
        <v>100</v>
      </c>
    </row>
    <row r="156" spans="1:7" s="15" customFormat="1" ht="12.75">
      <c r="A156" s="12" t="s">
        <v>321</v>
      </c>
      <c r="B156" s="13" t="s">
        <v>90</v>
      </c>
      <c r="C156" s="13" t="s">
        <v>39</v>
      </c>
      <c r="D156" s="13" t="s">
        <v>3</v>
      </c>
      <c r="E156" s="14">
        <f>E157+E162+E167+E181</f>
        <v>73463.7</v>
      </c>
      <c r="F156" s="14">
        <f>F157+F162+F167+F181</f>
        <v>71939.29999999999</v>
      </c>
      <c r="G156" s="14">
        <f aca="true" t="shared" si="8" ref="G156:G169">F156/E156*100</f>
        <v>97.92496157966451</v>
      </c>
    </row>
    <row r="157" spans="1:7" s="15" customFormat="1" ht="12.75" outlineLevel="1">
      <c r="A157" s="12" t="s">
        <v>312</v>
      </c>
      <c r="B157" s="13" t="s">
        <v>90</v>
      </c>
      <c r="C157" s="13" t="s">
        <v>2</v>
      </c>
      <c r="D157" s="13" t="s">
        <v>3</v>
      </c>
      <c r="E157" s="14">
        <f>E158+E160</f>
        <v>5875.2</v>
      </c>
      <c r="F157" s="14">
        <f>F158+F160</f>
        <v>5874.4</v>
      </c>
      <c r="G157" s="14">
        <f t="shared" si="8"/>
        <v>99.98638344226579</v>
      </c>
    </row>
    <row r="158" spans="1:7" s="6" customFormat="1" ht="38.25" outlineLevel="2">
      <c r="A158" s="7" t="s">
        <v>114</v>
      </c>
      <c r="B158" s="8" t="s">
        <v>90</v>
      </c>
      <c r="C158" s="8" t="s">
        <v>8</v>
      </c>
      <c r="D158" s="8" t="s">
        <v>3</v>
      </c>
      <c r="E158" s="9">
        <f>E159</f>
        <v>5175.2</v>
      </c>
      <c r="F158" s="9">
        <f>F159</f>
        <v>5174.4</v>
      </c>
      <c r="G158" s="9">
        <f t="shared" si="8"/>
        <v>99.98454166022569</v>
      </c>
    </row>
    <row r="159" spans="1:7" s="6" customFormat="1" ht="12.75" outlineLevel="3">
      <c r="A159" s="7" t="s">
        <v>112</v>
      </c>
      <c r="B159" s="8" t="s">
        <v>90</v>
      </c>
      <c r="C159" s="8" t="s">
        <v>8</v>
      </c>
      <c r="D159" s="8" t="s">
        <v>43</v>
      </c>
      <c r="E159" s="9">
        <v>5175.2</v>
      </c>
      <c r="F159" s="9">
        <v>5174.4</v>
      </c>
      <c r="G159" s="9">
        <f t="shared" si="8"/>
        <v>99.98454166022569</v>
      </c>
    </row>
    <row r="160" spans="1:7" s="6" customFormat="1" ht="12.75" outlineLevel="2">
      <c r="A160" s="7" t="s">
        <v>143</v>
      </c>
      <c r="B160" s="8" t="s">
        <v>90</v>
      </c>
      <c r="C160" s="8" t="s">
        <v>9</v>
      </c>
      <c r="D160" s="8" t="s">
        <v>3</v>
      </c>
      <c r="E160" s="9">
        <f>E161</f>
        <v>700</v>
      </c>
      <c r="F160" s="9">
        <f>F161</f>
        <v>700</v>
      </c>
      <c r="G160" s="9">
        <f t="shared" si="8"/>
        <v>100</v>
      </c>
    </row>
    <row r="161" spans="1:7" s="6" customFormat="1" ht="25.5" outlineLevel="3">
      <c r="A161" s="7" t="s">
        <v>144</v>
      </c>
      <c r="B161" s="8" t="s">
        <v>90</v>
      </c>
      <c r="C161" s="8" t="s">
        <v>9</v>
      </c>
      <c r="D161" s="8" t="s">
        <v>91</v>
      </c>
      <c r="E161" s="9">
        <v>700</v>
      </c>
      <c r="F161" s="9">
        <v>700</v>
      </c>
      <c r="G161" s="9">
        <f t="shared" si="8"/>
        <v>100</v>
      </c>
    </row>
    <row r="162" spans="1:7" s="15" customFormat="1" ht="12.75" outlineLevel="1">
      <c r="A162" s="12" t="s">
        <v>301</v>
      </c>
      <c r="B162" s="13" t="s">
        <v>90</v>
      </c>
      <c r="C162" s="13" t="s">
        <v>14</v>
      </c>
      <c r="D162" s="13" t="s">
        <v>3</v>
      </c>
      <c r="E162" s="14">
        <f>E165+E163</f>
        <v>4960.8</v>
      </c>
      <c r="F162" s="14">
        <f>F165+F163</f>
        <v>4960.700000000001</v>
      </c>
      <c r="G162" s="14">
        <f t="shared" si="8"/>
        <v>99.9979841960974</v>
      </c>
    </row>
    <row r="163" spans="1:7" s="15" customFormat="1" ht="12.75" outlineLevel="1">
      <c r="A163" s="7" t="s">
        <v>235</v>
      </c>
      <c r="B163" s="8" t="s">
        <v>90</v>
      </c>
      <c r="C163" s="8" t="s">
        <v>233</v>
      </c>
      <c r="D163" s="8" t="s">
        <v>3</v>
      </c>
      <c r="E163" s="9">
        <f>E164</f>
        <v>20.6</v>
      </c>
      <c r="F163" s="9">
        <f>F164</f>
        <v>20.6</v>
      </c>
      <c r="G163" s="9">
        <f t="shared" si="8"/>
        <v>100</v>
      </c>
    </row>
    <row r="164" spans="1:7" s="15" customFormat="1" ht="25.5" outlineLevel="1">
      <c r="A164" s="7" t="s">
        <v>248</v>
      </c>
      <c r="B164" s="8" t="s">
        <v>90</v>
      </c>
      <c r="C164" s="8" t="s">
        <v>233</v>
      </c>
      <c r="D164" s="8" t="s">
        <v>247</v>
      </c>
      <c r="E164" s="9">
        <v>20.6</v>
      </c>
      <c r="F164" s="9">
        <v>20.6</v>
      </c>
      <c r="G164" s="9">
        <f t="shared" si="8"/>
        <v>100</v>
      </c>
    </row>
    <row r="165" spans="1:7" s="6" customFormat="1" ht="12.75" outlineLevel="2">
      <c r="A165" s="7" t="s">
        <v>272</v>
      </c>
      <c r="B165" s="8" t="s">
        <v>90</v>
      </c>
      <c r="C165" s="8" t="s">
        <v>234</v>
      </c>
      <c r="D165" s="8" t="s">
        <v>3</v>
      </c>
      <c r="E165" s="9">
        <f>E166</f>
        <v>4940.2</v>
      </c>
      <c r="F165" s="9">
        <f>F166</f>
        <v>4940.1</v>
      </c>
      <c r="G165" s="9">
        <f t="shared" si="8"/>
        <v>99.99797579045384</v>
      </c>
    </row>
    <row r="166" spans="1:9" s="6" customFormat="1" ht="38.25" outlineLevel="3">
      <c r="A166" s="7" t="s">
        <v>148</v>
      </c>
      <c r="B166" s="8" t="s">
        <v>90</v>
      </c>
      <c r="C166" s="8" t="s">
        <v>234</v>
      </c>
      <c r="D166" s="8" t="s">
        <v>98</v>
      </c>
      <c r="E166" s="9">
        <v>4940.2</v>
      </c>
      <c r="F166" s="9">
        <v>4940.1</v>
      </c>
      <c r="G166" s="9">
        <f t="shared" si="8"/>
        <v>99.99797579045384</v>
      </c>
      <c r="I166" s="6" t="s">
        <v>228</v>
      </c>
    </row>
    <row r="167" spans="1:7" s="15" customFormat="1" ht="12.75" outlineLevel="1">
      <c r="A167" s="12" t="s">
        <v>303</v>
      </c>
      <c r="B167" s="13" t="s">
        <v>90</v>
      </c>
      <c r="C167" s="13" t="s">
        <v>16</v>
      </c>
      <c r="D167" s="13" t="s">
        <v>3</v>
      </c>
      <c r="E167" s="14">
        <f>E168+E173+E175</f>
        <v>46227.2</v>
      </c>
      <c r="F167" s="14">
        <f>F168+F173+F175</f>
        <v>46185.899999999994</v>
      </c>
      <c r="G167" s="14">
        <f t="shared" si="8"/>
        <v>99.91065865983663</v>
      </c>
    </row>
    <row r="168" spans="1:7" s="6" customFormat="1" ht="12.75" outlineLevel="2">
      <c r="A168" s="7" t="s">
        <v>128</v>
      </c>
      <c r="B168" s="8" t="s">
        <v>90</v>
      </c>
      <c r="C168" s="8" t="s">
        <v>17</v>
      </c>
      <c r="D168" s="8" t="s">
        <v>3</v>
      </c>
      <c r="E168" s="9">
        <f>E169+E170+E171+E172</f>
        <v>13943.1</v>
      </c>
      <c r="F168" s="9">
        <f>F169+F170+F171+F172</f>
        <v>13943</v>
      </c>
      <c r="G168" s="9">
        <f t="shared" si="8"/>
        <v>99.99928279937747</v>
      </c>
    </row>
    <row r="169" spans="1:7" s="6" customFormat="1" ht="51" outlineLevel="3">
      <c r="A169" s="19" t="s">
        <v>156</v>
      </c>
      <c r="B169" s="8" t="s">
        <v>90</v>
      </c>
      <c r="C169" s="8" t="s">
        <v>17</v>
      </c>
      <c r="D169" s="8" t="s">
        <v>92</v>
      </c>
      <c r="E169" s="9">
        <v>9612.7</v>
      </c>
      <c r="F169" s="9">
        <v>9612.7</v>
      </c>
      <c r="G169" s="9">
        <f t="shared" si="8"/>
        <v>100</v>
      </c>
    </row>
    <row r="170" spans="1:7" s="6" customFormat="1" ht="38.25" outlineLevel="3">
      <c r="A170" s="19" t="s">
        <v>327</v>
      </c>
      <c r="B170" s="8" t="s">
        <v>90</v>
      </c>
      <c r="C170" s="8" t="s">
        <v>17</v>
      </c>
      <c r="D170" s="8" t="s">
        <v>93</v>
      </c>
      <c r="E170" s="9">
        <v>1810.8</v>
      </c>
      <c r="F170" s="9">
        <v>1810.8</v>
      </c>
      <c r="G170" s="9">
        <f aca="true" t="shared" si="9" ref="G170:G187">F170/E170*100</f>
        <v>100</v>
      </c>
    </row>
    <row r="171" spans="1:7" s="6" customFormat="1" ht="38.25" outlineLevel="3">
      <c r="A171" s="19" t="s">
        <v>155</v>
      </c>
      <c r="B171" s="8" t="s">
        <v>90</v>
      </c>
      <c r="C171" s="8" t="s">
        <v>17</v>
      </c>
      <c r="D171" s="8" t="s">
        <v>94</v>
      </c>
      <c r="E171" s="9">
        <v>1181.2</v>
      </c>
      <c r="F171" s="9">
        <v>1181.2</v>
      </c>
      <c r="G171" s="9">
        <f t="shared" si="9"/>
        <v>100</v>
      </c>
    </row>
    <row r="172" spans="1:7" s="6" customFormat="1" ht="12.75" outlineLevel="3">
      <c r="A172" s="7" t="s">
        <v>290</v>
      </c>
      <c r="B172" s="8" t="s">
        <v>90</v>
      </c>
      <c r="C172" s="8" t="s">
        <v>17</v>
      </c>
      <c r="D172" s="8" t="s">
        <v>95</v>
      </c>
      <c r="E172" s="9">
        <v>1338.4</v>
      </c>
      <c r="F172" s="9">
        <v>1338.3</v>
      </c>
      <c r="G172" s="9">
        <f t="shared" si="9"/>
        <v>99.99252839210997</v>
      </c>
    </row>
    <row r="173" spans="1:7" s="6" customFormat="1" ht="12.75" outlineLevel="2">
      <c r="A173" s="7" t="s">
        <v>304</v>
      </c>
      <c r="B173" s="8" t="s">
        <v>90</v>
      </c>
      <c r="C173" s="8" t="s">
        <v>18</v>
      </c>
      <c r="D173" s="8" t="s">
        <v>3</v>
      </c>
      <c r="E173" s="9">
        <f>E174</f>
        <v>500</v>
      </c>
      <c r="F173" s="9">
        <f>F174</f>
        <v>499.3</v>
      </c>
      <c r="G173" s="9">
        <f t="shared" si="9"/>
        <v>99.86</v>
      </c>
    </row>
    <row r="174" spans="1:7" s="6" customFormat="1" ht="12.75" outlineLevel="3">
      <c r="A174" s="7" t="s">
        <v>145</v>
      </c>
      <c r="B174" s="8" t="s">
        <v>90</v>
      </c>
      <c r="C174" s="8" t="s">
        <v>18</v>
      </c>
      <c r="D174" s="8" t="s">
        <v>96</v>
      </c>
      <c r="E174" s="9">
        <v>500</v>
      </c>
      <c r="F174" s="9">
        <v>499.3</v>
      </c>
      <c r="G174" s="9">
        <f t="shared" si="9"/>
        <v>99.86</v>
      </c>
    </row>
    <row r="175" spans="1:7" s="6" customFormat="1" ht="12.75" outlineLevel="2">
      <c r="A175" s="7" t="s">
        <v>146</v>
      </c>
      <c r="B175" s="8" t="s">
        <v>90</v>
      </c>
      <c r="C175" s="8" t="s">
        <v>19</v>
      </c>
      <c r="D175" s="8" t="s">
        <v>3</v>
      </c>
      <c r="E175" s="9">
        <f>E176+E177+E178+E179+E180</f>
        <v>31784.1</v>
      </c>
      <c r="F175" s="9">
        <f>F176+F177+F178+F179+F180</f>
        <v>31743.6</v>
      </c>
      <c r="G175" s="9">
        <f t="shared" si="9"/>
        <v>99.87257779833313</v>
      </c>
    </row>
    <row r="176" spans="1:7" s="6" customFormat="1" ht="12.75" outlineLevel="3">
      <c r="A176" s="7" t="s">
        <v>147</v>
      </c>
      <c r="B176" s="8" t="s">
        <v>90</v>
      </c>
      <c r="C176" s="8" t="s">
        <v>19</v>
      </c>
      <c r="D176" s="8" t="s">
        <v>97</v>
      </c>
      <c r="E176" s="9">
        <v>9504.3</v>
      </c>
      <c r="F176" s="9">
        <v>9504.2</v>
      </c>
      <c r="G176" s="9">
        <f t="shared" si="9"/>
        <v>99.9989478446598</v>
      </c>
    </row>
    <row r="177" spans="1:7" s="6" customFormat="1" ht="12.75" outlineLevel="3">
      <c r="A177" s="7" t="s">
        <v>149</v>
      </c>
      <c r="B177" s="8" t="s">
        <v>90</v>
      </c>
      <c r="C177" s="8" t="s">
        <v>19</v>
      </c>
      <c r="D177" s="8" t="s">
        <v>99</v>
      </c>
      <c r="E177" s="9">
        <v>2000</v>
      </c>
      <c r="F177" s="9">
        <v>1999.8</v>
      </c>
      <c r="G177" s="9">
        <f t="shared" si="9"/>
        <v>99.99</v>
      </c>
    </row>
    <row r="178" spans="1:7" s="6" customFormat="1" ht="12" customHeight="1" outlineLevel="3">
      <c r="A178" s="7" t="s">
        <v>150</v>
      </c>
      <c r="B178" s="8" t="s">
        <v>90</v>
      </c>
      <c r="C178" s="8" t="s">
        <v>19</v>
      </c>
      <c r="D178" s="8" t="s">
        <v>100</v>
      </c>
      <c r="E178" s="9">
        <v>468.5</v>
      </c>
      <c r="F178" s="9">
        <v>468.4</v>
      </c>
      <c r="G178" s="9">
        <f t="shared" si="9"/>
        <v>99.9786552828175</v>
      </c>
    </row>
    <row r="179" spans="1:7" s="6" customFormat="1" ht="25.5" outlineLevel="3">
      <c r="A179" s="7" t="s">
        <v>151</v>
      </c>
      <c r="B179" s="8" t="s">
        <v>90</v>
      </c>
      <c r="C179" s="8" t="s">
        <v>19</v>
      </c>
      <c r="D179" s="8" t="s">
        <v>101</v>
      </c>
      <c r="E179" s="9">
        <v>19667.7</v>
      </c>
      <c r="F179" s="9">
        <v>19632.2</v>
      </c>
      <c r="G179" s="9">
        <f t="shared" si="9"/>
        <v>99.819501009269</v>
      </c>
    </row>
    <row r="180" spans="1:7" s="6" customFormat="1" ht="35.25" customHeight="1" outlineLevel="3">
      <c r="A180" s="18" t="s">
        <v>291</v>
      </c>
      <c r="B180" s="8" t="s">
        <v>90</v>
      </c>
      <c r="C180" s="8" t="s">
        <v>19</v>
      </c>
      <c r="D180" s="8" t="s">
        <v>57</v>
      </c>
      <c r="E180" s="9">
        <v>143.6</v>
      </c>
      <c r="F180" s="9">
        <v>139</v>
      </c>
      <c r="G180" s="9">
        <f t="shared" si="9"/>
        <v>96.7966573816156</v>
      </c>
    </row>
    <row r="181" spans="1:7" s="15" customFormat="1" ht="12.75" outlineLevel="1">
      <c r="A181" s="12" t="s">
        <v>307</v>
      </c>
      <c r="B181" s="13" t="s">
        <v>90</v>
      </c>
      <c r="C181" s="13" t="s">
        <v>29</v>
      </c>
      <c r="D181" s="13" t="s">
        <v>3</v>
      </c>
      <c r="E181" s="14">
        <f>E182</f>
        <v>16400.5</v>
      </c>
      <c r="F181" s="14">
        <f>F182</f>
        <v>14918.300000000001</v>
      </c>
      <c r="G181" s="14">
        <f t="shared" si="9"/>
        <v>90.96247065638244</v>
      </c>
    </row>
    <row r="182" spans="1:7" s="6" customFormat="1" ht="12.75" outlineLevel="2">
      <c r="A182" s="7" t="s">
        <v>123</v>
      </c>
      <c r="B182" s="8" t="s">
        <v>90</v>
      </c>
      <c r="C182" s="8" t="s">
        <v>31</v>
      </c>
      <c r="D182" s="8" t="s">
        <v>3</v>
      </c>
      <c r="E182" s="9">
        <f>E183+E184+E185+E186</f>
        <v>16400.5</v>
      </c>
      <c r="F182" s="9">
        <f>F183+F184+F185+F186</f>
        <v>14918.300000000001</v>
      </c>
      <c r="G182" s="9">
        <f t="shared" si="9"/>
        <v>90.96247065638244</v>
      </c>
    </row>
    <row r="183" spans="1:7" s="6" customFormat="1" ht="13.5" customHeight="1" outlineLevel="3">
      <c r="A183" s="7" t="s">
        <v>152</v>
      </c>
      <c r="B183" s="8" t="s">
        <v>90</v>
      </c>
      <c r="C183" s="8" t="s">
        <v>31</v>
      </c>
      <c r="D183" s="8" t="s">
        <v>102</v>
      </c>
      <c r="E183" s="9">
        <v>3881.1</v>
      </c>
      <c r="F183" s="9">
        <v>2592.9</v>
      </c>
      <c r="G183" s="9">
        <f t="shared" si="9"/>
        <v>66.80837906779006</v>
      </c>
    </row>
    <row r="184" spans="1:7" s="6" customFormat="1" ht="26.25" customHeight="1" outlineLevel="3">
      <c r="A184" s="7" t="s">
        <v>293</v>
      </c>
      <c r="B184" s="8" t="s">
        <v>90</v>
      </c>
      <c r="C184" s="8" t="s">
        <v>31</v>
      </c>
      <c r="D184" s="8" t="s">
        <v>292</v>
      </c>
      <c r="E184" s="9">
        <v>783.5</v>
      </c>
      <c r="F184" s="9">
        <v>783.3</v>
      </c>
      <c r="G184" s="9">
        <f t="shared" si="9"/>
        <v>99.97447351627314</v>
      </c>
    </row>
    <row r="185" spans="1:7" s="6" customFormat="1" ht="76.5" outlineLevel="3">
      <c r="A185" s="19" t="s">
        <v>153</v>
      </c>
      <c r="B185" s="8" t="s">
        <v>90</v>
      </c>
      <c r="C185" s="8" t="s">
        <v>31</v>
      </c>
      <c r="D185" s="8" t="s">
        <v>103</v>
      </c>
      <c r="E185" s="9">
        <v>9718.7</v>
      </c>
      <c r="F185" s="9">
        <v>9718.7</v>
      </c>
      <c r="G185" s="9">
        <f t="shared" si="9"/>
        <v>100</v>
      </c>
    </row>
    <row r="186" spans="1:7" s="6" customFormat="1" ht="51.75" customHeight="1" outlineLevel="3">
      <c r="A186" s="18" t="s">
        <v>154</v>
      </c>
      <c r="B186" s="8" t="s">
        <v>90</v>
      </c>
      <c r="C186" s="8" t="s">
        <v>31</v>
      </c>
      <c r="D186" s="8" t="s">
        <v>104</v>
      </c>
      <c r="E186" s="9">
        <v>2017.2</v>
      </c>
      <c r="F186" s="9">
        <v>1823.4</v>
      </c>
      <c r="G186" s="9">
        <f t="shared" si="9"/>
        <v>90.39262343842951</v>
      </c>
    </row>
    <row r="187" spans="1:7" s="15" customFormat="1" ht="12.75">
      <c r="A187" s="65" t="s">
        <v>311</v>
      </c>
      <c r="B187" s="65"/>
      <c r="C187" s="65"/>
      <c r="D187" s="65"/>
      <c r="E187" s="14">
        <f>E6+E11+E15+E32+E69+E86+E96+E156</f>
        <v>769299.7999999999</v>
      </c>
      <c r="F187" s="14">
        <f>F6+F11+F15+F32+F69+F86+F96+F156</f>
        <v>683193.7</v>
      </c>
      <c r="G187" s="14">
        <f t="shared" si="9"/>
        <v>88.80721144084531</v>
      </c>
    </row>
    <row r="188" spans="1:7" s="6" customFormat="1" ht="12.75">
      <c r="A188" s="10"/>
      <c r="B188" s="10"/>
      <c r="C188" s="10"/>
      <c r="D188" s="10"/>
      <c r="E188" s="20"/>
      <c r="F188" s="20"/>
      <c r="G188" s="20"/>
    </row>
    <row r="189" spans="1:7" s="6" customFormat="1" ht="12.75">
      <c r="A189" s="62"/>
      <c r="B189" s="62"/>
      <c r="C189" s="62"/>
      <c r="D189" s="62"/>
      <c r="E189" s="62"/>
      <c r="F189" s="62"/>
      <c r="G189" s="62"/>
    </row>
    <row r="190" spans="5:7" s="6" customFormat="1" ht="12.75">
      <c r="E190" s="11"/>
      <c r="F190" s="20"/>
      <c r="G190" s="11"/>
    </row>
    <row r="191" spans="5:7" s="6" customFormat="1" ht="12.75">
      <c r="E191" s="11"/>
      <c r="F191" s="11"/>
      <c r="G191" s="11"/>
    </row>
    <row r="192" spans="5:7" s="6" customFormat="1" ht="12.75">
      <c r="E192" s="11"/>
      <c r="F192" s="11"/>
      <c r="G192" s="11"/>
    </row>
    <row r="193" spans="5:7" s="6" customFormat="1" ht="12.75">
      <c r="E193" s="11"/>
      <c r="F193" s="11"/>
      <c r="G193" s="11"/>
    </row>
    <row r="194" spans="5:7" s="6" customFormat="1" ht="12.75">
      <c r="E194" s="11"/>
      <c r="F194" s="11"/>
      <c r="G194" s="11"/>
    </row>
    <row r="195" spans="5:7" s="6" customFormat="1" ht="12.75">
      <c r="E195" s="11"/>
      <c r="F195" s="11"/>
      <c r="G195" s="11"/>
    </row>
    <row r="196" spans="5:7" s="6" customFormat="1" ht="12.75">
      <c r="E196" s="11"/>
      <c r="F196" s="11"/>
      <c r="G196" s="11"/>
    </row>
    <row r="197" spans="5:7" s="6" customFormat="1" ht="12.75">
      <c r="E197" s="11"/>
      <c r="F197" s="11"/>
      <c r="G197" s="11"/>
    </row>
    <row r="198" spans="5:7" s="6" customFormat="1" ht="12.75">
      <c r="E198" s="11"/>
      <c r="F198" s="11"/>
      <c r="G198" s="11"/>
    </row>
    <row r="199" spans="5:7" s="6" customFormat="1" ht="12.75">
      <c r="E199" s="11"/>
      <c r="F199" s="11"/>
      <c r="G199" s="11"/>
    </row>
    <row r="200" spans="5:7" s="6" customFormat="1" ht="12.75">
      <c r="E200" s="11"/>
      <c r="F200" s="11"/>
      <c r="G200" s="11"/>
    </row>
    <row r="201" spans="5:7" s="6" customFormat="1" ht="12.75">
      <c r="E201" s="11"/>
      <c r="F201" s="11"/>
      <c r="G201" s="11"/>
    </row>
    <row r="202" spans="5:7" s="6" customFormat="1" ht="12.75">
      <c r="E202" s="11"/>
      <c r="F202" s="11"/>
      <c r="G202" s="11"/>
    </row>
    <row r="203" spans="5:7" s="6" customFormat="1" ht="12.75">
      <c r="E203" s="11"/>
      <c r="F203" s="11"/>
      <c r="G203" s="11"/>
    </row>
    <row r="204" spans="5:7" s="6" customFormat="1" ht="12.75">
      <c r="E204" s="11"/>
      <c r="F204" s="11"/>
      <c r="G204" s="11"/>
    </row>
    <row r="205" spans="5:7" s="6" customFormat="1" ht="12.75">
      <c r="E205" s="11"/>
      <c r="F205" s="11"/>
      <c r="G205" s="11"/>
    </row>
    <row r="206" spans="5:7" s="6" customFormat="1" ht="12.75">
      <c r="E206" s="11"/>
      <c r="F206" s="11"/>
      <c r="G206" s="11"/>
    </row>
    <row r="207" spans="5:7" s="6" customFormat="1" ht="12.75">
      <c r="E207" s="11"/>
      <c r="F207" s="11"/>
      <c r="G207" s="11"/>
    </row>
    <row r="208" spans="5:7" s="6" customFormat="1" ht="12.75">
      <c r="E208" s="11"/>
      <c r="F208" s="11"/>
      <c r="G208" s="11"/>
    </row>
    <row r="209" spans="5:7" s="6" customFormat="1" ht="12.75">
      <c r="E209" s="11"/>
      <c r="F209" s="11"/>
      <c r="G209" s="11"/>
    </row>
    <row r="210" spans="5:7" s="6" customFormat="1" ht="12.75">
      <c r="E210" s="11"/>
      <c r="F210" s="11"/>
      <c r="G210" s="11"/>
    </row>
    <row r="211" spans="5:7" s="6" customFormat="1" ht="12.75">
      <c r="E211" s="11"/>
      <c r="F211" s="11"/>
      <c r="G211" s="11"/>
    </row>
    <row r="212" spans="5:7" s="6" customFormat="1" ht="12.75">
      <c r="E212" s="11"/>
      <c r="F212" s="11"/>
      <c r="G212" s="11"/>
    </row>
    <row r="213" spans="5:7" s="6" customFormat="1" ht="12.75">
      <c r="E213" s="11"/>
      <c r="F213" s="11"/>
      <c r="G213" s="11"/>
    </row>
    <row r="214" spans="5:7" s="6" customFormat="1" ht="12.75">
      <c r="E214" s="11"/>
      <c r="F214" s="11"/>
      <c r="G214" s="11"/>
    </row>
    <row r="215" spans="5:7" s="6" customFormat="1" ht="12.75">
      <c r="E215" s="11"/>
      <c r="F215" s="11"/>
      <c r="G215" s="11"/>
    </row>
    <row r="216" spans="5:7" s="6" customFormat="1" ht="12.75">
      <c r="E216" s="11"/>
      <c r="F216" s="11"/>
      <c r="G216" s="11"/>
    </row>
    <row r="217" spans="5:7" s="6" customFormat="1" ht="12.75">
      <c r="E217" s="11"/>
      <c r="F217" s="11"/>
      <c r="G217" s="11"/>
    </row>
    <row r="218" spans="5:7" s="6" customFormat="1" ht="12.75">
      <c r="E218" s="11"/>
      <c r="F218" s="11"/>
      <c r="G218" s="11"/>
    </row>
    <row r="219" spans="5:7" s="6" customFormat="1" ht="12.75">
      <c r="E219" s="11"/>
      <c r="F219" s="11"/>
      <c r="G219" s="11"/>
    </row>
    <row r="220" spans="5:7" s="6" customFormat="1" ht="12.75">
      <c r="E220" s="11"/>
      <c r="F220" s="11"/>
      <c r="G220" s="11"/>
    </row>
    <row r="221" spans="5:7" s="6" customFormat="1" ht="12.75">
      <c r="E221" s="11"/>
      <c r="F221" s="11"/>
      <c r="G221" s="11"/>
    </row>
    <row r="222" spans="5:7" s="6" customFormat="1" ht="12.75">
      <c r="E222" s="11"/>
      <c r="F222" s="11"/>
      <c r="G222" s="11"/>
    </row>
    <row r="223" spans="5:7" s="6" customFormat="1" ht="12.75">
      <c r="E223" s="11"/>
      <c r="F223" s="11"/>
      <c r="G223" s="11"/>
    </row>
    <row r="224" spans="5:7" s="6" customFormat="1" ht="12.75">
      <c r="E224" s="11"/>
      <c r="F224" s="11"/>
      <c r="G224" s="11"/>
    </row>
    <row r="225" spans="5:7" s="6" customFormat="1" ht="12.75">
      <c r="E225" s="11"/>
      <c r="F225" s="11"/>
      <c r="G225" s="11"/>
    </row>
    <row r="226" spans="5:7" s="6" customFormat="1" ht="12.75">
      <c r="E226" s="11"/>
      <c r="F226" s="11"/>
      <c r="G226" s="11"/>
    </row>
    <row r="227" spans="5:7" s="6" customFormat="1" ht="12.75">
      <c r="E227" s="11"/>
      <c r="F227" s="11"/>
      <c r="G227" s="11"/>
    </row>
    <row r="228" spans="5:7" s="6" customFormat="1" ht="12.75">
      <c r="E228" s="11"/>
      <c r="F228" s="11"/>
      <c r="G228" s="11"/>
    </row>
    <row r="229" spans="5:7" s="6" customFormat="1" ht="12.75">
      <c r="E229" s="11"/>
      <c r="F229" s="11"/>
      <c r="G229" s="11"/>
    </row>
    <row r="230" spans="5:7" s="6" customFormat="1" ht="12.75">
      <c r="E230" s="11"/>
      <c r="F230" s="11"/>
      <c r="G230" s="11"/>
    </row>
    <row r="231" spans="5:7" s="6" customFormat="1" ht="12.75">
      <c r="E231" s="11"/>
      <c r="F231" s="11"/>
      <c r="G231" s="11"/>
    </row>
    <row r="232" spans="5:7" s="6" customFormat="1" ht="12.75">
      <c r="E232" s="11"/>
      <c r="F232" s="11"/>
      <c r="G232" s="11"/>
    </row>
    <row r="233" spans="5:7" s="6" customFormat="1" ht="12.75">
      <c r="E233" s="11"/>
      <c r="F233" s="11"/>
      <c r="G233" s="11"/>
    </row>
    <row r="234" spans="5:7" s="6" customFormat="1" ht="12.75">
      <c r="E234" s="11"/>
      <c r="F234" s="11"/>
      <c r="G234" s="11"/>
    </row>
    <row r="235" spans="5:7" s="6" customFormat="1" ht="12.75">
      <c r="E235" s="11"/>
      <c r="F235" s="11"/>
      <c r="G235" s="11"/>
    </row>
    <row r="236" spans="5:7" s="6" customFormat="1" ht="12.75">
      <c r="E236" s="11"/>
      <c r="F236" s="11"/>
      <c r="G236" s="11"/>
    </row>
    <row r="237" spans="5:7" s="6" customFormat="1" ht="12.75">
      <c r="E237" s="11"/>
      <c r="F237" s="11"/>
      <c r="G237" s="11"/>
    </row>
    <row r="238" spans="5:7" s="6" customFormat="1" ht="12.75">
      <c r="E238" s="11"/>
      <c r="F238" s="11"/>
      <c r="G238" s="11"/>
    </row>
    <row r="239" spans="5:7" s="6" customFormat="1" ht="12.75">
      <c r="E239" s="11"/>
      <c r="F239" s="11"/>
      <c r="G239" s="11"/>
    </row>
    <row r="240" spans="5:7" s="6" customFormat="1" ht="12.75">
      <c r="E240" s="11"/>
      <c r="F240" s="11"/>
      <c r="G240" s="11"/>
    </row>
    <row r="241" spans="5:7" s="6" customFormat="1" ht="12.75">
      <c r="E241" s="11"/>
      <c r="F241" s="11"/>
      <c r="G241" s="11"/>
    </row>
    <row r="242" spans="5:7" s="6" customFormat="1" ht="12.75">
      <c r="E242" s="11"/>
      <c r="F242" s="11"/>
      <c r="G242" s="11"/>
    </row>
    <row r="243" spans="5:7" s="6" customFormat="1" ht="12.75">
      <c r="E243" s="11"/>
      <c r="F243" s="11"/>
      <c r="G243" s="11"/>
    </row>
    <row r="244" spans="5:7" s="6" customFormat="1" ht="12.75">
      <c r="E244" s="11"/>
      <c r="F244" s="11"/>
      <c r="G244" s="11"/>
    </row>
    <row r="245" spans="5:7" s="6" customFormat="1" ht="12.75">
      <c r="E245" s="11"/>
      <c r="F245" s="11"/>
      <c r="G245" s="11"/>
    </row>
    <row r="246" spans="5:7" s="6" customFormat="1" ht="12.75">
      <c r="E246" s="11"/>
      <c r="F246" s="11"/>
      <c r="G246" s="11"/>
    </row>
    <row r="247" spans="5:7" s="6" customFormat="1" ht="12.75">
      <c r="E247" s="11"/>
      <c r="F247" s="11"/>
      <c r="G247" s="11"/>
    </row>
    <row r="248" spans="5:7" s="6" customFormat="1" ht="12.75">
      <c r="E248" s="11"/>
      <c r="F248" s="11"/>
      <c r="G248" s="11"/>
    </row>
    <row r="249" spans="5:7" s="6" customFormat="1" ht="12.75">
      <c r="E249" s="11"/>
      <c r="F249" s="11"/>
      <c r="G249" s="11"/>
    </row>
    <row r="250" spans="5:7" s="6" customFormat="1" ht="12.75">
      <c r="E250" s="11"/>
      <c r="F250" s="11"/>
      <c r="G250" s="11"/>
    </row>
    <row r="251" spans="5:7" s="6" customFormat="1" ht="12.75">
      <c r="E251" s="11"/>
      <c r="F251" s="11"/>
      <c r="G251" s="11"/>
    </row>
    <row r="252" spans="5:7" s="6" customFormat="1" ht="12.75">
      <c r="E252" s="11"/>
      <c r="F252" s="11"/>
      <c r="G252" s="11"/>
    </row>
    <row r="253" spans="5:7" s="6" customFormat="1" ht="12.75">
      <c r="E253" s="11"/>
      <c r="F253" s="11"/>
      <c r="G253" s="11"/>
    </row>
    <row r="254" spans="5:7" s="6" customFormat="1" ht="12.75">
      <c r="E254" s="11"/>
      <c r="F254" s="11"/>
      <c r="G254" s="11"/>
    </row>
    <row r="255" spans="5:7" s="6" customFormat="1" ht="12.75">
      <c r="E255" s="11"/>
      <c r="F255" s="11"/>
      <c r="G255" s="11"/>
    </row>
    <row r="256" spans="5:7" s="6" customFormat="1" ht="12.75">
      <c r="E256" s="11"/>
      <c r="F256" s="11"/>
      <c r="G256" s="11"/>
    </row>
    <row r="257" spans="5:7" s="6" customFormat="1" ht="12.75">
      <c r="E257" s="11"/>
      <c r="F257" s="11"/>
      <c r="G257" s="11"/>
    </row>
    <row r="258" spans="5:7" s="6" customFormat="1" ht="12.75">
      <c r="E258" s="11"/>
      <c r="F258" s="11"/>
      <c r="G258" s="11"/>
    </row>
    <row r="259" spans="5:7" s="6" customFormat="1" ht="12.75">
      <c r="E259" s="11"/>
      <c r="F259" s="11"/>
      <c r="G259" s="11"/>
    </row>
    <row r="260" spans="5:7" s="6" customFormat="1" ht="12.75">
      <c r="E260" s="11"/>
      <c r="F260" s="11"/>
      <c r="G260" s="11"/>
    </row>
    <row r="261" spans="5:7" s="6" customFormat="1" ht="12.75">
      <c r="E261" s="11"/>
      <c r="F261" s="11"/>
      <c r="G261" s="11"/>
    </row>
    <row r="262" spans="5:7" s="6" customFormat="1" ht="12.75">
      <c r="E262" s="11"/>
      <c r="F262" s="11"/>
      <c r="G262" s="11"/>
    </row>
    <row r="263" spans="5:7" s="6" customFormat="1" ht="12.75">
      <c r="E263" s="11"/>
      <c r="F263" s="11"/>
      <c r="G263" s="11"/>
    </row>
    <row r="264" spans="5:7" s="6" customFormat="1" ht="12.75">
      <c r="E264" s="11"/>
      <c r="F264" s="11"/>
      <c r="G264" s="11"/>
    </row>
    <row r="265" spans="5:7" s="6" customFormat="1" ht="12.75">
      <c r="E265" s="11"/>
      <c r="F265" s="11"/>
      <c r="G265" s="11"/>
    </row>
    <row r="266" spans="5:7" s="6" customFormat="1" ht="12.75">
      <c r="E266" s="11"/>
      <c r="F266" s="11"/>
      <c r="G266" s="11"/>
    </row>
    <row r="267" spans="5:7" s="6" customFormat="1" ht="12.75">
      <c r="E267" s="11"/>
      <c r="F267" s="11"/>
      <c r="G267" s="11"/>
    </row>
    <row r="268" spans="5:7" s="6" customFormat="1" ht="12.75">
      <c r="E268" s="11"/>
      <c r="F268" s="11"/>
      <c r="G268" s="11"/>
    </row>
    <row r="269" spans="5:7" s="6" customFormat="1" ht="12.75">
      <c r="E269" s="11"/>
      <c r="F269" s="11"/>
      <c r="G269" s="11"/>
    </row>
    <row r="270" spans="5:7" s="6" customFormat="1" ht="12.75">
      <c r="E270" s="11"/>
      <c r="F270" s="11"/>
      <c r="G270" s="11"/>
    </row>
    <row r="271" spans="5:7" s="6" customFormat="1" ht="12.75">
      <c r="E271" s="11"/>
      <c r="F271" s="11"/>
      <c r="G271" s="11"/>
    </row>
    <row r="272" spans="5:7" s="6" customFormat="1" ht="12.75">
      <c r="E272" s="11"/>
      <c r="F272" s="11"/>
      <c r="G272" s="11"/>
    </row>
    <row r="273" spans="5:7" s="6" customFormat="1" ht="12.75">
      <c r="E273" s="11"/>
      <c r="F273" s="11"/>
      <c r="G273" s="11"/>
    </row>
    <row r="274" spans="5:7" s="6" customFormat="1" ht="12.75">
      <c r="E274" s="11"/>
      <c r="F274" s="11"/>
      <c r="G274" s="11"/>
    </row>
    <row r="275" spans="5:7" s="6" customFormat="1" ht="12.75">
      <c r="E275" s="11"/>
      <c r="F275" s="11"/>
      <c r="G275" s="11"/>
    </row>
    <row r="276" spans="5:7" s="6" customFormat="1" ht="12.75">
      <c r="E276" s="11"/>
      <c r="F276" s="11"/>
      <c r="G276" s="11"/>
    </row>
    <row r="277" spans="5:7" s="6" customFormat="1" ht="12.75">
      <c r="E277" s="11"/>
      <c r="F277" s="11"/>
      <c r="G277" s="11"/>
    </row>
    <row r="278" spans="5:7" s="6" customFormat="1" ht="12.75">
      <c r="E278" s="11"/>
      <c r="F278" s="11"/>
      <c r="G278" s="11"/>
    </row>
    <row r="279" spans="5:7" s="6" customFormat="1" ht="12.75">
      <c r="E279" s="11"/>
      <c r="F279" s="11"/>
      <c r="G279" s="11"/>
    </row>
    <row r="280" spans="5:7" s="6" customFormat="1" ht="12.75">
      <c r="E280" s="11"/>
      <c r="F280" s="11"/>
      <c r="G280" s="11"/>
    </row>
    <row r="281" spans="5:7" s="6" customFormat="1" ht="12.75">
      <c r="E281" s="11"/>
      <c r="F281" s="11"/>
      <c r="G281" s="11"/>
    </row>
    <row r="282" spans="5:7" s="6" customFormat="1" ht="12.75">
      <c r="E282" s="11"/>
      <c r="F282" s="11"/>
      <c r="G282" s="11"/>
    </row>
    <row r="283" spans="5:7" s="6" customFormat="1" ht="12.75">
      <c r="E283" s="11"/>
      <c r="F283" s="11"/>
      <c r="G283" s="11"/>
    </row>
    <row r="284" spans="5:7" s="6" customFormat="1" ht="12.75">
      <c r="E284" s="11"/>
      <c r="F284" s="11"/>
      <c r="G284" s="11"/>
    </row>
    <row r="285" spans="5:7" s="6" customFormat="1" ht="12.75">
      <c r="E285" s="11"/>
      <c r="F285" s="11"/>
      <c r="G285" s="11"/>
    </row>
    <row r="286" spans="5:7" s="6" customFormat="1" ht="12.75">
      <c r="E286" s="11"/>
      <c r="F286" s="11"/>
      <c r="G286" s="11"/>
    </row>
    <row r="287" spans="5:7" s="6" customFormat="1" ht="12.75">
      <c r="E287" s="11"/>
      <c r="F287" s="11"/>
      <c r="G287" s="11"/>
    </row>
    <row r="288" spans="5:7" s="6" customFormat="1" ht="12.75">
      <c r="E288" s="11"/>
      <c r="F288" s="11"/>
      <c r="G288" s="11"/>
    </row>
    <row r="289" spans="5:7" s="6" customFormat="1" ht="12.75">
      <c r="E289" s="11"/>
      <c r="F289" s="11"/>
      <c r="G289" s="11"/>
    </row>
    <row r="290" spans="5:7" s="6" customFormat="1" ht="12.75">
      <c r="E290" s="11"/>
      <c r="F290" s="11"/>
      <c r="G290" s="11"/>
    </row>
    <row r="291" spans="5:7" s="6" customFormat="1" ht="12.75">
      <c r="E291" s="11"/>
      <c r="F291" s="11"/>
      <c r="G291" s="11"/>
    </row>
    <row r="292" spans="5:7" s="6" customFormat="1" ht="12.75">
      <c r="E292" s="11"/>
      <c r="F292" s="11"/>
      <c r="G292" s="11"/>
    </row>
    <row r="293" spans="5:7" s="6" customFormat="1" ht="12.75">
      <c r="E293" s="11"/>
      <c r="F293" s="11"/>
      <c r="G293" s="11"/>
    </row>
    <row r="294" spans="5:7" s="6" customFormat="1" ht="12.75">
      <c r="E294" s="11"/>
      <c r="F294" s="11"/>
      <c r="G294" s="11"/>
    </row>
    <row r="295" spans="5:7" s="6" customFormat="1" ht="12.75">
      <c r="E295" s="11"/>
      <c r="F295" s="11"/>
      <c r="G295" s="11"/>
    </row>
    <row r="296" spans="5:7" s="6" customFormat="1" ht="12.75">
      <c r="E296" s="11"/>
      <c r="F296" s="11"/>
      <c r="G296" s="11"/>
    </row>
    <row r="297" spans="5:7" s="6" customFormat="1" ht="12.75">
      <c r="E297" s="11"/>
      <c r="F297" s="11"/>
      <c r="G297" s="11"/>
    </row>
    <row r="298" spans="5:7" s="6" customFormat="1" ht="12.75">
      <c r="E298" s="11"/>
      <c r="F298" s="11"/>
      <c r="G298" s="11"/>
    </row>
    <row r="299" spans="5:7" s="6" customFormat="1" ht="12.75">
      <c r="E299" s="11"/>
      <c r="F299" s="11"/>
      <c r="G299" s="11"/>
    </row>
    <row r="300" spans="5:7" s="6" customFormat="1" ht="12.75">
      <c r="E300" s="11"/>
      <c r="F300" s="11"/>
      <c r="G300" s="11"/>
    </row>
    <row r="301" spans="5:7" s="6" customFormat="1" ht="12.75">
      <c r="E301" s="11"/>
      <c r="F301" s="11"/>
      <c r="G301" s="11"/>
    </row>
    <row r="302" spans="5:7" s="6" customFormat="1" ht="12.75">
      <c r="E302" s="11"/>
      <c r="F302" s="11"/>
      <c r="G302" s="11"/>
    </row>
    <row r="303" spans="5:7" s="6" customFormat="1" ht="12.75">
      <c r="E303" s="11"/>
      <c r="F303" s="11"/>
      <c r="G303" s="11"/>
    </row>
    <row r="304" spans="5:7" s="6" customFormat="1" ht="12.75">
      <c r="E304" s="11"/>
      <c r="F304" s="11"/>
      <c r="G304" s="11"/>
    </row>
    <row r="305" spans="5:7" s="6" customFormat="1" ht="12.75">
      <c r="E305" s="11"/>
      <c r="F305" s="11"/>
      <c r="G305" s="11"/>
    </row>
    <row r="306" spans="5:7" s="6" customFormat="1" ht="12.75">
      <c r="E306" s="11"/>
      <c r="F306" s="11"/>
      <c r="G306" s="11"/>
    </row>
    <row r="307" spans="5:7" s="6" customFormat="1" ht="12.75">
      <c r="E307" s="11"/>
      <c r="F307" s="11"/>
      <c r="G307" s="11"/>
    </row>
    <row r="308" spans="5:7" s="6" customFormat="1" ht="12.75">
      <c r="E308" s="11"/>
      <c r="F308" s="11"/>
      <c r="G308" s="11"/>
    </row>
  </sheetData>
  <sheetProtection/>
  <mergeCells count="4">
    <mergeCell ref="A189:G189"/>
    <mergeCell ref="E1:G1"/>
    <mergeCell ref="A3:G3"/>
    <mergeCell ref="A187:D187"/>
  </mergeCells>
  <printOptions/>
  <pageMargins left="0.47" right="0.19" top="0.39" bottom="0.2" header="0.393" footer="0.2"/>
  <pageSetup fitToHeight="20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E1" sqref="E1:Q1"/>
    </sheetView>
  </sheetViews>
  <sheetFormatPr defaultColWidth="9.00390625" defaultRowHeight="12.75"/>
  <cols>
    <col min="1" max="1" width="54.25390625" style="21" customWidth="1"/>
    <col min="2" max="2" width="6.75390625" style="21" hidden="1" customWidth="1"/>
    <col min="3" max="3" width="6.75390625" style="21" customWidth="1"/>
    <col min="4" max="4" width="22.375" style="21" customWidth="1"/>
    <col min="5" max="5" width="16.125" style="22" customWidth="1"/>
    <col min="6" max="13" width="20.75390625" style="22" hidden="1" customWidth="1"/>
    <col min="14" max="14" width="0.2421875" style="22" hidden="1" customWidth="1"/>
    <col min="15" max="16" width="20.75390625" style="22" hidden="1" customWidth="1"/>
    <col min="17" max="17" width="13.125" style="22" customWidth="1"/>
    <col min="18" max="24" width="20.75390625" style="22" hidden="1" customWidth="1"/>
    <col min="25" max="25" width="23.75390625" style="21" hidden="1" customWidth="1"/>
  </cols>
  <sheetData>
    <row r="1" spans="1:25" s="6" customFormat="1" ht="66" customHeight="1">
      <c r="A1" s="57"/>
      <c r="B1" s="57"/>
      <c r="C1" s="57"/>
      <c r="D1" s="57"/>
      <c r="E1" s="66" t="s">
        <v>330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58"/>
      <c r="S1" s="58"/>
      <c r="T1" s="58"/>
      <c r="U1" s="58"/>
      <c r="V1" s="58"/>
      <c r="W1" s="58"/>
      <c r="X1" s="58"/>
      <c r="Y1" s="57"/>
    </row>
    <row r="2" spans="1:17" ht="54" customHeight="1">
      <c r="A2" s="67" t="s">
        <v>214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ht="21" customHeight="1" thickBot="1">
      <c r="Q3" s="22" t="s">
        <v>37</v>
      </c>
    </row>
    <row r="4" spans="1:17" ht="60.75" customHeight="1" thickBot="1">
      <c r="A4" s="28" t="s">
        <v>0</v>
      </c>
      <c r="B4" s="28" t="s">
        <v>199</v>
      </c>
      <c r="C4" s="28" t="s">
        <v>200</v>
      </c>
      <c r="D4" s="28" t="s">
        <v>201</v>
      </c>
      <c r="E4" s="29" t="s">
        <v>322</v>
      </c>
      <c r="F4" s="29" t="s">
        <v>202</v>
      </c>
      <c r="G4" s="29" t="s">
        <v>203</v>
      </c>
      <c r="H4" s="29" t="s">
        <v>204</v>
      </c>
      <c r="I4" s="29" t="s">
        <v>205</v>
      </c>
      <c r="J4" s="29" t="s">
        <v>206</v>
      </c>
      <c r="K4" s="29" t="s">
        <v>207</v>
      </c>
      <c r="L4" s="29" t="s">
        <v>208</v>
      </c>
      <c r="M4" s="29" t="s">
        <v>209</v>
      </c>
      <c r="N4" s="29" t="s">
        <v>210</v>
      </c>
      <c r="O4" s="29" t="s">
        <v>211</v>
      </c>
      <c r="P4" s="29" t="s">
        <v>212</v>
      </c>
      <c r="Q4" s="29" t="s">
        <v>213</v>
      </c>
    </row>
    <row r="5" spans="1:25" ht="21.75" customHeight="1">
      <c r="A5" s="23" t="s">
        <v>323</v>
      </c>
      <c r="B5" s="23" t="s">
        <v>158</v>
      </c>
      <c r="C5" s="23" t="s">
        <v>159</v>
      </c>
      <c r="D5" s="23" t="s">
        <v>160</v>
      </c>
      <c r="E5" s="30">
        <f>E11+E7</f>
        <v>17625.400000000023</v>
      </c>
      <c r="F5" s="30">
        <f aca="true" t="shared" si="0" ref="F5:Q5">F11+F7</f>
        <v>0</v>
      </c>
      <c r="G5" s="30">
        <f t="shared" si="0"/>
        <v>22791767.879999995</v>
      </c>
      <c r="H5" s="30">
        <f t="shared" si="0"/>
        <v>0</v>
      </c>
      <c r="I5" s="30">
        <f t="shared" si="0"/>
        <v>0</v>
      </c>
      <c r="J5" s="30">
        <f t="shared" si="0"/>
        <v>0</v>
      </c>
      <c r="K5" s="30">
        <f t="shared" si="0"/>
        <v>22791767.879999995</v>
      </c>
      <c r="L5" s="30">
        <f t="shared" si="0"/>
        <v>0</v>
      </c>
      <c r="M5" s="30">
        <f t="shared" si="0"/>
        <v>0</v>
      </c>
      <c r="N5" s="30">
        <f t="shared" si="0"/>
        <v>0</v>
      </c>
      <c r="O5" s="30">
        <f t="shared" si="0"/>
        <v>18973202.919999957</v>
      </c>
      <c r="P5" s="30">
        <f t="shared" si="0"/>
        <v>0</v>
      </c>
      <c r="Q5" s="30">
        <f t="shared" si="0"/>
        <v>-28234.800000000047</v>
      </c>
      <c r="R5" s="24">
        <v>0</v>
      </c>
      <c r="S5" s="24">
        <v>0</v>
      </c>
      <c r="T5" s="24">
        <v>0</v>
      </c>
      <c r="U5" s="24">
        <v>18973202.92</v>
      </c>
      <c r="V5" s="24">
        <v>0</v>
      </c>
      <c r="W5" s="24">
        <v>0</v>
      </c>
      <c r="X5" s="24">
        <v>0</v>
      </c>
      <c r="Y5" s="23" t="s">
        <v>161</v>
      </c>
    </row>
    <row r="6" spans="1:25" ht="16.5" customHeight="1">
      <c r="A6" s="23" t="s">
        <v>162</v>
      </c>
      <c r="B6" s="23" t="s">
        <v>163</v>
      </c>
      <c r="C6" s="23" t="s">
        <v>159</v>
      </c>
      <c r="D6" s="23" t="s">
        <v>164</v>
      </c>
      <c r="E6" s="30">
        <f>E5</f>
        <v>17625.400000000023</v>
      </c>
      <c r="F6" s="30">
        <v>0</v>
      </c>
      <c r="G6" s="30">
        <v>22791767.88</v>
      </c>
      <c r="H6" s="30">
        <v>0</v>
      </c>
      <c r="I6" s="30">
        <v>0</v>
      </c>
      <c r="J6" s="30">
        <v>0</v>
      </c>
      <c r="K6" s="30">
        <v>22791767.88</v>
      </c>
      <c r="L6" s="30">
        <v>0</v>
      </c>
      <c r="M6" s="30">
        <v>0</v>
      </c>
      <c r="N6" s="30">
        <v>0</v>
      </c>
      <c r="O6" s="30">
        <v>18973202.92</v>
      </c>
      <c r="P6" s="30">
        <v>0</v>
      </c>
      <c r="Q6" s="30">
        <f>Q5</f>
        <v>-28234.800000000047</v>
      </c>
      <c r="R6" s="24">
        <v>0</v>
      </c>
      <c r="S6" s="24">
        <v>0</v>
      </c>
      <c r="T6" s="24">
        <v>0</v>
      </c>
      <c r="U6" s="24">
        <v>18973202.92</v>
      </c>
      <c r="V6" s="24">
        <v>0</v>
      </c>
      <c r="W6" s="24">
        <v>0</v>
      </c>
      <c r="X6" s="24">
        <v>0</v>
      </c>
      <c r="Y6" s="23" t="s">
        <v>165</v>
      </c>
    </row>
    <row r="7" spans="1:25" ht="18.75" customHeight="1">
      <c r="A7" s="23" t="s">
        <v>166</v>
      </c>
      <c r="B7" s="23" t="s">
        <v>167</v>
      </c>
      <c r="C7" s="23" t="s">
        <v>168</v>
      </c>
      <c r="D7" s="23" t="s">
        <v>169</v>
      </c>
      <c r="E7" s="30">
        <v>-751674.4</v>
      </c>
      <c r="F7" s="30">
        <v>0</v>
      </c>
      <c r="G7" s="30">
        <v>-522556232.12</v>
      </c>
      <c r="H7" s="30">
        <v>0</v>
      </c>
      <c r="I7" s="30">
        <v>0</v>
      </c>
      <c r="J7" s="30">
        <v>0</v>
      </c>
      <c r="K7" s="30">
        <v>-522556232.12</v>
      </c>
      <c r="L7" s="30">
        <v>0</v>
      </c>
      <c r="M7" s="30">
        <v>0</v>
      </c>
      <c r="N7" s="30">
        <v>0</v>
      </c>
      <c r="O7" s="30">
        <v>-532176621.76</v>
      </c>
      <c r="P7" s="30">
        <v>0</v>
      </c>
      <c r="Q7" s="30">
        <v>-711428.5</v>
      </c>
      <c r="R7" s="24">
        <v>0</v>
      </c>
      <c r="S7" s="24">
        <v>0</v>
      </c>
      <c r="T7" s="24">
        <v>0</v>
      </c>
      <c r="U7" s="24">
        <v>-532176621.76</v>
      </c>
      <c r="V7" s="24">
        <v>0</v>
      </c>
      <c r="W7" s="24">
        <v>0</v>
      </c>
      <c r="X7" s="24">
        <v>0</v>
      </c>
      <c r="Y7" s="23" t="s">
        <v>170</v>
      </c>
    </row>
    <row r="8" spans="1:25" ht="18.75" customHeight="1">
      <c r="A8" s="23" t="s">
        <v>171</v>
      </c>
      <c r="B8" s="23" t="s">
        <v>172</v>
      </c>
      <c r="C8" s="23" t="s">
        <v>168</v>
      </c>
      <c r="D8" s="23" t="s">
        <v>173</v>
      </c>
      <c r="E8" s="30">
        <v>-751674.4</v>
      </c>
      <c r="F8" s="30">
        <v>0</v>
      </c>
      <c r="G8" s="30">
        <v>-522556232.12</v>
      </c>
      <c r="H8" s="30">
        <v>0</v>
      </c>
      <c r="I8" s="30">
        <v>0</v>
      </c>
      <c r="J8" s="30">
        <v>0</v>
      </c>
      <c r="K8" s="30">
        <v>-522556232.12</v>
      </c>
      <c r="L8" s="30">
        <v>0</v>
      </c>
      <c r="M8" s="30">
        <v>0</v>
      </c>
      <c r="N8" s="30">
        <v>0</v>
      </c>
      <c r="O8" s="30">
        <v>-532176621.76</v>
      </c>
      <c r="P8" s="30">
        <v>0</v>
      </c>
      <c r="Q8" s="30">
        <v>-711428.5</v>
      </c>
      <c r="R8" s="24">
        <v>0</v>
      </c>
      <c r="S8" s="24">
        <v>0</v>
      </c>
      <c r="T8" s="24">
        <v>0</v>
      </c>
      <c r="U8" s="24">
        <v>-532176621.76</v>
      </c>
      <c r="V8" s="24">
        <v>0</v>
      </c>
      <c r="W8" s="24">
        <v>0</v>
      </c>
      <c r="X8" s="24">
        <v>0</v>
      </c>
      <c r="Y8" s="23" t="s">
        <v>174</v>
      </c>
    </row>
    <row r="9" spans="1:25" ht="18" customHeight="1">
      <c r="A9" s="23" t="s">
        <v>175</v>
      </c>
      <c r="B9" s="23" t="s">
        <v>176</v>
      </c>
      <c r="C9" s="23" t="s">
        <v>168</v>
      </c>
      <c r="D9" s="23" t="s">
        <v>177</v>
      </c>
      <c r="E9" s="30">
        <v>-751674.4</v>
      </c>
      <c r="F9" s="30">
        <v>0</v>
      </c>
      <c r="G9" s="30">
        <v>-522556232.12</v>
      </c>
      <c r="H9" s="30">
        <v>0</v>
      </c>
      <c r="I9" s="30">
        <v>0</v>
      </c>
      <c r="J9" s="30">
        <v>0</v>
      </c>
      <c r="K9" s="30">
        <v>-522556232.12</v>
      </c>
      <c r="L9" s="30">
        <v>0</v>
      </c>
      <c r="M9" s="30">
        <v>0</v>
      </c>
      <c r="N9" s="30">
        <v>0</v>
      </c>
      <c r="O9" s="30">
        <v>-532176621.76</v>
      </c>
      <c r="P9" s="30">
        <v>0</v>
      </c>
      <c r="Q9" s="30">
        <v>-711428.5</v>
      </c>
      <c r="R9" s="24">
        <v>0</v>
      </c>
      <c r="S9" s="24">
        <v>0</v>
      </c>
      <c r="T9" s="24">
        <v>0</v>
      </c>
      <c r="U9" s="24">
        <v>-532176621.76</v>
      </c>
      <c r="V9" s="24">
        <v>0</v>
      </c>
      <c r="W9" s="24">
        <v>0</v>
      </c>
      <c r="X9" s="24">
        <v>0</v>
      </c>
      <c r="Y9" s="23" t="s">
        <v>178</v>
      </c>
    </row>
    <row r="10" spans="1:25" ht="21" customHeight="1">
      <c r="A10" s="23" t="s">
        <v>179</v>
      </c>
      <c r="B10" s="23" t="s">
        <v>180</v>
      </c>
      <c r="C10" s="23" t="s">
        <v>168</v>
      </c>
      <c r="D10" s="23" t="s">
        <v>181</v>
      </c>
      <c r="E10" s="30">
        <v>-751674.4</v>
      </c>
      <c r="F10" s="30">
        <v>0</v>
      </c>
      <c r="G10" s="30">
        <v>-522556232.12</v>
      </c>
      <c r="H10" s="30">
        <v>0</v>
      </c>
      <c r="I10" s="30">
        <v>0</v>
      </c>
      <c r="J10" s="30">
        <v>0</v>
      </c>
      <c r="K10" s="30">
        <v>-522556232.12</v>
      </c>
      <c r="L10" s="30">
        <v>0</v>
      </c>
      <c r="M10" s="30">
        <v>0</v>
      </c>
      <c r="N10" s="30">
        <v>0</v>
      </c>
      <c r="O10" s="30">
        <v>-532176621.76</v>
      </c>
      <c r="P10" s="30">
        <v>0</v>
      </c>
      <c r="Q10" s="30">
        <v>-711428.5</v>
      </c>
      <c r="R10" s="25">
        <v>0</v>
      </c>
      <c r="S10" s="25">
        <v>0</v>
      </c>
      <c r="T10" s="25">
        <v>0</v>
      </c>
      <c r="U10" s="25">
        <v>-532176621.76</v>
      </c>
      <c r="V10" s="25">
        <v>0</v>
      </c>
      <c r="W10" s="25">
        <v>0</v>
      </c>
      <c r="X10" s="25">
        <v>0</v>
      </c>
      <c r="Y10" s="23" t="s">
        <v>182</v>
      </c>
    </row>
    <row r="11" spans="1:25" ht="21" customHeight="1">
      <c r="A11" s="23" t="s">
        <v>183</v>
      </c>
      <c r="B11" s="23" t="s">
        <v>184</v>
      </c>
      <c r="C11" s="23" t="s">
        <v>77</v>
      </c>
      <c r="D11" s="23" t="s">
        <v>185</v>
      </c>
      <c r="E11" s="30">
        <v>769299.8</v>
      </c>
      <c r="F11" s="30">
        <v>0</v>
      </c>
      <c r="G11" s="30">
        <v>545348000</v>
      </c>
      <c r="H11" s="30">
        <v>0</v>
      </c>
      <c r="I11" s="30">
        <v>0</v>
      </c>
      <c r="J11" s="30">
        <v>0</v>
      </c>
      <c r="K11" s="30">
        <v>545348000</v>
      </c>
      <c r="L11" s="30">
        <v>0</v>
      </c>
      <c r="M11" s="30">
        <v>0</v>
      </c>
      <c r="N11" s="30">
        <v>0</v>
      </c>
      <c r="O11" s="30">
        <v>551149824.68</v>
      </c>
      <c r="P11" s="30">
        <v>0</v>
      </c>
      <c r="Q11" s="30">
        <v>683193.7</v>
      </c>
      <c r="R11" s="24">
        <v>0</v>
      </c>
      <c r="S11" s="24">
        <v>0</v>
      </c>
      <c r="T11" s="24">
        <v>0</v>
      </c>
      <c r="U11" s="24">
        <v>551149824.68</v>
      </c>
      <c r="V11" s="24">
        <v>0</v>
      </c>
      <c r="W11" s="24">
        <v>0</v>
      </c>
      <c r="X11" s="24">
        <v>0</v>
      </c>
      <c r="Y11" s="23" t="s">
        <v>186</v>
      </c>
    </row>
    <row r="12" spans="1:25" ht="18.75" customHeight="1">
      <c r="A12" s="23" t="s">
        <v>187</v>
      </c>
      <c r="B12" s="23" t="s">
        <v>188</v>
      </c>
      <c r="C12" s="23" t="s">
        <v>77</v>
      </c>
      <c r="D12" s="23" t="s">
        <v>189</v>
      </c>
      <c r="E12" s="30">
        <v>769299.8</v>
      </c>
      <c r="F12" s="30">
        <v>0</v>
      </c>
      <c r="G12" s="30">
        <v>545348000</v>
      </c>
      <c r="H12" s="30">
        <v>0</v>
      </c>
      <c r="I12" s="30">
        <v>0</v>
      </c>
      <c r="J12" s="30">
        <v>0</v>
      </c>
      <c r="K12" s="30">
        <v>545348000</v>
      </c>
      <c r="L12" s="30">
        <v>0</v>
      </c>
      <c r="M12" s="30">
        <v>0</v>
      </c>
      <c r="N12" s="30">
        <v>0</v>
      </c>
      <c r="O12" s="30">
        <v>551149824.68</v>
      </c>
      <c r="P12" s="30">
        <v>0</v>
      </c>
      <c r="Q12" s="30">
        <v>683193.7</v>
      </c>
      <c r="R12" s="24">
        <v>0</v>
      </c>
      <c r="S12" s="24">
        <v>0</v>
      </c>
      <c r="T12" s="24">
        <v>0</v>
      </c>
      <c r="U12" s="24">
        <v>551149824.68</v>
      </c>
      <c r="V12" s="24">
        <v>0</v>
      </c>
      <c r="W12" s="24">
        <v>0</v>
      </c>
      <c r="X12" s="24">
        <v>0</v>
      </c>
      <c r="Y12" s="23" t="s">
        <v>190</v>
      </c>
    </row>
    <row r="13" spans="1:25" ht="18.75" customHeight="1">
      <c r="A13" s="23" t="s">
        <v>191</v>
      </c>
      <c r="B13" s="23" t="s">
        <v>192</v>
      </c>
      <c r="C13" s="23" t="s">
        <v>77</v>
      </c>
      <c r="D13" s="23" t="s">
        <v>193</v>
      </c>
      <c r="E13" s="30">
        <v>769299.8</v>
      </c>
      <c r="F13" s="30">
        <v>0</v>
      </c>
      <c r="G13" s="30">
        <v>545348000</v>
      </c>
      <c r="H13" s="30">
        <v>0</v>
      </c>
      <c r="I13" s="30">
        <v>0</v>
      </c>
      <c r="J13" s="30">
        <v>0</v>
      </c>
      <c r="K13" s="30">
        <v>545348000</v>
      </c>
      <c r="L13" s="30">
        <v>0</v>
      </c>
      <c r="M13" s="30">
        <v>0</v>
      </c>
      <c r="N13" s="30">
        <v>0</v>
      </c>
      <c r="O13" s="30">
        <v>551149824.68</v>
      </c>
      <c r="P13" s="30">
        <v>0</v>
      </c>
      <c r="Q13" s="30">
        <v>683193.7</v>
      </c>
      <c r="R13" s="24">
        <v>0</v>
      </c>
      <c r="S13" s="24">
        <v>0</v>
      </c>
      <c r="T13" s="24">
        <v>0</v>
      </c>
      <c r="U13" s="24">
        <v>551149824.68</v>
      </c>
      <c r="V13" s="24">
        <v>0</v>
      </c>
      <c r="W13" s="24">
        <v>0</v>
      </c>
      <c r="X13" s="24">
        <v>0</v>
      </c>
      <c r="Y13" s="23" t="s">
        <v>194</v>
      </c>
    </row>
    <row r="14" spans="1:25" ht="19.5" customHeight="1">
      <c r="A14" s="23" t="s">
        <v>195</v>
      </c>
      <c r="B14" s="23" t="s">
        <v>196</v>
      </c>
      <c r="C14" s="23" t="s">
        <v>77</v>
      </c>
      <c r="D14" s="23" t="s">
        <v>197</v>
      </c>
      <c r="E14" s="30">
        <v>769299.8</v>
      </c>
      <c r="F14" s="30">
        <v>0</v>
      </c>
      <c r="G14" s="30">
        <v>545348000</v>
      </c>
      <c r="H14" s="30">
        <v>0</v>
      </c>
      <c r="I14" s="30">
        <v>0</v>
      </c>
      <c r="J14" s="30">
        <v>0</v>
      </c>
      <c r="K14" s="30">
        <v>545348000</v>
      </c>
      <c r="L14" s="30">
        <v>0</v>
      </c>
      <c r="M14" s="30">
        <v>0</v>
      </c>
      <c r="N14" s="30">
        <v>0</v>
      </c>
      <c r="O14" s="30">
        <v>551149824.68</v>
      </c>
      <c r="P14" s="30">
        <v>0</v>
      </c>
      <c r="Q14" s="30">
        <v>683193.7</v>
      </c>
      <c r="R14" s="25">
        <v>0</v>
      </c>
      <c r="S14" s="25">
        <v>0</v>
      </c>
      <c r="T14" s="25">
        <v>0</v>
      </c>
      <c r="U14" s="25">
        <v>551149824.68</v>
      </c>
      <c r="V14" s="25">
        <v>0</v>
      </c>
      <c r="W14" s="25">
        <v>0</v>
      </c>
      <c r="X14" s="25">
        <v>0</v>
      </c>
      <c r="Y14" s="23" t="s">
        <v>198</v>
      </c>
    </row>
    <row r="15" spans="1:25" ht="12.75">
      <c r="A15" s="26"/>
      <c r="B15" s="26"/>
      <c r="C15" s="26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6"/>
    </row>
  </sheetData>
  <sheetProtection/>
  <mergeCells count="2">
    <mergeCell ref="E1:Q1"/>
    <mergeCell ref="A2:Q2"/>
  </mergeCells>
  <printOptions/>
  <pageMargins left="0.48" right="0.39" top="0.48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2013-03-19T12:45:43Z</cp:lastPrinted>
  <dcterms:created xsi:type="dcterms:W3CDTF">2012-03-06T07:59:48Z</dcterms:created>
  <dcterms:modified xsi:type="dcterms:W3CDTF">2013-06-13T18:04:28Z</dcterms:modified>
  <cp:category/>
  <cp:version/>
  <cp:contentType/>
  <cp:contentStatus/>
</cp:coreProperties>
</file>