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1'!$A$1:$E$119</definedName>
  </definedNames>
  <calcPr fullCalcOnLoad="1"/>
</workbook>
</file>

<file path=xl/sharedStrings.xml><?xml version="1.0" encoding="utf-8"?>
<sst xmlns="http://schemas.openxmlformats.org/spreadsheetml/2006/main" count="234" uniqueCount="205">
  <si>
    <t>Код</t>
  </si>
  <si>
    <t>Единый налог на вмененный доход для отдельных видов деятельности</t>
  </si>
  <si>
    <t>163 111 05034 04 0000 120</t>
  </si>
  <si>
    <t>163 111 07014 04 0000 120</t>
  </si>
  <si>
    <t>163 114 06012 04 0000 430</t>
  </si>
  <si>
    <t xml:space="preserve">тыс.руб. </t>
  </si>
  <si>
    <t>163 115 02040 04 0000 140</t>
  </si>
  <si>
    <t>182 101 02030 01 1000 110</t>
  </si>
  <si>
    <t>182 101 02040 01 1000 110</t>
  </si>
  <si>
    <t xml:space="preserve">182 106 01020 04 1000 110 </t>
  </si>
  <si>
    <t>182 109 07030 04 1000 110</t>
  </si>
  <si>
    <t>182 109 07030 04 2000 110</t>
  </si>
  <si>
    <t>182 109 07030 04 3000 110</t>
  </si>
  <si>
    <t>720 115 02040 04 0000 140</t>
  </si>
  <si>
    <t>720 116 90040 04 0000 140</t>
  </si>
  <si>
    <t>Единый сельскохозяйственный налог</t>
  </si>
  <si>
    <t>Целевые сборы с граждан и предприятий, учреждений, организаций на содержание милиции</t>
  </si>
  <si>
    <t>Денежные взыскания (штрафы) за нарушение законодательства в области охраны окружающей среды</t>
  </si>
  <si>
    <t>Невыясненные поступления, зачисляемые в бюджеты городских округов</t>
  </si>
  <si>
    <t>%вып-ния плана</t>
  </si>
  <si>
    <t>182 108 03010 01 1000 110</t>
  </si>
  <si>
    <t>182 105 02010 02 1000 110</t>
  </si>
  <si>
    <t>182 105 02010 02 3000 110</t>
  </si>
  <si>
    <t>182 105 02020 02 1000 110</t>
  </si>
  <si>
    <t>182 105 03010 01 1000 110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</si>
  <si>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</si>
  <si>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048 000 0000 00 0000 000</t>
  </si>
  <si>
    <t>048 112 01010 01 6000 120</t>
  </si>
  <si>
    <t>048 112 01020 01 6000 120</t>
  </si>
  <si>
    <t>048 112 01030 01 6000 120</t>
  </si>
  <si>
    <t>048 112 01040 01 6000 120</t>
  </si>
  <si>
    <t>048 116 25050 01 6000 140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</si>
  <si>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</si>
  <si>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</si>
  <si>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</si>
  <si>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</si>
  <si>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081 000 00000 00 0000 000</t>
  </si>
  <si>
    <t>081 116 90040 01 6000 140</t>
  </si>
  <si>
    <t>141 000 00000 00 0000 000</t>
  </si>
  <si>
    <t>141 116 28000 01 6000 140</t>
  </si>
  <si>
    <t>141 116 90040 04 6000 140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</si>
  <si>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</si>
  <si>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163 000 00000 00 0000 000</t>
  </si>
  <si>
    <t>163 111 05012 04 0000 120</t>
  </si>
  <si>
    <t>163 111 05024 04 0000 120</t>
  </si>
  <si>
    <t>163 114 02043 04 0000 410</t>
  </si>
  <si>
    <t>163 117 01040 04 0000 180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</si>
  <si>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</si>
  <si>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</si>
  <si>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</si>
  <si>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</si>
  <si>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</si>
  <si>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182 000 00000 00 0000 000</t>
  </si>
  <si>
    <t>182 101 02020 01 3000 110</t>
  </si>
  <si>
    <t>182 101 02030 01 3000 110</t>
  </si>
  <si>
    <t>188 000 00000 00 0000 000</t>
  </si>
  <si>
    <t>182 116 03010 01 6000 140</t>
  </si>
  <si>
    <t>182 116 03030 01 6000 140</t>
  </si>
  <si>
    <t>182 116 06000 01 6000 140</t>
  </si>
  <si>
    <t>182 116 90040 04 6000 140</t>
  </si>
  <si>
    <t>188 116 30030 01 6000 140</t>
  </si>
  <si>
    <t>188 116 43000 01 6000 140</t>
  </si>
  <si>
    <t>188 116 90040 04 6000 140</t>
  </si>
  <si>
    <t>720 000 00000 00 0000 000</t>
  </si>
  <si>
    <t>792 000 00000 00 0000 000</t>
  </si>
  <si>
    <t>Управление Федеральной службы по надзору в сфере природопользования по Орловской области</t>
  </si>
  <si>
    <t>Межрайонная инспекция Федеральной налоговой службы №3 по Орловской области</t>
  </si>
  <si>
    <t>Администрация города Ливны Орловской области</t>
  </si>
  <si>
    <t>Финансовое управление администрации города Ливны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</si>
  <si>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</si>
  <si>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</si>
  <si>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</si>
  <si>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</si>
  <si>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</si>
  <si>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</si>
  <si>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</si>
  <si>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</si>
  <si>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 xml:space="preserve">182 101 02010 01 1000 110 </t>
  </si>
  <si>
    <t>182 101 02010 01 3000 110</t>
  </si>
  <si>
    <t>792 202 01001 04 0000 151</t>
  </si>
  <si>
    <t>Прочие безвозмездные поступления в бюджеты городских округов</t>
  </si>
  <si>
    <t>Дотации бюджетам городских округов на выравнивание бюджетной обеспеченности</t>
  </si>
  <si>
    <t>792 202 02051 04 0000 151</t>
  </si>
  <si>
    <t>Субсидии бюджетам городских округов на реализацию федеральных целевых программ</t>
  </si>
  <si>
    <t>792 202 02077 04 0000 151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</si>
  <si>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</si>
  <si>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792 202 02999 04 0000 151</t>
  </si>
  <si>
    <t>Прочие субсидии бюджетам городских округов</t>
  </si>
  <si>
    <t>792 202 03007 04 0000 151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</si>
  <si>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</si>
  <si>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792 202 0302004 0000 151 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</si>
  <si>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</si>
  <si>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792 202 03021 04 0000 151</t>
  </si>
  <si>
    <t>Субвенции бюджетам городских округов на ежемесячное денежное вознаграждение за классное руководство</t>
  </si>
  <si>
    <t>792 202 03024 04 0000 151</t>
  </si>
  <si>
    <t>Субвенции бюджетам городских округов на выполнение передаваемых полномочий субъектов Российской Федерации</t>
  </si>
  <si>
    <t>792 202 03027 04 0000 151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</si>
  <si>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</si>
  <si>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792 202 03029 04 0000 151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</si>
  <si>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образовательныз учреждениях, реализующих основную общеобразовательную программу дошкольного образования</t>
  </si>
  <si>
    <t>792 202 03069 04 0000 151</t>
  </si>
  <si>
    <t>792 202 03999 04 0000 151</t>
  </si>
  <si>
    <t>Прочие субвенции бюджетам городских округов</t>
  </si>
  <si>
    <t>792 202 04025 04 0000 151</t>
  </si>
  <si>
    <t xml:space="preserve">792 202 04999 04 0000 151 </t>
  </si>
  <si>
    <t>Прочие межбюджетные трансферты, передаваемые бюджетам городских округов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</si>
  <si>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</si>
  <si>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 ДОХОДОВ</t>
  </si>
  <si>
    <t>Наименование показателя</t>
  </si>
  <si>
    <t>Управление муниципального имущества администрации города Ливны</t>
  </si>
  <si>
    <t>163 111 01040 04 0000 120</t>
  </si>
  <si>
    <t>182 105 04010 02 1000 110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</si>
  <si>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</si>
  <si>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</si>
  <si>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</si>
  <si>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188 116 08010 01 6000 140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</si>
  <si>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</si>
  <si>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188 116 21040 04 6000 140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</si>
  <si>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</si>
  <si>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720 207 04020 04 0000 180</t>
  </si>
  <si>
    <t>720 207 04050 04 0000 180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</si>
  <si>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</si>
  <si>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от сдачи в аренду имущества, составляющего казну городских округов (за исключением земельных  участков)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</si>
  <si>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</si>
  <si>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163 111 09044 04 0000 120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</si>
  <si>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</si>
  <si>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</si>
  <si>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</si>
  <si>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</si>
  <si>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</si>
  <si>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100 103 02240 01 0000 110</t>
  </si>
  <si>
    <t>100 103 02250 01 0000 110</t>
  </si>
  <si>
    <t>100 103 02260 01 0000 110</t>
  </si>
  <si>
    <t>321 000 00000 00 0000 000</t>
  </si>
  <si>
    <t>321 116 25060 01 6000 140</t>
  </si>
  <si>
    <t>163 111 05074 04 0000 120</t>
  </si>
  <si>
    <t>Денежные взыскания  (штрафы) за нарушение земельного законодательства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</si>
  <si>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</si>
  <si>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100 000 00000 00 0000 000</t>
  </si>
  <si>
    <t>Федеральное казначейство</t>
  </si>
  <si>
    <t>182 101 02010 01 2100 110</t>
  </si>
  <si>
    <t>182 101 02020 01 2100 110</t>
  </si>
  <si>
    <t>182 101 02030 01 2100 110</t>
  </si>
  <si>
    <t>182 105 02010 02 2100 110</t>
  </si>
  <si>
    <t>182 105 02020 02 2100 110</t>
  </si>
  <si>
    <t>182 105 04010 02 2100 110</t>
  </si>
  <si>
    <t>182 105 04010 02 4000 110</t>
  </si>
  <si>
    <t xml:space="preserve">182 106 01020 04 2100 110 </t>
  </si>
  <si>
    <t>182 106 06032 04 1000 110</t>
  </si>
  <si>
    <t>182 106 06032 04 2100 110</t>
  </si>
  <si>
    <t>182 106 06032 04 3000 110</t>
  </si>
  <si>
    <t>182 106 06042 04 1000 110</t>
  </si>
  <si>
    <t>182 106 06042 04 2100 110</t>
  </si>
  <si>
    <t>182 106 06042 04 3000 110</t>
  </si>
  <si>
    <t>141 116 08010 01 6000 140</t>
  </si>
  <si>
    <t>141 116 08020 01 6000 140</t>
  </si>
  <si>
    <t>141 116 25020 01 6000 140</t>
  </si>
  <si>
    <t>141 116 43000 01 6000 140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</si>
  <si>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</si>
  <si>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</si>
  <si>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</si>
  <si>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</si>
  <si>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</si>
  <si>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</si>
  <si>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</si>
  <si>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</si>
  <si>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службы по ветеринарному и фитосанитарному надзору по Орловской и Курской областям</t>
  </si>
  <si>
    <t>Территориальный отдел территориального управления Федеральной службы по надзору в сфере защиты прав потребителей и благополучия человека по Орловской области в г. Ливны</t>
  </si>
  <si>
    <t>МО МВД России "Ливенский"</t>
  </si>
  <si>
    <t>Управление Федеральной службы государственной регистрации, кадастра и картографии по Орловской области</t>
  </si>
  <si>
    <t>Прочие доходы от компенсации затрат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</si>
  <si>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</si>
  <si>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182 101 02020 01 1000 110</t>
  </si>
  <si>
    <t>720 108 07150 01 1000 110</t>
  </si>
  <si>
    <t>163 113 02064 04 0000 130</t>
  </si>
  <si>
    <t>720 113 02994 04 0000 130</t>
  </si>
  <si>
    <t>141 116 25050 01 6000 140</t>
  </si>
  <si>
    <t>182 116 43000 01 6000 140</t>
  </si>
  <si>
    <t>Доходы, поступающие в порядке возмещения расходов, понесенных в связи с эксплуатацией имущества городских округов</t>
  </si>
  <si>
    <t>Государственная пошлина за выдачу разрешения на установку  рекламной конструкции</t>
  </si>
  <si>
    <t>План  на 2016г.</t>
  </si>
  <si>
    <t>Факт  за 2016г.</t>
  </si>
  <si>
    <t>Доходы бюджета г.Ливны за 2016 год по кодам классификации  доходов бюджета</t>
  </si>
  <si>
    <t>792 202 01003 04 0000 151</t>
  </si>
  <si>
    <t>Дотации бюджетам городских округов на поддержку мер по сбалансированности бюджетов</t>
  </si>
  <si>
    <t>792 202 02088 04 0002 151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</si>
  <si>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</si>
  <si>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792 202 02089 04 0002 151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</si>
  <si>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</si>
  <si>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792 202 02207 04 0000 151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</si>
  <si>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</si>
  <si>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 792 202 02216 04 0000 151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</si>
  <si>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</si>
  <si>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792 202 03119 04 0000 151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</si>
  <si>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</si>
  <si>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792 202 03121 04 0000 151</t>
  </si>
  <si>
    <t>Субвенции бюджетам городских округов на проведение Всероссийской сельскохозяйственной переписи в 2016 году</t>
  </si>
  <si>
    <t xml:space="preserve"> 792 202 04 08104 0000 151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</si>
  <si>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</si>
  <si>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792 207 04020 04 0000 180</t>
  </si>
  <si>
    <t>792 207 04050 04 0000 180</t>
  </si>
  <si>
    <t>792 113 02994 04 0000 130</t>
  </si>
  <si>
    <t>=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</si>
  <si>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</si>
  <si>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Приложение №1                                               к решению Ливенского городского Совета народных депутатов                                      от 30 мая 2017г. № 10/136 - ГС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</si>
</sst>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  <numFmt numFmtId="18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82" fontId="4" fillId="0" borderId="0" xfId="0" applyNumberFormat="1" applyFont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wrapText="1"/>
    </xf>
    <xf numFmtId="182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182" fontId="7" fillId="0" borderId="15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center" wrapText="1"/>
    </xf>
    <xf numFmtId="182" fontId="7" fillId="0" borderId="15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182" fontId="7" fillId="0" borderId="18" xfId="0" applyNumberFormat="1" applyFont="1" applyFill="1" applyBorder="1" applyAlignment="1">
      <alignment horizontal="center" vertical="center"/>
    </xf>
    <xf numFmtId="173" fontId="7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173" fontId="9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1"/>
  <dimension ref="A1:J123"/>
  <sheetViews>
    <sheetView tabSelected="1" view="pageBreakPreview" zoomScale="90" zoomScaleNormal="90" zoomScaleSheetLayoutView="90" zoomScalePageLayoutView="0" workbookViewId="0" topLeftCell="A115">
      <selection activeCell="J2" sqref="J2"/>
    </sheetView>
  </sheetViews>
  <sheetFormatPr defaultColWidth="9.00390625" defaultRowHeight="12.75"/>
  <cols>
    <col min="1" max="1" width="27.125" style="45" customWidth="1"/>
    <col min="2" max="2" width="54.75390625" style="7" customWidth="1"/>
    <col min="3" max="3" width="11.625" style="6" customWidth="1"/>
    <col min="4" max="4" width="12.125" style="46" customWidth="1"/>
    <col min="5" max="5" width="10.25390625" style="46" customWidth="1"/>
    <col min="6" max="6" width="12.625" style="1" customWidth="1"/>
    <col min="7" max="7" width="13.25390625" style="1" customWidth="1"/>
    <col min="8" max="16384" width="9.125" style="1" customWidth="1"/>
  </cols>
  <sheetData>
    <row r="1" spans="3:5" ht="65.25" customHeight="1">
      <c r="C1" s="82" t="s">
        <v>204</v>
      </c>
      <c r="D1" s="82"/>
      <c r="E1" s="82"/>
    </row>
    <row r="2" spans="1:5" ht="27" customHeight="1">
      <c r="A2" s="80" t="s">
        <v>182</v>
      </c>
      <c r="B2" s="80"/>
      <c r="C2" s="80"/>
      <c r="D2" s="80"/>
      <c r="E2" s="80"/>
    </row>
    <row r="3" spans="1:4" ht="15" customHeight="1" hidden="1">
      <c r="A3" s="81"/>
      <c r="B3" s="81"/>
      <c r="C3" s="81"/>
      <c r="D3" s="81"/>
    </row>
    <row r="4" spans="1:4" ht="10.5" customHeight="1">
      <c r="A4" s="47"/>
      <c r="B4" s="48"/>
      <c r="C4" s="49"/>
      <c r="D4" s="46" t="s">
        <v>5</v>
      </c>
    </row>
    <row r="5" spans="1:5" s="2" customFormat="1" ht="24" customHeight="1">
      <c r="A5" s="50" t="s">
        <v>0</v>
      </c>
      <c r="B5" s="50" t="s">
        <v>108</v>
      </c>
      <c r="C5" s="51" t="s">
        <v>180</v>
      </c>
      <c r="D5" s="51" t="s">
        <v>181</v>
      </c>
      <c r="E5" s="52" t="s">
        <v>19</v>
      </c>
    </row>
    <row r="6" spans="1:5" s="4" customFormat="1" ht="16.5" customHeight="1" thickBot="1">
      <c r="A6" s="53">
        <v>1</v>
      </c>
      <c r="B6" s="54">
        <v>2</v>
      </c>
      <c r="C6" s="54">
        <v>3</v>
      </c>
      <c r="D6" s="53">
        <v>4</v>
      </c>
      <c r="E6" s="53">
        <v>5</v>
      </c>
    </row>
    <row r="7" spans="1:9" s="3" customFormat="1" ht="17.25" customHeight="1" thickBot="1">
      <c r="A7" s="55" t="s">
        <v>107</v>
      </c>
      <c r="B7" s="56"/>
      <c r="C7" s="57">
        <f>C8+C14+C16+C21+C29+C42+C76+C85+C87+C94</f>
        <v>918087.4999999998</v>
      </c>
      <c r="D7" s="57">
        <f>D8+D14+D16+D21+D29+D42+D76+D85+D87+D94</f>
        <v>905052.1999999998</v>
      </c>
      <c r="E7" s="58">
        <f aca="true" t="shared" si="0" ref="E7:E13">D7/C7*100</f>
        <v>98.5801680123082</v>
      </c>
      <c r="F7" s="27"/>
      <c r="G7" s="27"/>
      <c r="H7" s="83"/>
      <c r="I7" s="83"/>
    </row>
    <row r="8" spans="1:7" s="7" customFormat="1" ht="35.25" customHeight="1">
      <c r="A8" s="59" t="s">
        <v>26</v>
      </c>
      <c r="B8" s="60" t="s">
        <v>65</v>
      </c>
      <c r="C8" s="61">
        <f>C9+C10+C11+C12+C13</f>
        <v>1588</v>
      </c>
      <c r="D8" s="61">
        <f>D9+D10+D11+D12+D13</f>
        <v>1656.8000000000002</v>
      </c>
      <c r="E8" s="62">
        <f t="shared" si="0"/>
        <v>104.3324937027708</v>
      </c>
      <c r="F8" s="6"/>
      <c r="G8" s="29"/>
    </row>
    <row r="9" spans="1:7" s="7" customFormat="1" ht="34.5" customHeight="1">
      <c r="A9" s="9" t="s">
        <v>27</v>
      </c>
      <c r="B9" s="19" t="s">
        <v>32</v>
      </c>
      <c r="C9" s="11">
        <v>91</v>
      </c>
      <c r="D9" s="11">
        <v>91.4</v>
      </c>
      <c r="E9" s="24">
        <f t="shared" si="0"/>
        <v>100.43956043956044</v>
      </c>
      <c r="F9" s="6"/>
      <c r="G9" s="6"/>
    </row>
    <row r="10" spans="1:6" s="7" customFormat="1" ht="30" customHeight="1">
      <c r="A10" s="9" t="s">
        <v>28</v>
      </c>
      <c r="B10" s="19" t="s">
        <v>33</v>
      </c>
      <c r="C10" s="11">
        <v>0</v>
      </c>
      <c r="D10" s="11">
        <v>-0.7</v>
      </c>
      <c r="E10" s="24">
        <v>0</v>
      </c>
      <c r="F10" s="6"/>
    </row>
    <row r="11" spans="1:6" s="7" customFormat="1" ht="31.5" customHeight="1">
      <c r="A11" s="9" t="s">
        <v>29</v>
      </c>
      <c r="B11" s="19" t="s">
        <v>34</v>
      </c>
      <c r="C11" s="11">
        <v>98</v>
      </c>
      <c r="D11" s="11">
        <v>98.9</v>
      </c>
      <c r="E11" s="24">
        <f t="shared" si="0"/>
        <v>100.91836734693878</v>
      </c>
      <c r="F11" s="6"/>
    </row>
    <row r="12" spans="1:6" s="7" customFormat="1" ht="29.25" customHeight="1">
      <c r="A12" s="9" t="s">
        <v>30</v>
      </c>
      <c r="B12" s="19" t="s">
        <v>35</v>
      </c>
      <c r="C12" s="11">
        <v>1291</v>
      </c>
      <c r="D12" s="11">
        <v>1357.7</v>
      </c>
      <c r="E12" s="24">
        <f t="shared" si="0"/>
        <v>105.16653756777691</v>
      </c>
      <c r="F12" s="6"/>
    </row>
    <row r="13" spans="1:6" s="7" customFormat="1" ht="34.5" customHeight="1">
      <c r="A13" s="9" t="s">
        <v>31</v>
      </c>
      <c r="B13" s="19" t="s">
        <v>17</v>
      </c>
      <c r="C13" s="11">
        <v>108</v>
      </c>
      <c r="D13" s="11">
        <v>109.5</v>
      </c>
      <c r="E13" s="24">
        <f t="shared" si="0"/>
        <v>101.38888888888889</v>
      </c>
      <c r="F13" s="6"/>
    </row>
    <row r="14" spans="1:6" s="7" customFormat="1" ht="47.25" customHeight="1">
      <c r="A14" s="63" t="s">
        <v>36</v>
      </c>
      <c r="B14" s="64" t="s">
        <v>166</v>
      </c>
      <c r="C14" s="65">
        <f>C15</f>
        <v>57</v>
      </c>
      <c r="D14" s="65">
        <f>D15</f>
        <v>57.7</v>
      </c>
      <c r="E14" s="66">
        <f aca="true" t="shared" si="1" ref="E14:E31">D14/C14*100</f>
        <v>101.2280701754386</v>
      </c>
      <c r="F14" s="6"/>
    </row>
    <row r="15" spans="1:6" s="7" customFormat="1" ht="45.75" customHeight="1">
      <c r="A15" s="9" t="s">
        <v>37</v>
      </c>
      <c r="B15" s="19" t="s">
        <v>25</v>
      </c>
      <c r="C15" s="11">
        <v>57</v>
      </c>
      <c r="D15" s="11">
        <v>57.7</v>
      </c>
      <c r="E15" s="24">
        <f t="shared" si="1"/>
        <v>101.2280701754386</v>
      </c>
      <c r="F15" s="6"/>
    </row>
    <row r="16" spans="1:7" s="7" customFormat="1" ht="23.25" customHeight="1">
      <c r="A16" s="63" t="s">
        <v>138</v>
      </c>
      <c r="B16" s="64" t="s">
        <v>139</v>
      </c>
      <c r="C16" s="65">
        <f>C17+C18+C19+C20</f>
        <v>3352.8</v>
      </c>
      <c r="D16" s="65">
        <f>D17+D18+D19+D20</f>
        <v>3498.8999999999996</v>
      </c>
      <c r="E16" s="66">
        <f>D16/C16*100</f>
        <v>104.35755189692195</v>
      </c>
      <c r="F16" s="6"/>
      <c r="G16" s="6"/>
    </row>
    <row r="17" spans="1:6" s="7" customFormat="1" ht="96" customHeight="1">
      <c r="A17" s="9" t="s">
        <v>129</v>
      </c>
      <c r="B17" s="15" t="s">
        <v>125</v>
      </c>
      <c r="C17" s="36">
        <v>1057</v>
      </c>
      <c r="D17" s="36">
        <v>1196.1</v>
      </c>
      <c r="E17" s="24">
        <f>D17/C17*100</f>
        <v>113.15988647114474</v>
      </c>
      <c r="F17" s="6"/>
    </row>
    <row r="18" spans="1:6" s="7" customFormat="1" ht="107.25" customHeight="1">
      <c r="A18" s="9" t="s">
        <v>130</v>
      </c>
      <c r="B18" s="15" t="s">
        <v>126</v>
      </c>
      <c r="C18" s="36">
        <v>17.1</v>
      </c>
      <c r="D18" s="36">
        <v>18.3</v>
      </c>
      <c r="E18" s="24">
        <f>D18/C18*100</f>
        <v>107.01754385964912</v>
      </c>
      <c r="F18" s="6"/>
    </row>
    <row r="19" spans="1:6" s="7" customFormat="1" ht="92.25" customHeight="1">
      <c r="A19" s="9" t="s">
        <v>131</v>
      </c>
      <c r="B19" s="15" t="s">
        <v>127</v>
      </c>
      <c r="C19" s="36">
        <v>2425.9</v>
      </c>
      <c r="D19" s="36">
        <v>2461.7</v>
      </c>
      <c r="E19" s="24">
        <f>D19/C19*100</f>
        <v>101.47574096211713</v>
      </c>
      <c r="F19" s="6"/>
    </row>
    <row r="20" spans="1:6" s="7" customFormat="1" ht="102" customHeight="1">
      <c r="A20" s="9" t="s">
        <v>132</v>
      </c>
      <c r="B20" s="15" t="s">
        <v>128</v>
      </c>
      <c r="C20" s="36">
        <v>-147.2</v>
      </c>
      <c r="D20" s="36">
        <v>-177.2</v>
      </c>
      <c r="E20" s="24">
        <f>D20/C20*100</f>
        <v>120.38043478260869</v>
      </c>
      <c r="F20" s="6"/>
    </row>
    <row r="21" spans="1:6" s="7" customFormat="1" ht="65.25" customHeight="1">
      <c r="A21" s="63" t="s">
        <v>38</v>
      </c>
      <c r="B21" s="64" t="s">
        <v>167</v>
      </c>
      <c r="C21" s="65">
        <f>C22+C23+C24+C25+C26+C27+C28</f>
        <v>1029.4</v>
      </c>
      <c r="D21" s="65">
        <f>D22+D23+D24+D25+D26+D27+D28</f>
        <v>1088.1</v>
      </c>
      <c r="E21" s="66">
        <f t="shared" si="1"/>
        <v>105.70235088401007</v>
      </c>
      <c r="F21" s="6"/>
    </row>
    <row r="22" spans="1:6" s="7" customFormat="1" ht="64.5" customHeight="1">
      <c r="A22" s="9" t="s">
        <v>154</v>
      </c>
      <c r="B22" s="10" t="s">
        <v>116</v>
      </c>
      <c r="C22" s="11">
        <v>55</v>
      </c>
      <c r="D22" s="11">
        <v>55</v>
      </c>
      <c r="E22" s="24">
        <f t="shared" si="1"/>
        <v>100</v>
      </c>
      <c r="F22" s="6"/>
    </row>
    <row r="23" spans="1:6" s="7" customFormat="1" ht="63" customHeight="1">
      <c r="A23" s="9" t="s">
        <v>155</v>
      </c>
      <c r="B23" s="19" t="s">
        <v>158</v>
      </c>
      <c r="C23" s="11">
        <v>2</v>
      </c>
      <c r="D23" s="11">
        <v>2</v>
      </c>
      <c r="E23" s="24">
        <f t="shared" si="1"/>
        <v>100</v>
      </c>
      <c r="F23" s="6"/>
    </row>
    <row r="24" spans="1:6" s="7" customFormat="1" ht="48" customHeight="1">
      <c r="A24" s="9" t="s">
        <v>156</v>
      </c>
      <c r="B24" s="19" t="s">
        <v>159</v>
      </c>
      <c r="C24" s="11">
        <v>10</v>
      </c>
      <c r="D24" s="11">
        <v>10</v>
      </c>
      <c r="E24" s="24">
        <f t="shared" si="1"/>
        <v>100</v>
      </c>
      <c r="F24" s="6"/>
    </row>
    <row r="25" spans="1:6" s="7" customFormat="1" ht="39.75" customHeight="1">
      <c r="A25" s="9" t="s">
        <v>176</v>
      </c>
      <c r="B25" s="19" t="s">
        <v>17</v>
      </c>
      <c r="C25" s="11">
        <v>10</v>
      </c>
      <c r="D25" s="11">
        <v>12.5</v>
      </c>
      <c r="E25" s="24">
        <f t="shared" si="1"/>
        <v>125</v>
      </c>
      <c r="F25" s="6"/>
    </row>
    <row r="26" spans="1:6" s="7" customFormat="1" ht="66" customHeight="1">
      <c r="A26" s="9" t="s">
        <v>39</v>
      </c>
      <c r="B26" s="10" t="s">
        <v>41</v>
      </c>
      <c r="C26" s="11">
        <v>332</v>
      </c>
      <c r="D26" s="11">
        <v>348</v>
      </c>
      <c r="E26" s="24">
        <f t="shared" si="1"/>
        <v>104.81927710843372</v>
      </c>
      <c r="F26" s="6"/>
    </row>
    <row r="27" spans="1:6" s="7" customFormat="1" ht="79.5" customHeight="1">
      <c r="A27" s="9" t="s">
        <v>157</v>
      </c>
      <c r="B27" s="10" t="s">
        <v>160</v>
      </c>
      <c r="C27" s="11">
        <v>15</v>
      </c>
      <c r="D27" s="11">
        <v>15.7</v>
      </c>
      <c r="E27" s="24">
        <f t="shared" si="1"/>
        <v>104.66666666666666</v>
      </c>
      <c r="F27" s="6"/>
    </row>
    <row r="28" spans="1:6" s="7" customFormat="1" ht="51.75" customHeight="1">
      <c r="A28" s="9" t="s">
        <v>40</v>
      </c>
      <c r="B28" s="19" t="s">
        <v>25</v>
      </c>
      <c r="C28" s="11">
        <v>605.4</v>
      </c>
      <c r="D28" s="11">
        <v>644.9</v>
      </c>
      <c r="E28" s="24">
        <f t="shared" si="1"/>
        <v>106.5246118268913</v>
      </c>
      <c r="F28" s="6"/>
    </row>
    <row r="29" spans="1:6" s="7" customFormat="1" ht="35.25" customHeight="1">
      <c r="A29" s="63" t="s">
        <v>42</v>
      </c>
      <c r="B29" s="64" t="s">
        <v>109</v>
      </c>
      <c r="C29" s="65">
        <f>C30+C31+C32+C33+C34+C35+C36+C37+C38+C39+C40+C41</f>
        <v>49450.90000000001</v>
      </c>
      <c r="D29" s="65">
        <f>D30+D31+D32+D33+D34+D35+D36+D37+D38+D39+D40+D41</f>
        <v>49375.200000000004</v>
      </c>
      <c r="E29" s="66">
        <f t="shared" si="1"/>
        <v>99.84691886295293</v>
      </c>
      <c r="F29" s="6"/>
    </row>
    <row r="30" spans="1:7" s="7" customFormat="1" ht="62.25" customHeight="1">
      <c r="A30" s="9" t="s">
        <v>110</v>
      </c>
      <c r="B30" s="19" t="s">
        <v>112</v>
      </c>
      <c r="C30" s="11">
        <v>9.9</v>
      </c>
      <c r="D30" s="11">
        <v>10</v>
      </c>
      <c r="E30" s="42">
        <f t="shared" si="1"/>
        <v>101.01010101010101</v>
      </c>
      <c r="F30" s="6"/>
      <c r="G30" s="6"/>
    </row>
    <row r="31" spans="1:7" s="8" customFormat="1" ht="93.75" customHeight="1">
      <c r="A31" s="40" t="s">
        <v>43</v>
      </c>
      <c r="B31" s="33" t="s">
        <v>47</v>
      </c>
      <c r="C31" s="41">
        <v>21848.2</v>
      </c>
      <c r="D31" s="41">
        <v>23497.8</v>
      </c>
      <c r="E31" s="42">
        <f t="shared" si="1"/>
        <v>107.55027874149815</v>
      </c>
      <c r="F31" s="28"/>
      <c r="G31" s="28"/>
    </row>
    <row r="32" spans="1:6" s="7" customFormat="1" ht="95.25" customHeight="1">
      <c r="A32" s="9" t="s">
        <v>44</v>
      </c>
      <c r="B32" s="19" t="s">
        <v>48</v>
      </c>
      <c r="C32" s="11">
        <v>5.5</v>
      </c>
      <c r="D32" s="11">
        <v>5.9</v>
      </c>
      <c r="E32" s="24">
        <f aca="true" t="shared" si="2" ref="E32:E40">D32/C32*100</f>
        <v>107.27272727272728</v>
      </c>
      <c r="F32" s="6"/>
    </row>
    <row r="33" spans="1:7" s="7" customFormat="1" ht="82.5" customHeight="1">
      <c r="A33" s="9" t="s">
        <v>2</v>
      </c>
      <c r="B33" s="19" t="s">
        <v>49</v>
      </c>
      <c r="C33" s="11">
        <v>0</v>
      </c>
      <c r="D33" s="11">
        <v>284.8</v>
      </c>
      <c r="E33" s="24">
        <v>0</v>
      </c>
      <c r="F33" s="6"/>
      <c r="G33" s="6"/>
    </row>
    <row r="34" spans="1:6" s="7" customFormat="1" ht="48" customHeight="1">
      <c r="A34" s="9" t="s">
        <v>135</v>
      </c>
      <c r="B34" s="19" t="s">
        <v>122</v>
      </c>
      <c r="C34" s="11">
        <v>2516.7</v>
      </c>
      <c r="D34" s="11">
        <v>1972.3</v>
      </c>
      <c r="E34" s="24">
        <f t="shared" si="2"/>
        <v>78.36849843048437</v>
      </c>
      <c r="F34" s="6"/>
    </row>
    <row r="35" spans="1:7" s="7" customFormat="1" ht="66.75" customHeight="1">
      <c r="A35" s="9" t="s">
        <v>3</v>
      </c>
      <c r="B35" s="19" t="s">
        <v>50</v>
      </c>
      <c r="C35" s="11">
        <v>11692.5</v>
      </c>
      <c r="D35" s="11">
        <v>11157.8</v>
      </c>
      <c r="E35" s="24">
        <f t="shared" si="2"/>
        <v>95.42698310883044</v>
      </c>
      <c r="F35" s="6"/>
      <c r="G35" s="6"/>
    </row>
    <row r="36" spans="1:7" s="7" customFormat="1" ht="92.25" customHeight="1">
      <c r="A36" s="9" t="s">
        <v>124</v>
      </c>
      <c r="B36" s="33" t="s">
        <v>123</v>
      </c>
      <c r="C36" s="11">
        <v>2848</v>
      </c>
      <c r="D36" s="11">
        <v>2050.6</v>
      </c>
      <c r="E36" s="24">
        <f t="shared" si="2"/>
        <v>72.00140449438202</v>
      </c>
      <c r="F36" s="6"/>
      <c r="G36" s="6"/>
    </row>
    <row r="37" spans="1:7" s="7" customFormat="1" ht="48.75" customHeight="1">
      <c r="A37" s="9" t="s">
        <v>174</v>
      </c>
      <c r="B37" s="19" t="s">
        <v>178</v>
      </c>
      <c r="C37" s="11">
        <v>44.5</v>
      </c>
      <c r="D37" s="11">
        <v>44.5</v>
      </c>
      <c r="E37" s="24">
        <f t="shared" si="2"/>
        <v>100</v>
      </c>
      <c r="F37" s="6"/>
      <c r="G37" s="6"/>
    </row>
    <row r="38" spans="1:7" s="7" customFormat="1" ht="99" customHeight="1">
      <c r="A38" s="9" t="s">
        <v>45</v>
      </c>
      <c r="B38" s="43" t="s">
        <v>76</v>
      </c>
      <c r="C38" s="11">
        <v>860.8</v>
      </c>
      <c r="D38" s="11">
        <v>863</v>
      </c>
      <c r="E38" s="24">
        <f t="shared" si="2"/>
        <v>100.25557620817844</v>
      </c>
      <c r="F38" s="6"/>
      <c r="G38" s="6"/>
    </row>
    <row r="39" spans="1:7" s="7" customFormat="1" ht="62.25" customHeight="1">
      <c r="A39" s="9" t="s">
        <v>4</v>
      </c>
      <c r="B39" s="19" t="s">
        <v>113</v>
      </c>
      <c r="C39" s="11">
        <v>9286.4</v>
      </c>
      <c r="D39" s="11">
        <v>9145.8</v>
      </c>
      <c r="E39" s="24">
        <f t="shared" si="2"/>
        <v>98.48595796002756</v>
      </c>
      <c r="F39" s="6"/>
      <c r="G39" s="6"/>
    </row>
    <row r="40" spans="1:7" s="7" customFormat="1" ht="44.25" customHeight="1">
      <c r="A40" s="9" t="s">
        <v>6</v>
      </c>
      <c r="B40" s="19" t="s">
        <v>51</v>
      </c>
      <c r="C40" s="11">
        <v>338.4</v>
      </c>
      <c r="D40" s="11">
        <v>343.4</v>
      </c>
      <c r="E40" s="24">
        <f t="shared" si="2"/>
        <v>101.47754137115838</v>
      </c>
      <c r="F40" s="6"/>
      <c r="G40" s="6"/>
    </row>
    <row r="41" spans="1:7" s="7" customFormat="1" ht="31.5" customHeight="1">
      <c r="A41" s="9" t="s">
        <v>46</v>
      </c>
      <c r="B41" s="19" t="s">
        <v>18</v>
      </c>
      <c r="C41" s="11">
        <v>0</v>
      </c>
      <c r="D41" s="11">
        <v>-0.7</v>
      </c>
      <c r="E41" s="24">
        <v>0</v>
      </c>
      <c r="F41" s="6"/>
      <c r="G41" s="6"/>
    </row>
    <row r="42" spans="1:6" s="7" customFormat="1" ht="30.75" customHeight="1">
      <c r="A42" s="63" t="s">
        <v>52</v>
      </c>
      <c r="B42" s="64" t="s">
        <v>66</v>
      </c>
      <c r="C42" s="65">
        <f>C43+C44+C45+C46+C47+C48+C49+C50+C51+C52+C53+C54+C55+C56+C57+C58+C59+C60+C61+C62+C63+C64+C65+C66+C67+C68+C69+C70+C71+C72+C73+C74+C75</f>
        <v>265730.4999999999</v>
      </c>
      <c r="D42" s="65">
        <f>D43+D44+D45+D46+D47+D48+D49+D50+D51+D52+D53+D54+D55+D56+D57+D58+D59+D60+D61+D62+D63+D64+D65+D66+D67+D68+D69+D70+D71+D72+D73+D74+D75</f>
        <v>254061.39999999994</v>
      </c>
      <c r="E42" s="66">
        <f>D42/C42*100</f>
        <v>95.60867119130097</v>
      </c>
      <c r="F42" s="6"/>
    </row>
    <row r="43" spans="1:9" ht="81" customHeight="1">
      <c r="A43" s="16" t="s">
        <v>77</v>
      </c>
      <c r="B43" s="19" t="s">
        <v>137</v>
      </c>
      <c r="C43" s="36">
        <v>179450.1</v>
      </c>
      <c r="D43" s="36">
        <v>169377.5</v>
      </c>
      <c r="E43" s="24">
        <f>D43/C43*100</f>
        <v>94.38696328394356</v>
      </c>
      <c r="F43" s="29"/>
      <c r="G43" s="29"/>
      <c r="H43" s="7"/>
      <c r="I43" s="7"/>
    </row>
    <row r="44" spans="1:5" ht="78" customHeight="1">
      <c r="A44" s="9" t="s">
        <v>140</v>
      </c>
      <c r="B44" s="19" t="s">
        <v>137</v>
      </c>
      <c r="C44" s="36">
        <v>900</v>
      </c>
      <c r="D44" s="36">
        <v>994.3</v>
      </c>
      <c r="E44" s="24">
        <f aca="true" t="shared" si="3" ref="E44:E52">D44/C44*100</f>
        <v>110.47777777777776</v>
      </c>
    </row>
    <row r="45" spans="1:5" ht="81.75" customHeight="1">
      <c r="A45" s="9" t="s">
        <v>78</v>
      </c>
      <c r="B45" s="19" t="s">
        <v>137</v>
      </c>
      <c r="C45" s="36">
        <v>800</v>
      </c>
      <c r="D45" s="36">
        <v>830</v>
      </c>
      <c r="E45" s="24">
        <f t="shared" si="3"/>
        <v>103.75000000000001</v>
      </c>
    </row>
    <row r="46" spans="1:6" ht="126" customHeight="1">
      <c r="A46" s="9" t="s">
        <v>172</v>
      </c>
      <c r="B46" s="15" t="s">
        <v>69</v>
      </c>
      <c r="C46" s="36">
        <v>720</v>
      </c>
      <c r="D46" s="36">
        <v>727.9</v>
      </c>
      <c r="E46" s="24">
        <f t="shared" si="3"/>
        <v>101.09722222222221</v>
      </c>
      <c r="F46" s="5"/>
    </row>
    <row r="47" spans="1:5" ht="123" customHeight="1">
      <c r="A47" s="9" t="s">
        <v>141</v>
      </c>
      <c r="B47" s="15" t="s">
        <v>69</v>
      </c>
      <c r="C47" s="36">
        <v>16</v>
      </c>
      <c r="D47" s="36">
        <v>16.1</v>
      </c>
      <c r="E47" s="24">
        <f t="shared" si="3"/>
        <v>100.62500000000001</v>
      </c>
    </row>
    <row r="48" spans="1:5" ht="123.75" customHeight="1">
      <c r="A48" s="9" t="s">
        <v>53</v>
      </c>
      <c r="B48" s="15" t="s">
        <v>69</v>
      </c>
      <c r="C48" s="36">
        <v>48</v>
      </c>
      <c r="D48" s="36">
        <v>48.3</v>
      </c>
      <c r="E48" s="24">
        <f t="shared" si="3"/>
        <v>100.62499999999999</v>
      </c>
    </row>
    <row r="49" spans="1:6" ht="48.75" customHeight="1">
      <c r="A49" s="9" t="s">
        <v>7</v>
      </c>
      <c r="B49" s="15" t="s">
        <v>70</v>
      </c>
      <c r="C49" s="36">
        <v>1700</v>
      </c>
      <c r="D49" s="36">
        <v>1733.3</v>
      </c>
      <c r="E49" s="24">
        <f t="shared" si="3"/>
        <v>101.95882352941177</v>
      </c>
      <c r="F49" s="5"/>
    </row>
    <row r="50" spans="1:5" ht="48.75" customHeight="1">
      <c r="A50" s="9" t="s">
        <v>142</v>
      </c>
      <c r="B50" s="15" t="s">
        <v>70</v>
      </c>
      <c r="C50" s="36">
        <v>6</v>
      </c>
      <c r="D50" s="36">
        <v>6.5</v>
      </c>
      <c r="E50" s="24">
        <f t="shared" si="3"/>
        <v>108.33333333333333</v>
      </c>
    </row>
    <row r="51" spans="1:5" ht="45.75" customHeight="1">
      <c r="A51" s="9" t="s">
        <v>54</v>
      </c>
      <c r="B51" s="15" t="s">
        <v>70</v>
      </c>
      <c r="C51" s="36">
        <v>30</v>
      </c>
      <c r="D51" s="36">
        <v>31.6</v>
      </c>
      <c r="E51" s="24">
        <f t="shared" si="3"/>
        <v>105.33333333333334</v>
      </c>
    </row>
    <row r="52" spans="1:5" ht="99" customHeight="1">
      <c r="A52" s="9" t="s">
        <v>8</v>
      </c>
      <c r="B52" s="33" t="s">
        <v>171</v>
      </c>
      <c r="C52" s="36">
        <v>600</v>
      </c>
      <c r="D52" s="36">
        <v>664.3</v>
      </c>
      <c r="E52" s="24">
        <f t="shared" si="3"/>
        <v>110.71666666666667</v>
      </c>
    </row>
    <row r="53" spans="1:8" ht="33" customHeight="1">
      <c r="A53" s="9" t="s">
        <v>21</v>
      </c>
      <c r="B53" s="15" t="s">
        <v>1</v>
      </c>
      <c r="C53" s="36">
        <v>37955.7</v>
      </c>
      <c r="D53" s="36">
        <v>37971.2</v>
      </c>
      <c r="E53" s="24">
        <f aca="true" t="shared" si="4" ref="E53:E60">D53/C53*100</f>
        <v>100.04083708112353</v>
      </c>
      <c r="F53" s="29"/>
      <c r="G53" s="29"/>
      <c r="H53" s="7"/>
    </row>
    <row r="54" spans="1:5" ht="27.75" customHeight="1">
      <c r="A54" s="9" t="s">
        <v>143</v>
      </c>
      <c r="B54" s="15" t="s">
        <v>1</v>
      </c>
      <c r="C54" s="36">
        <v>170</v>
      </c>
      <c r="D54" s="36">
        <v>179.7</v>
      </c>
      <c r="E54" s="24">
        <f t="shared" si="4"/>
        <v>105.70588235294116</v>
      </c>
    </row>
    <row r="55" spans="1:5" ht="30.75" customHeight="1">
      <c r="A55" s="9" t="s">
        <v>22</v>
      </c>
      <c r="B55" s="15" t="s">
        <v>1</v>
      </c>
      <c r="C55" s="36">
        <v>370</v>
      </c>
      <c r="D55" s="36">
        <v>379.5</v>
      </c>
      <c r="E55" s="24">
        <f t="shared" si="4"/>
        <v>102.56756756756758</v>
      </c>
    </row>
    <row r="56" spans="1:6" ht="48.75" customHeight="1">
      <c r="A56" s="9" t="s">
        <v>23</v>
      </c>
      <c r="B56" s="15" t="s">
        <v>71</v>
      </c>
      <c r="C56" s="36">
        <v>2.5</v>
      </c>
      <c r="D56" s="36">
        <v>2.6</v>
      </c>
      <c r="E56" s="24">
        <f t="shared" si="4"/>
        <v>104</v>
      </c>
      <c r="F56" s="5"/>
    </row>
    <row r="57" spans="1:5" ht="47.25" customHeight="1">
      <c r="A57" s="9" t="s">
        <v>144</v>
      </c>
      <c r="B57" s="15" t="s">
        <v>71</v>
      </c>
      <c r="C57" s="36">
        <v>1.8</v>
      </c>
      <c r="D57" s="36">
        <v>1.8</v>
      </c>
      <c r="E57" s="24">
        <f t="shared" si="4"/>
        <v>100</v>
      </c>
    </row>
    <row r="58" spans="1:8" ht="15" customHeight="1">
      <c r="A58" s="12" t="s">
        <v>24</v>
      </c>
      <c r="B58" s="13" t="s">
        <v>15</v>
      </c>
      <c r="C58" s="11">
        <v>338.8</v>
      </c>
      <c r="D58" s="11">
        <v>338.8</v>
      </c>
      <c r="E58" s="24">
        <f t="shared" si="4"/>
        <v>100</v>
      </c>
      <c r="F58" s="29"/>
      <c r="G58" s="29"/>
      <c r="H58" s="7"/>
    </row>
    <row r="59" spans="1:8" ht="45.75" customHeight="1">
      <c r="A59" s="12" t="s">
        <v>111</v>
      </c>
      <c r="B59" s="14" t="s">
        <v>114</v>
      </c>
      <c r="C59" s="11">
        <v>1549.6</v>
      </c>
      <c r="D59" s="11">
        <v>2132.3</v>
      </c>
      <c r="E59" s="24">
        <f t="shared" si="4"/>
        <v>137.60325245224575</v>
      </c>
      <c r="F59" s="29"/>
      <c r="G59" s="29"/>
      <c r="H59" s="7"/>
    </row>
    <row r="60" spans="1:8" ht="48.75" customHeight="1">
      <c r="A60" s="12" t="s">
        <v>145</v>
      </c>
      <c r="B60" s="14" t="s">
        <v>114</v>
      </c>
      <c r="C60" s="11">
        <v>0.4</v>
      </c>
      <c r="D60" s="11">
        <v>0.5</v>
      </c>
      <c r="E60" s="24">
        <f t="shared" si="4"/>
        <v>125</v>
      </c>
      <c r="F60" s="7"/>
      <c r="G60" s="7"/>
      <c r="H60" s="7"/>
    </row>
    <row r="61" spans="1:8" ht="47.25" customHeight="1">
      <c r="A61" s="12" t="s">
        <v>146</v>
      </c>
      <c r="B61" s="14" t="s">
        <v>114</v>
      </c>
      <c r="C61" s="11">
        <v>0</v>
      </c>
      <c r="D61" s="11">
        <v>-3.6</v>
      </c>
      <c r="E61" s="24">
        <v>0</v>
      </c>
      <c r="F61" s="29"/>
      <c r="G61" s="7"/>
      <c r="H61" s="7"/>
    </row>
    <row r="62" spans="1:8" ht="52.5" customHeight="1">
      <c r="A62" s="9" t="s">
        <v>9</v>
      </c>
      <c r="B62" s="15" t="s">
        <v>72</v>
      </c>
      <c r="C62" s="11">
        <v>3560</v>
      </c>
      <c r="D62" s="11">
        <v>2484.5</v>
      </c>
      <c r="E62" s="24">
        <f>D62/C62*100</f>
        <v>69.78932584269663</v>
      </c>
      <c r="F62" s="29"/>
      <c r="G62" s="29"/>
      <c r="H62" s="7"/>
    </row>
    <row r="63" spans="1:8" ht="52.5" customHeight="1">
      <c r="A63" s="9" t="s">
        <v>147</v>
      </c>
      <c r="B63" s="15" t="s">
        <v>72</v>
      </c>
      <c r="C63" s="11">
        <v>40</v>
      </c>
      <c r="D63" s="11">
        <v>41.6</v>
      </c>
      <c r="E63" s="24">
        <f>D63/C63*100</f>
        <v>104</v>
      </c>
      <c r="F63" s="7"/>
      <c r="G63" s="7"/>
      <c r="H63" s="7"/>
    </row>
    <row r="64" spans="1:8" ht="47.25" customHeight="1">
      <c r="A64" s="9" t="s">
        <v>148</v>
      </c>
      <c r="B64" s="15" t="s">
        <v>161</v>
      </c>
      <c r="C64" s="11">
        <v>21156.4</v>
      </c>
      <c r="D64" s="11">
        <v>19047.2</v>
      </c>
      <c r="E64" s="24">
        <f aca="true" t="shared" si="5" ref="E64:E69">D64/C64*100</f>
        <v>90.0304399614301</v>
      </c>
      <c r="F64" s="29"/>
      <c r="G64" s="29"/>
      <c r="H64" s="7"/>
    </row>
    <row r="65" spans="1:5" ht="45" customHeight="1">
      <c r="A65" s="9" t="s">
        <v>149</v>
      </c>
      <c r="B65" s="15" t="s">
        <v>161</v>
      </c>
      <c r="C65" s="11">
        <v>280</v>
      </c>
      <c r="D65" s="11">
        <v>281.9</v>
      </c>
      <c r="E65" s="24">
        <f t="shared" si="5"/>
        <v>100.67857142857142</v>
      </c>
    </row>
    <row r="66" spans="1:5" ht="45" customHeight="1">
      <c r="A66" s="9" t="s">
        <v>150</v>
      </c>
      <c r="B66" s="15" t="s">
        <v>161</v>
      </c>
      <c r="C66" s="36">
        <v>0.8</v>
      </c>
      <c r="D66" s="36">
        <v>0.8</v>
      </c>
      <c r="E66" s="24">
        <f t="shared" si="5"/>
        <v>100</v>
      </c>
    </row>
    <row r="67" spans="1:5" ht="45" customHeight="1">
      <c r="A67" s="9" t="s">
        <v>151</v>
      </c>
      <c r="B67" s="15" t="s">
        <v>162</v>
      </c>
      <c r="C67" s="36">
        <v>8500</v>
      </c>
      <c r="D67" s="36">
        <v>8851.2</v>
      </c>
      <c r="E67" s="24">
        <f t="shared" si="5"/>
        <v>104.13176470588238</v>
      </c>
    </row>
    <row r="68" spans="1:5" ht="54" customHeight="1">
      <c r="A68" s="9" t="s">
        <v>152</v>
      </c>
      <c r="B68" s="15" t="s">
        <v>162</v>
      </c>
      <c r="C68" s="36">
        <v>64</v>
      </c>
      <c r="D68" s="36">
        <v>64.3</v>
      </c>
      <c r="E68" s="24">
        <f t="shared" si="5"/>
        <v>100.46875</v>
      </c>
    </row>
    <row r="69" spans="1:5" ht="45.75" customHeight="1">
      <c r="A69" s="9" t="s">
        <v>153</v>
      </c>
      <c r="B69" s="15" t="s">
        <v>162</v>
      </c>
      <c r="C69" s="36">
        <v>1.8</v>
      </c>
      <c r="D69" s="36">
        <v>1.8</v>
      </c>
      <c r="E69" s="24">
        <f t="shared" si="5"/>
        <v>100</v>
      </c>
    </row>
    <row r="70" spans="1:8" ht="44.25" customHeight="1">
      <c r="A70" s="9" t="s">
        <v>20</v>
      </c>
      <c r="B70" s="18" t="s">
        <v>73</v>
      </c>
      <c r="C70" s="36">
        <v>6960</v>
      </c>
      <c r="D70" s="36">
        <v>7334.1</v>
      </c>
      <c r="E70" s="24">
        <f aca="true" t="shared" si="6" ref="E70:E81">D70/C70*100</f>
        <v>105.375</v>
      </c>
      <c r="F70" s="29"/>
      <c r="G70" s="29"/>
      <c r="H70" s="7"/>
    </row>
    <row r="71" spans="1:5" ht="81" customHeight="1">
      <c r="A71" s="16" t="s">
        <v>56</v>
      </c>
      <c r="B71" s="26" t="s">
        <v>163</v>
      </c>
      <c r="C71" s="36">
        <v>230</v>
      </c>
      <c r="D71" s="36">
        <v>241.6</v>
      </c>
      <c r="E71" s="24">
        <f t="shared" si="6"/>
        <v>105.04347826086958</v>
      </c>
    </row>
    <row r="72" spans="1:5" ht="66.75" customHeight="1">
      <c r="A72" s="16" t="s">
        <v>57</v>
      </c>
      <c r="B72" s="10" t="s">
        <v>164</v>
      </c>
      <c r="C72" s="36">
        <v>12</v>
      </c>
      <c r="D72" s="36">
        <v>13.2</v>
      </c>
      <c r="E72" s="24">
        <f t="shared" si="6"/>
        <v>109.99999999999999</v>
      </c>
    </row>
    <row r="73" spans="1:5" ht="76.5" customHeight="1">
      <c r="A73" s="16" t="s">
        <v>58</v>
      </c>
      <c r="B73" s="10" t="s">
        <v>165</v>
      </c>
      <c r="C73" s="36">
        <v>260</v>
      </c>
      <c r="D73" s="36">
        <v>260</v>
      </c>
      <c r="E73" s="24">
        <f t="shared" si="6"/>
        <v>100</v>
      </c>
    </row>
    <row r="74" spans="1:5" ht="60.75" customHeight="1">
      <c r="A74" s="16" t="s">
        <v>177</v>
      </c>
      <c r="B74" s="15" t="s">
        <v>75</v>
      </c>
      <c r="C74" s="36">
        <v>6</v>
      </c>
      <c r="D74" s="36">
        <v>6</v>
      </c>
      <c r="E74" s="24">
        <f t="shared" si="6"/>
        <v>100</v>
      </c>
    </row>
    <row r="75" spans="1:5" ht="48" customHeight="1">
      <c r="A75" s="16" t="s">
        <v>59</v>
      </c>
      <c r="B75" s="19" t="s">
        <v>25</v>
      </c>
      <c r="C75" s="36">
        <v>0.6</v>
      </c>
      <c r="D75" s="36">
        <v>0.6</v>
      </c>
      <c r="E75" s="24">
        <f t="shared" si="6"/>
        <v>100</v>
      </c>
    </row>
    <row r="76" spans="1:5" ht="27" customHeight="1">
      <c r="A76" s="67" t="s">
        <v>55</v>
      </c>
      <c r="B76" s="68" t="s">
        <v>168</v>
      </c>
      <c r="C76" s="65">
        <f>C77+C78+C79+C80+C81</f>
        <v>2097</v>
      </c>
      <c r="D76" s="65">
        <f>D77+D78+D79+D80+D81</f>
        <v>2170.5</v>
      </c>
      <c r="E76" s="66">
        <f>D76/C76*100</f>
        <v>103.50500715307582</v>
      </c>
    </row>
    <row r="77" spans="1:5" ht="64.5" customHeight="1">
      <c r="A77" s="16" t="s">
        <v>115</v>
      </c>
      <c r="B77" s="10" t="s">
        <v>116</v>
      </c>
      <c r="C77" s="36">
        <v>90</v>
      </c>
      <c r="D77" s="36">
        <v>92.4</v>
      </c>
      <c r="E77" s="24">
        <f>D77/C77*100</f>
        <v>102.66666666666669</v>
      </c>
    </row>
    <row r="78" spans="1:5" ht="64.5" customHeight="1">
      <c r="A78" s="16" t="s">
        <v>117</v>
      </c>
      <c r="B78" s="10" t="s">
        <v>118</v>
      </c>
      <c r="C78" s="36">
        <v>20</v>
      </c>
      <c r="D78" s="36">
        <v>20.6</v>
      </c>
      <c r="E78" s="24">
        <f>D78/C78*100</f>
        <v>103</v>
      </c>
    </row>
    <row r="79" spans="1:5" ht="35.25" customHeight="1">
      <c r="A79" s="9" t="s">
        <v>60</v>
      </c>
      <c r="B79" s="18" t="s">
        <v>74</v>
      </c>
      <c r="C79" s="36">
        <v>245</v>
      </c>
      <c r="D79" s="36">
        <v>247.3</v>
      </c>
      <c r="E79" s="24">
        <f t="shared" si="6"/>
        <v>100.9387755102041</v>
      </c>
    </row>
    <row r="80" spans="1:5" ht="67.5" customHeight="1">
      <c r="A80" s="9" t="s">
        <v>61</v>
      </c>
      <c r="B80" s="15" t="s">
        <v>75</v>
      </c>
      <c r="C80" s="36">
        <v>42</v>
      </c>
      <c r="D80" s="36">
        <v>43.1</v>
      </c>
      <c r="E80" s="24">
        <f t="shared" si="6"/>
        <v>102.61904761904763</v>
      </c>
    </row>
    <row r="81" spans="1:5" ht="49.5" customHeight="1">
      <c r="A81" s="16" t="s">
        <v>62</v>
      </c>
      <c r="B81" s="19" t="s">
        <v>25</v>
      </c>
      <c r="C81" s="36">
        <v>1700</v>
      </c>
      <c r="D81" s="36">
        <v>1767.1</v>
      </c>
      <c r="E81" s="24">
        <f t="shared" si="6"/>
        <v>103.94705882352942</v>
      </c>
    </row>
    <row r="82" spans="1:5" ht="25.5" customHeight="1" hidden="1">
      <c r="A82" s="20" t="s">
        <v>10</v>
      </c>
      <c r="B82" s="21" t="s">
        <v>16</v>
      </c>
      <c r="C82" s="11">
        <v>0</v>
      </c>
      <c r="D82" s="11">
        <v>0</v>
      </c>
      <c r="E82" s="69"/>
    </row>
    <row r="83" spans="1:5" ht="25.5" customHeight="1" hidden="1">
      <c r="A83" s="20" t="s">
        <v>11</v>
      </c>
      <c r="B83" s="21" t="s">
        <v>16</v>
      </c>
      <c r="C83" s="11">
        <v>0</v>
      </c>
      <c r="D83" s="11">
        <v>0</v>
      </c>
      <c r="E83" s="69"/>
    </row>
    <row r="84" spans="1:5" ht="25.5" customHeight="1" hidden="1">
      <c r="A84" s="20" t="s">
        <v>12</v>
      </c>
      <c r="B84" s="21" t="s">
        <v>16</v>
      </c>
      <c r="C84" s="11">
        <v>0</v>
      </c>
      <c r="D84" s="11">
        <v>0</v>
      </c>
      <c r="E84" s="69"/>
    </row>
    <row r="85" spans="1:5" ht="48.75" customHeight="1">
      <c r="A85" s="70" t="s">
        <v>133</v>
      </c>
      <c r="B85" s="71" t="s">
        <v>169</v>
      </c>
      <c r="C85" s="65">
        <f>C86</f>
        <v>100</v>
      </c>
      <c r="D85" s="65">
        <f>D86</f>
        <v>100.2</v>
      </c>
      <c r="E85" s="69">
        <f>D85/C85*100</f>
        <v>100.2</v>
      </c>
    </row>
    <row r="86" spans="1:5" ht="32.25" customHeight="1">
      <c r="A86" s="23" t="s">
        <v>134</v>
      </c>
      <c r="B86" s="19" t="s">
        <v>136</v>
      </c>
      <c r="C86" s="11">
        <v>100</v>
      </c>
      <c r="D86" s="11">
        <v>100.2</v>
      </c>
      <c r="E86" s="24">
        <f>D86/C86*100</f>
        <v>100.2</v>
      </c>
    </row>
    <row r="87" spans="1:5" ht="25.5" customHeight="1">
      <c r="A87" s="67" t="s">
        <v>63</v>
      </c>
      <c r="B87" s="68" t="s">
        <v>67</v>
      </c>
      <c r="C87" s="65">
        <f>C88+C89+C90+C91+C92+C93</f>
        <v>2751.2999999999997</v>
      </c>
      <c r="D87" s="65">
        <f>D88+D89+D90+D91+D92+D93</f>
        <v>2837.9999999999995</v>
      </c>
      <c r="E87" s="69">
        <f aca="true" t="shared" si="7" ref="E87:E94">D87/C87*100</f>
        <v>103.15123759677243</v>
      </c>
    </row>
    <row r="88" spans="1:5" ht="33" customHeight="1">
      <c r="A88" s="23" t="s">
        <v>173</v>
      </c>
      <c r="B88" s="18" t="s">
        <v>179</v>
      </c>
      <c r="C88" s="11">
        <v>40</v>
      </c>
      <c r="D88" s="11">
        <v>40</v>
      </c>
      <c r="E88" s="24">
        <f t="shared" si="7"/>
        <v>100</v>
      </c>
    </row>
    <row r="89" spans="1:5" ht="28.5" customHeight="1">
      <c r="A89" s="23" t="s">
        <v>175</v>
      </c>
      <c r="B89" s="10" t="s">
        <v>170</v>
      </c>
      <c r="C89" s="11">
        <v>22.1</v>
      </c>
      <c r="D89" s="11">
        <v>22.1</v>
      </c>
      <c r="E89" s="24">
        <f t="shared" si="7"/>
        <v>100</v>
      </c>
    </row>
    <row r="90" spans="1:5" ht="48" customHeight="1">
      <c r="A90" s="23" t="s">
        <v>13</v>
      </c>
      <c r="B90" s="19" t="s">
        <v>51</v>
      </c>
      <c r="C90" s="11">
        <v>1131.6</v>
      </c>
      <c r="D90" s="11">
        <v>1162.8</v>
      </c>
      <c r="E90" s="24">
        <f t="shared" si="7"/>
        <v>102.75715800636267</v>
      </c>
    </row>
    <row r="91" spans="1:5" ht="45.75" customHeight="1">
      <c r="A91" s="23" t="s">
        <v>14</v>
      </c>
      <c r="B91" s="19" t="s">
        <v>25</v>
      </c>
      <c r="C91" s="11">
        <v>440</v>
      </c>
      <c r="D91" s="11">
        <v>495.5</v>
      </c>
      <c r="E91" s="24">
        <f t="shared" si="7"/>
        <v>112.61363636363637</v>
      </c>
    </row>
    <row r="92" spans="1:7" ht="45.75" customHeight="1">
      <c r="A92" s="34" t="s">
        <v>119</v>
      </c>
      <c r="B92" s="10" t="s">
        <v>121</v>
      </c>
      <c r="C92" s="38">
        <v>428.5</v>
      </c>
      <c r="D92" s="16">
        <v>428.5</v>
      </c>
      <c r="E92" s="24">
        <f t="shared" si="7"/>
        <v>100</v>
      </c>
      <c r="F92" s="25"/>
      <c r="G92" s="25"/>
    </row>
    <row r="93" spans="1:7" ht="31.5" customHeight="1" thickBot="1">
      <c r="A93" s="30" t="s">
        <v>120</v>
      </c>
      <c r="B93" s="44" t="s">
        <v>80</v>
      </c>
      <c r="C93" s="39">
        <v>689.1</v>
      </c>
      <c r="D93" s="17">
        <v>689.1</v>
      </c>
      <c r="E93" s="37">
        <f t="shared" si="7"/>
        <v>100</v>
      </c>
      <c r="F93" s="25"/>
      <c r="G93" s="25"/>
    </row>
    <row r="94" spans="1:5" ht="30" customHeight="1" thickBot="1">
      <c r="A94" s="72" t="s">
        <v>64</v>
      </c>
      <c r="B94" s="73" t="s">
        <v>68</v>
      </c>
      <c r="C94" s="74">
        <f>C95+C96+C97+C98+C99+C100+C101+C102+C103+C104+C105+C106+C107+C108+C109+C110+C111+C112+C113+C114+C115+C116+C117+C118+C119</f>
        <v>591930.6</v>
      </c>
      <c r="D94" s="74">
        <f>D95+D96+D97+D98+D99+D100+D101+D102+D103+D104+D105+D106+D107+D108+D109+D110+D111+D112+D113+D114+D115+D116+D117+D118+D119</f>
        <v>590205.3999999999</v>
      </c>
      <c r="E94" s="75">
        <f t="shared" si="7"/>
        <v>99.70854691411458</v>
      </c>
    </row>
    <row r="95" spans="1:5" ht="27" customHeight="1">
      <c r="A95" s="22" t="s">
        <v>201</v>
      </c>
      <c r="B95" s="10" t="s">
        <v>170</v>
      </c>
      <c r="C95" s="35">
        <v>5.9</v>
      </c>
      <c r="D95" s="35">
        <v>5.9</v>
      </c>
      <c r="E95" s="24">
        <f>D95/C95*100</f>
        <v>100</v>
      </c>
    </row>
    <row r="96" spans="1:10" ht="33.75" customHeight="1">
      <c r="A96" s="31" t="s">
        <v>79</v>
      </c>
      <c r="B96" s="15" t="s">
        <v>81</v>
      </c>
      <c r="C96" s="11">
        <v>13233</v>
      </c>
      <c r="D96" s="11">
        <v>13233</v>
      </c>
      <c r="E96" s="24">
        <f>D96/C96*100</f>
        <v>100</v>
      </c>
      <c r="F96" s="29"/>
      <c r="G96" s="29"/>
      <c r="H96" s="7"/>
      <c r="I96" s="7"/>
      <c r="J96" s="7"/>
    </row>
    <row r="97" spans="1:5" ht="30.75" customHeight="1">
      <c r="A97" s="31" t="s">
        <v>183</v>
      </c>
      <c r="B97" s="15" t="s">
        <v>184</v>
      </c>
      <c r="C97" s="11">
        <v>9641.8</v>
      </c>
      <c r="D97" s="11">
        <v>9641.8</v>
      </c>
      <c r="E97" s="24">
        <f>D97/C97*100</f>
        <v>100</v>
      </c>
    </row>
    <row r="98" spans="1:5" ht="36" customHeight="1">
      <c r="A98" s="31" t="s">
        <v>82</v>
      </c>
      <c r="B98" s="15" t="s">
        <v>83</v>
      </c>
      <c r="C98" s="11">
        <v>2926.9</v>
      </c>
      <c r="D98" s="11">
        <v>2926.9</v>
      </c>
      <c r="E98" s="24">
        <f aca="true" t="shared" si="8" ref="E98:E119">D98/C98*100</f>
        <v>100</v>
      </c>
    </row>
    <row r="99" spans="1:5" ht="55.5" customHeight="1">
      <c r="A99" s="31" t="s">
        <v>84</v>
      </c>
      <c r="B99" s="15" t="s">
        <v>85</v>
      </c>
      <c r="C99" s="11">
        <v>77365</v>
      </c>
      <c r="D99" s="11">
        <v>77365</v>
      </c>
      <c r="E99" s="24">
        <f t="shared" si="8"/>
        <v>100</v>
      </c>
    </row>
    <row r="100" spans="1:5" ht="77.25" customHeight="1">
      <c r="A100" s="31" t="s">
        <v>185</v>
      </c>
      <c r="B100" s="15" t="s">
        <v>186</v>
      </c>
      <c r="C100" s="11">
        <v>14318.2</v>
      </c>
      <c r="D100" s="11">
        <v>14318.2</v>
      </c>
      <c r="E100" s="24">
        <f t="shared" si="8"/>
        <v>100</v>
      </c>
    </row>
    <row r="101" spans="1:5" ht="46.5" customHeight="1">
      <c r="A101" s="31" t="s">
        <v>187</v>
      </c>
      <c r="B101" s="15" t="s">
        <v>188</v>
      </c>
      <c r="C101" s="11">
        <v>604</v>
      </c>
      <c r="D101" s="11">
        <v>604</v>
      </c>
      <c r="E101" s="24">
        <f t="shared" si="8"/>
        <v>100</v>
      </c>
    </row>
    <row r="102" spans="1:5" ht="51.75" customHeight="1">
      <c r="A102" s="31" t="s">
        <v>189</v>
      </c>
      <c r="B102" s="15" t="s">
        <v>190</v>
      </c>
      <c r="C102" s="11">
        <v>1747.5</v>
      </c>
      <c r="D102" s="11">
        <v>1747.5</v>
      </c>
      <c r="E102" s="24">
        <f t="shared" si="8"/>
        <v>100</v>
      </c>
    </row>
    <row r="103" spans="1:5" ht="111.75" customHeight="1">
      <c r="A103" s="32" t="s">
        <v>191</v>
      </c>
      <c r="B103" s="33" t="s">
        <v>192</v>
      </c>
      <c r="C103" s="11">
        <v>103048.2</v>
      </c>
      <c r="D103" s="11">
        <v>103044.6</v>
      </c>
      <c r="E103" s="24">
        <f t="shared" si="8"/>
        <v>99.99650648919632</v>
      </c>
    </row>
    <row r="104" spans="1:5" ht="20.25" customHeight="1">
      <c r="A104" s="31" t="s">
        <v>86</v>
      </c>
      <c r="B104" s="15" t="s">
        <v>87</v>
      </c>
      <c r="C104" s="11">
        <v>20899.4</v>
      </c>
      <c r="D104" s="11">
        <v>20899.4</v>
      </c>
      <c r="E104" s="24">
        <f t="shared" si="8"/>
        <v>100</v>
      </c>
    </row>
    <row r="105" spans="1:7" ht="60" customHeight="1">
      <c r="A105" s="31" t="s">
        <v>88</v>
      </c>
      <c r="B105" s="15" t="s">
        <v>89</v>
      </c>
      <c r="C105" s="11">
        <v>89.5</v>
      </c>
      <c r="D105" s="11">
        <v>89.5</v>
      </c>
      <c r="E105" s="24">
        <f t="shared" si="8"/>
        <v>100</v>
      </c>
      <c r="G105" s="1" t="s">
        <v>202</v>
      </c>
    </row>
    <row r="106" spans="1:5" ht="50.25" customHeight="1">
      <c r="A106" s="31" t="s">
        <v>90</v>
      </c>
      <c r="B106" s="15" t="s">
        <v>91</v>
      </c>
      <c r="C106" s="11">
        <v>257.9</v>
      </c>
      <c r="D106" s="11">
        <v>257.9</v>
      </c>
      <c r="E106" s="24">
        <f t="shared" si="8"/>
        <v>100</v>
      </c>
    </row>
    <row r="107" spans="1:5" ht="48.75" customHeight="1">
      <c r="A107" s="31" t="s">
        <v>92</v>
      </c>
      <c r="B107" s="15" t="s">
        <v>93</v>
      </c>
      <c r="C107" s="11">
        <v>6701.8</v>
      </c>
      <c r="D107" s="11">
        <v>6701.8</v>
      </c>
      <c r="E107" s="24">
        <f t="shared" si="8"/>
        <v>100</v>
      </c>
    </row>
    <row r="108" spans="1:5" ht="46.5" customHeight="1">
      <c r="A108" s="31" t="s">
        <v>94</v>
      </c>
      <c r="B108" s="15" t="s">
        <v>95</v>
      </c>
      <c r="C108" s="11">
        <v>4127.7</v>
      </c>
      <c r="D108" s="11">
        <v>3837.1</v>
      </c>
      <c r="E108" s="24">
        <f t="shared" si="8"/>
        <v>92.95975967245683</v>
      </c>
    </row>
    <row r="109" spans="1:5" ht="50.25" customHeight="1">
      <c r="A109" s="31" t="s">
        <v>96</v>
      </c>
      <c r="B109" s="15" t="s">
        <v>97</v>
      </c>
      <c r="C109" s="11">
        <v>9426.6</v>
      </c>
      <c r="D109" s="11">
        <v>8551.4</v>
      </c>
      <c r="E109" s="24">
        <f t="shared" si="8"/>
        <v>90.71563448114908</v>
      </c>
    </row>
    <row r="110" spans="1:5" ht="95.25" customHeight="1">
      <c r="A110" s="31" t="s">
        <v>98</v>
      </c>
      <c r="B110" s="15" t="s">
        <v>99</v>
      </c>
      <c r="C110" s="11">
        <v>9703.9</v>
      </c>
      <c r="D110" s="11">
        <v>9703.9</v>
      </c>
      <c r="E110" s="24">
        <f t="shared" si="8"/>
        <v>100</v>
      </c>
    </row>
    <row r="111" spans="1:5" ht="110.25" customHeight="1">
      <c r="A111" s="31" t="s">
        <v>100</v>
      </c>
      <c r="B111" s="15" t="s">
        <v>203</v>
      </c>
      <c r="C111" s="11">
        <v>6208.1</v>
      </c>
      <c r="D111" s="11">
        <v>6208.1</v>
      </c>
      <c r="E111" s="24">
        <f t="shared" si="8"/>
        <v>100</v>
      </c>
    </row>
    <row r="112" spans="1:7" ht="78.75" customHeight="1">
      <c r="A112" s="32" t="s">
        <v>193</v>
      </c>
      <c r="B112" s="15" t="s">
        <v>194</v>
      </c>
      <c r="C112" s="11">
        <v>11942</v>
      </c>
      <c r="D112" s="11">
        <v>11792.6</v>
      </c>
      <c r="E112" s="24">
        <f t="shared" si="8"/>
        <v>98.74895327415844</v>
      </c>
      <c r="G112" s="5"/>
    </row>
    <row r="113" spans="1:5" ht="46.5" customHeight="1">
      <c r="A113" s="32" t="s">
        <v>195</v>
      </c>
      <c r="B113" s="15" t="s">
        <v>196</v>
      </c>
      <c r="C113" s="11">
        <v>281</v>
      </c>
      <c r="D113" s="11">
        <v>144.2</v>
      </c>
      <c r="E113" s="24">
        <f t="shared" si="8"/>
        <v>51.31672597864768</v>
      </c>
    </row>
    <row r="114" spans="1:5" ht="27.75" customHeight="1">
      <c r="A114" s="31" t="s">
        <v>101</v>
      </c>
      <c r="B114" s="15" t="s">
        <v>102</v>
      </c>
      <c r="C114" s="11">
        <v>293765.8</v>
      </c>
      <c r="D114" s="11">
        <v>293498.1</v>
      </c>
      <c r="E114" s="24">
        <f t="shared" si="8"/>
        <v>99.90887298657638</v>
      </c>
    </row>
    <row r="115" spans="1:5" ht="48" customHeight="1">
      <c r="A115" s="31" t="s">
        <v>103</v>
      </c>
      <c r="B115" s="15" t="s">
        <v>106</v>
      </c>
      <c r="C115" s="11">
        <v>8.5</v>
      </c>
      <c r="D115" s="11">
        <v>8.5</v>
      </c>
      <c r="E115" s="24">
        <f>D115/C115*100</f>
        <v>100</v>
      </c>
    </row>
    <row r="116" spans="1:5" ht="97.5" customHeight="1">
      <c r="A116" s="32" t="s">
        <v>197</v>
      </c>
      <c r="B116" s="15" t="s">
        <v>198</v>
      </c>
      <c r="C116" s="11">
        <v>922.4</v>
      </c>
      <c r="D116" s="11">
        <v>922.4</v>
      </c>
      <c r="E116" s="24">
        <f>D116/C116*100</f>
        <v>100</v>
      </c>
    </row>
    <row r="117" spans="1:5" ht="32.25" customHeight="1">
      <c r="A117" s="31" t="s">
        <v>104</v>
      </c>
      <c r="B117" s="15" t="s">
        <v>105</v>
      </c>
      <c r="C117" s="11">
        <v>4620</v>
      </c>
      <c r="D117" s="11">
        <v>4618.1</v>
      </c>
      <c r="E117" s="24">
        <f t="shared" si="8"/>
        <v>99.95887445887448</v>
      </c>
    </row>
    <row r="118" spans="1:5" ht="48.75" customHeight="1">
      <c r="A118" s="34" t="s">
        <v>199</v>
      </c>
      <c r="B118" s="10" t="s">
        <v>121</v>
      </c>
      <c r="C118" s="11">
        <v>8</v>
      </c>
      <c r="D118" s="11">
        <v>8</v>
      </c>
      <c r="E118" s="24">
        <f t="shared" si="8"/>
        <v>100</v>
      </c>
    </row>
    <row r="119" spans="1:5" ht="34.5" customHeight="1">
      <c r="A119" s="34" t="s">
        <v>200</v>
      </c>
      <c r="B119" s="10" t="s">
        <v>80</v>
      </c>
      <c r="C119" s="11">
        <v>77.5</v>
      </c>
      <c r="D119" s="11">
        <v>77.5</v>
      </c>
      <c r="E119" s="38">
        <f t="shared" si="8"/>
        <v>100</v>
      </c>
    </row>
    <row r="120" spans="1:4" ht="15.75">
      <c r="A120" s="76"/>
      <c r="B120" s="77"/>
      <c r="C120" s="78"/>
      <c r="D120" s="79"/>
    </row>
    <row r="121" ht="15.75">
      <c r="B121" s="6"/>
    </row>
    <row r="123" ht="15.75">
      <c r="B123" s="6"/>
    </row>
  </sheetData>
  <sheetProtection/>
  <mergeCells count="4">
    <mergeCell ref="A2:E2"/>
    <mergeCell ref="A3:D3"/>
    <mergeCell ref="C1:E1"/>
    <mergeCell ref="H7:I7"/>
  </mergeCells>
  <printOptions/>
  <pageMargins left="0.984251968503937" right="0.5905511811023623" top="0.7874015748031497" bottom="0.7874015748031497" header="0.3937007874015748" footer="0.393700787401574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acer</cp:lastModifiedBy>
  <cp:lastPrinted>2017-06-01T06:13:32Z</cp:lastPrinted>
  <dcterms:created xsi:type="dcterms:W3CDTF">2004-09-13T11:01:37Z</dcterms:created>
  <dcterms:modified xsi:type="dcterms:W3CDTF">2017-06-01T10:31:13Z</dcterms:modified>
  <cp:category/>
  <cp:version/>
  <cp:contentType/>
  <cp:contentStatus/>
</cp:coreProperties>
</file>