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60" windowHeight="4185" activeTab="0"/>
  </bookViews>
  <sheets>
    <sheet name=" приложение 1" sheetId="1" r:id="rId1"/>
  </sheets>
  <definedNames>
    <definedName name="_xlnm.Print_Area" localSheetId="0">' приложение 1'!$A$1:$E$142</definedName>
  </definedNames>
  <calcPr fullCalcOnLoad="1"/>
</workbook>
</file>

<file path=xl/sharedStrings.xml><?xml version="1.0" encoding="utf-8"?>
<sst xmlns="http://schemas.openxmlformats.org/spreadsheetml/2006/main" count="271" uniqueCount="224">
  <si>
    <t>Код</t>
  </si>
  <si>
    <t>Единый налог на вмененный доход для отдельных видов деятельности</t>
  </si>
  <si>
    <t>163 111 07014 04 0000 120</t>
  </si>
  <si>
    <t>163 114 06012 04 0000 430</t>
  </si>
  <si>
    <t>163 115 02040 04 0000 140</t>
  </si>
  <si>
    <t>182 101 02030 01 1000 110</t>
  </si>
  <si>
    <t>182 101 02040 01 1000 110</t>
  </si>
  <si>
    <t xml:space="preserve">182 106 01020 04 1000 110 </t>
  </si>
  <si>
    <t>182 109 07030 04 1000 110</t>
  </si>
  <si>
    <t>182 109 07030 04 2000 110</t>
  </si>
  <si>
    <t>182 109 07030 04 3000 110</t>
  </si>
  <si>
    <t>720 115 02040 04 0000 140</t>
  </si>
  <si>
    <t>720 116 90040 04 0000 140</t>
  </si>
  <si>
    <t>Единый сельскохозяйственный налог</t>
  </si>
  <si>
    <t>Целевые сборы с граждан и предприятий, учреждений, организаций на содержание милиции</t>
  </si>
  <si>
    <t>Денежные взыскания (штрафы) за нарушение законодательства в области охраны окружающей среды</t>
  </si>
  <si>
    <t>Невыясненные поступления, зачисляемые в бюджеты городских округов</t>
  </si>
  <si>
    <t>182 108 03010 01 1000 110</t>
  </si>
  <si>
    <t>182 105 02010 02 1000 110</t>
  </si>
  <si>
    <t>182 105 02010 02 3000 110</t>
  </si>
  <si>
    <t>182 105 02020 02 1000 110</t>
  </si>
  <si>
    <t>182 105 03010 01 1000 110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</si>
  <si>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</si>
  <si>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048 000 0000 00 0000 000</t>
  </si>
  <si>
    <t>048 112 01010 01 6000 120</t>
  </si>
  <si>
    <t>048 112 01030 01 6000 120</t>
  </si>
  <si>
    <t>048 116 25050 01 6000 140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</si>
  <si>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</si>
  <si>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</si>
  <si>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</si>
  <si>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081 000 00000 00 0000 000</t>
  </si>
  <si>
    <t>081 116 90040 01 6000 140</t>
  </si>
  <si>
    <t>141 000 00000 00 0000 000</t>
  </si>
  <si>
    <t>141 116 28000 01 6000 140</t>
  </si>
  <si>
    <t>141 116 90040 04 6000 140</t>
  </si>
  <si>
    <t>Денежные взыскания (штрафы) за нарушение законодательства в области обеспечения санитарно-эпидемиологического  благополучия человека и законодательства в сфере защиты прав потребителей</t>
  </si>
  <si>
    <t>163 000 00000 00 0000 000</t>
  </si>
  <si>
    <t>163 111 05012 04 0000 120</t>
  </si>
  <si>
    <t>163 114 02043 04 0000 410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</si>
  <si>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</si>
  <si>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</si>
  <si>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</si>
  <si>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182 000 00000 00 0000 000</t>
  </si>
  <si>
    <t>182 101 02020 01 3000 110</t>
  </si>
  <si>
    <t>182 101 02030 01 3000 110</t>
  </si>
  <si>
    <t>188 000 00000 00 0000 000</t>
  </si>
  <si>
    <t>182 116 03010 01 6000 140</t>
  </si>
  <si>
    <t>182 116 03030 01 6000 140</t>
  </si>
  <si>
    <t>182 116 06000 01 6000 140</t>
  </si>
  <si>
    <t>182 116 90040 04 6000 140</t>
  </si>
  <si>
    <t>188 116 30030 01 6000 140</t>
  </si>
  <si>
    <t>188 116 43000 01 6000 140</t>
  </si>
  <si>
    <t>188 116 90040 04 6000 140</t>
  </si>
  <si>
    <t>720 000 00000 00 0000 000</t>
  </si>
  <si>
    <t>792 000 00000 00 0000 000</t>
  </si>
  <si>
    <t>Управление Федеральной службы по надзору в сфере природопользования по Орловской области</t>
  </si>
  <si>
    <t>Межрайонная инспекция Федеральной налоговой службы №3 по Орловской области</t>
  </si>
  <si>
    <t>Администрация города Ливны Орловской области</t>
  </si>
  <si>
    <t>Финансовое управление администрации города Ливны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</si>
  <si>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</si>
  <si>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Налог на доходы физических лиц с доходов, полученных  физическими лицами в соответствии со статьей 228 НК РФ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</si>
  <si>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</si>
  <si>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</si>
  <si>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</si>
  <si>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Прочие денежные взыскания ( штрафы) за правонарушения в области дорожного движения</t>
  </si>
  <si>
    <t>Денежные взыскания (штрафы) за нарушение законодательства РФ об административных  правонарушениях, предусмотренные статьей 20.25 Кодекса РФ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</si>
  <si>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казенных),  в части реализации основных средств по указанному имуществу</t>
  </si>
  <si>
    <t xml:space="preserve">182 101 02010 01 1000 110 </t>
  </si>
  <si>
    <t>182 101 02010 01 3000 110</t>
  </si>
  <si>
    <t>Прочие безвозмездные поступления в бюджеты городских округов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</si>
  <si>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</si>
  <si>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</si>
  <si>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</si>
  <si>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</si>
  <si>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</si>
  <si>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</si>
  <si>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ИТОГО ДОХОДОВ</t>
  </si>
  <si>
    <t>Наименование показателя</t>
  </si>
  <si>
    <t>Управление муниципального имущества администрации города Ливны</t>
  </si>
  <si>
    <t>163 111 01040 04 0000 120</t>
  </si>
  <si>
    <t>182 105 04010 02 1000 110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</si>
  <si>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</si>
  <si>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</si>
  <si>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</si>
  <si>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188 116 08010 01 6000 140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</si>
  <si>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</si>
  <si>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188 116 21040 04 6000 140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</si>
  <si>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</si>
  <si>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720 207 04020 04 0000 180</t>
  </si>
  <si>
    <t>720 207 04050 04 0000 180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</si>
  <si>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</si>
  <si>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Доходы от сдачи в аренду имущества, составляющего казну городских округов (за исключением земельных  участков)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</si>
  <si>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</si>
  <si>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163 111 09044 04 0000 120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</si>
  <si>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</si>
  <si>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</si>
  <si>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</si>
  <si>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</si>
  <si>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100 103 02230 01 0000 110</t>
  </si>
  <si>
    <t>100 103 02240 01 0000 110</t>
  </si>
  <si>
    <t>100 103 02250 01 0000 110</t>
  </si>
  <si>
    <t>100 103 02260 01 0000 110</t>
  </si>
  <si>
    <t>321 000 00000 00 0000 000</t>
  </si>
  <si>
    <t>321 116 25060 01 6000 140</t>
  </si>
  <si>
    <t>163 111 05074 04 0000 120</t>
  </si>
  <si>
    <t>Денежные взыскания  (штрафы) за нарушение земельного законодательства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</si>
  <si>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</si>
  <si>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100 000 00000 00 0000 000</t>
  </si>
  <si>
    <t>Федеральное казначейство</t>
  </si>
  <si>
    <t>182 101 02010 01 2100 110</t>
  </si>
  <si>
    <t>182 101 02020 01 2100 110</t>
  </si>
  <si>
    <t>182 101 02030 01 2100 110</t>
  </si>
  <si>
    <t>182 105 02010 02 2100 110</t>
  </si>
  <si>
    <t>182 105 02020 02 2100 110</t>
  </si>
  <si>
    <t>182 105 04010 02 2100 110</t>
  </si>
  <si>
    <t xml:space="preserve">182 106 01020 04 2100 110 </t>
  </si>
  <si>
    <t>182 106 06032 04 1000 110</t>
  </si>
  <si>
    <t>182 106 06032 04 2100 110</t>
  </si>
  <si>
    <t>182 106 06032 04 3000 110</t>
  </si>
  <si>
    <t>182 106 06042 04 1000 110</t>
  </si>
  <si>
    <t>182 106 06042 04 2100 110</t>
  </si>
  <si>
    <t>141 116 08010 01 6000 140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</si>
  <si>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</si>
  <si>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</si>
  <si>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</si>
  <si>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</si>
  <si>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</si>
  <si>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Управление Федеральной службы по ветеринарному и фитосанитарному надзору по Орловской и Курской областям</t>
  </si>
  <si>
    <t>МО МВД России "Ливенский"</t>
  </si>
  <si>
    <t>Прочие доходы от компенсации затрат бюджетов городских округов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</si>
  <si>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</si>
  <si>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182 101 02020 01 1000 110</t>
  </si>
  <si>
    <t>720 108 07150 01 1000 110</t>
  </si>
  <si>
    <t>141 116 25050 01 6000 140</t>
  </si>
  <si>
    <t>Государственная пошлина за выдачу разрешения на установку  рекламной конструкции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</si>
  <si>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</si>
  <si>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792 207 04020 04 0000 180</t>
  </si>
  <si>
    <t>792 207 04050 04 0000 180</t>
  </si>
  <si>
    <t>792 113 02994 04 0000 130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</si>
  <si>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</si>
  <si>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163 117 05040 04 0000 180</t>
  </si>
  <si>
    <t>Прочие неналоговые доходы бюджетов городских округов</t>
  </si>
  <si>
    <t>182 101 02010 01 4000 110</t>
  </si>
  <si>
    <t>188 116 28000 01 6000 140</t>
  </si>
  <si>
    <t>720 115 02040 04 0001 140</t>
  </si>
  <si>
    <t>720 115 02040 04 0002 140</t>
  </si>
  <si>
    <t>720 115 02040 04 0003 140</t>
  </si>
  <si>
    <t>720 116 46000 04 0000 140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</si>
  <si>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</si>
  <si>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720 116 90040 04 0001 140</t>
  </si>
  <si>
    <t>720 116 90040 04 0002 140</t>
  </si>
  <si>
    <t>792 116 21040 04 0000 140</t>
  </si>
  <si>
    <t>161 000 0000 00 0000 000</t>
  </si>
  <si>
    <t>161 116 33040 04 6000 140</t>
  </si>
  <si>
    <t>322 116 43000 01 6000 140</t>
  </si>
  <si>
    <t>Управление Федеральной антимонопольной  службы по Орловской области</t>
  </si>
  <si>
    <t>322 000 00000 00 0000 000</t>
  </si>
  <si>
    <t>Управление Федеральной службы судебных приставов по Орловской области Ливенский районный отдел</t>
  </si>
  <si>
    <t>ФБУ "Кадастровая палата" по Орловской области</t>
  </si>
  <si>
    <t xml:space="preserve">тыс.рублей </t>
  </si>
  <si>
    <t>792 202 15001 04 0000 151</t>
  </si>
  <si>
    <t>792 202 15002 04 0000 151</t>
  </si>
  <si>
    <t>792 202 20077 04 0000 151</t>
  </si>
  <si>
    <t>792 202 20216 04 0000 151</t>
  </si>
  <si>
    <t>792 202 25555 04 0000 151</t>
  </si>
  <si>
    <t>792 202 29999 04 0000 151</t>
  </si>
  <si>
    <t>792 202 30021 04 0000 151</t>
  </si>
  <si>
    <t>792 202 30024 04 0000 151</t>
  </si>
  <si>
    <t>792 202 30027 04 0000 151</t>
  </si>
  <si>
    <t xml:space="preserve">792 202 30029 04 0000 151 </t>
  </si>
  <si>
    <t>792 202 35082 04 0000 151</t>
  </si>
  <si>
    <t>792 202 35120 04 0000 151</t>
  </si>
  <si>
    <t>792 202 35260 04 0000 151</t>
  </si>
  <si>
    <t xml:space="preserve"> 792 202 39999 04 0000 151</t>
  </si>
  <si>
    <t xml:space="preserve"> 792 202 49999 04 0000 151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</si>
  <si>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</si>
  <si>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</si>
  <si>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</si>
  <si>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</si>
  <si>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</si>
  <si>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</si>
  <si>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городских округов</t>
  </si>
  <si>
    <t>Прочие межбюджетные трансферты, передаваемые бюджетам городских округов</t>
  </si>
  <si>
    <t xml:space="preserve">Управление Федеральной службы по надзору в сфере защиты прав потребителей и благополучия человека по Орловской области </t>
  </si>
  <si>
    <t>Доходы бюджета г.Ливны за 2018 год по кодам классификации  доходов бюджета</t>
  </si>
  <si>
    <t>План  на 2018г.</t>
  </si>
  <si>
    <t>Факт  за 2018г.</t>
  </si>
  <si>
    <t>182 105 02020 02 3000 110</t>
  </si>
  <si>
    <t>182 105 03010 01 3000 110</t>
  </si>
  <si>
    <t>048 112 01010 01 2100 120</t>
  </si>
  <si>
    <t>048 112 01041 01 6000 120</t>
  </si>
  <si>
    <t>048 112 01042 01 6000 120</t>
  </si>
  <si>
    <t>141 116 25084 04 6000 140</t>
  </si>
  <si>
    <t>792 116 32000 04 0000 140</t>
  </si>
  <si>
    <t>163 116 33040 04 0000 140</t>
  </si>
  <si>
    <t>720 116 33040 04 0000 140</t>
  </si>
  <si>
    <t>727 116 33040 04 0000 140</t>
  </si>
  <si>
    <t>Управление жилищно-коммунального хозяйства администрации города Ливны</t>
  </si>
  <si>
    <t>792 116 33040 04 0000 140</t>
  </si>
  <si>
    <t>163 116 46000 04 0000 140</t>
  </si>
  <si>
    <t>727 116 46000 04 0000 140</t>
  </si>
  <si>
    <t>727 116 90040 04 0000 140</t>
  </si>
  <si>
    <t>720 117 05040 04 0000 180</t>
  </si>
  <si>
    <t>792 117 01040 04 0000 180</t>
  </si>
  <si>
    <t>727 117 05040 04 0000 180</t>
  </si>
  <si>
    <t>182 106 06032 04 2200 110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</si>
  <si>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</si>
  <si>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727 000 00000 00 0000 000</t>
  </si>
  <si>
    <t>792 202 25027 04 0000 151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</si>
  <si>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</si>
  <si>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</si>
  <si>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792 202 25467 04 0000 151</t>
  </si>
  <si>
    <t>792 202 25497 04 0000 151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</si>
  <si>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</si>
  <si>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</si>
  <si>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792 202 35176 04 0000 151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</si>
  <si>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</si>
  <si>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792 204 04010 04 0000 180</t>
  </si>
  <si>
    <t>Предоставление негосударственными организациями грантов для получателей средств бюджетов городских округов</t>
  </si>
  <si>
    <t>792 219 60010 04 0000 151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</si>
  <si>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</si>
  <si>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</si>
  <si>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% выполнения плана</t>
  </si>
  <si>
    <t>Приложение № 1                                               к решению Ливенского городского Совета народных депутатов от 30 мая 2019 г. № 35/383-ГС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</si>
</sst>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&quot;р.&quot;"/>
    <numFmt numFmtId="178" formatCode="0.000"/>
    <numFmt numFmtId="179" formatCode="0.0000"/>
    <numFmt numFmtId="180" formatCode="0000"/>
    <numFmt numFmtId="181" formatCode="#,##0.000"/>
    <numFmt numFmtId="182" formatCode="#,##0.0"/>
    <numFmt numFmtId="183" formatCode="0.000000"/>
    <numFmt numFmtId="184" formatCode="0.00000"/>
    <numFmt numFmtId="18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1" fillId="0" borderId="10" xfId="0" applyNumberFormat="1" applyFont="1" applyBorder="1" applyAlignment="1">
      <alignment horizontal="center" vertical="center" wrapText="1"/>
    </xf>
    <xf numFmtId="173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/>
    </xf>
    <xf numFmtId="182" fontId="4" fillId="0" borderId="0" xfId="0" applyNumberFormat="1" applyFont="1" applyAlignment="1">
      <alignment/>
    </xf>
    <xf numFmtId="17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wrapText="1"/>
    </xf>
    <xf numFmtId="49" fontId="9" fillId="0" borderId="12" xfId="0" applyNumberFormat="1" applyFont="1" applyFill="1" applyBorder="1" applyAlignment="1">
      <alignment vertical="center" wrapText="1"/>
    </xf>
    <xf numFmtId="173" fontId="4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 wrapText="1"/>
    </xf>
    <xf numFmtId="173" fontId="4" fillId="0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Border="1" applyAlignment="1">
      <alignment vertical="center" wrapText="1"/>
    </xf>
    <xf numFmtId="173" fontId="4" fillId="0" borderId="13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182" fontId="4" fillId="0" borderId="10" xfId="0" applyNumberFormat="1" applyFont="1" applyFill="1" applyBorder="1" applyAlignment="1">
      <alignment horizontal="center" vertical="center"/>
    </xf>
    <xf numFmtId="182" fontId="4" fillId="0" borderId="11" xfId="0" applyNumberFormat="1" applyFont="1" applyFill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173" fontId="7" fillId="0" borderId="1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173" fontId="7" fillId="0" borderId="11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0" fontId="9" fillId="0" borderId="15" xfId="0" applyNumberFormat="1" applyFont="1" applyBorder="1" applyAlignment="1">
      <alignment vertical="center" wrapText="1"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 wrapText="1"/>
    </xf>
    <xf numFmtId="182" fontId="4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horizontal="center" vertical="center"/>
    </xf>
    <xf numFmtId="182" fontId="4" fillId="0" borderId="12" xfId="0" applyNumberFormat="1" applyFont="1" applyFill="1" applyBorder="1" applyAlignment="1">
      <alignment horizontal="center" vertical="center"/>
    </xf>
    <xf numFmtId="182" fontId="4" fillId="0" borderId="15" xfId="0" applyNumberFormat="1" applyFont="1" applyFill="1" applyBorder="1" applyAlignment="1">
      <alignment horizontal="center" vertical="center"/>
    </xf>
    <xf numFmtId="182" fontId="4" fillId="0" borderId="11" xfId="0" applyNumberFormat="1" applyFont="1" applyFill="1" applyBorder="1" applyAlignment="1">
      <alignment horizontal="center" vertical="center"/>
    </xf>
    <xf numFmtId="182" fontId="4" fillId="0" borderId="13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4" fillId="0" borderId="17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82" fontId="4" fillId="0" borderId="16" xfId="0" applyNumberFormat="1" applyFont="1" applyFill="1" applyBorder="1" applyAlignment="1">
      <alignment horizontal="center" vertical="center"/>
    </xf>
    <xf numFmtId="182" fontId="4" fillId="0" borderId="13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vertical="center" wrapText="1"/>
    </xf>
    <xf numFmtId="173" fontId="7" fillId="33" borderId="20" xfId="0" applyNumberFormat="1" applyFont="1" applyFill="1" applyBorder="1" applyAlignment="1">
      <alignment horizontal="center" vertical="center"/>
    </xf>
    <xf numFmtId="173" fontId="7" fillId="33" borderId="21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173" fontId="4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182" fontId="7" fillId="0" borderId="19" xfId="0" applyNumberFormat="1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vertical="center"/>
    </xf>
    <xf numFmtId="17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49" fontId="8" fillId="33" borderId="21" xfId="0" applyNumberFormat="1" applyFont="1" applyFill="1" applyBorder="1" applyAlignment="1">
      <alignment vertical="center" wrapText="1"/>
    </xf>
    <xf numFmtId="0" fontId="7" fillId="33" borderId="21" xfId="0" applyFont="1" applyFill="1" applyBorder="1" applyAlignment="1">
      <alignment horizontal="left" wrapText="1"/>
    </xf>
    <xf numFmtId="182" fontId="7" fillId="33" borderId="21" xfId="0" applyNumberFormat="1" applyFont="1" applyFill="1" applyBorder="1" applyAlignment="1">
      <alignment horizontal="center" vertical="center"/>
    </xf>
    <xf numFmtId="182" fontId="7" fillId="33" borderId="21" xfId="0" applyNumberFormat="1" applyFont="1" applyFill="1" applyBorder="1" applyAlignment="1">
      <alignment horizontal="center" vertical="center"/>
    </xf>
    <xf numFmtId="173" fontId="7" fillId="33" borderId="22" xfId="0" applyNumberFormat="1" applyFont="1" applyFill="1" applyBorder="1" applyAlignment="1">
      <alignment horizontal="center" vertical="center"/>
    </xf>
    <xf numFmtId="173" fontId="7" fillId="33" borderId="21" xfId="0" applyNumberFormat="1" applyFont="1" applyFill="1" applyBorder="1" applyAlignment="1">
      <alignment horizontal="center" vertical="center"/>
    </xf>
    <xf numFmtId="182" fontId="7" fillId="0" borderId="21" xfId="0" applyNumberFormat="1" applyFont="1" applyFill="1" applyBorder="1" applyAlignment="1">
      <alignment horizontal="center" vertical="center"/>
    </xf>
    <xf numFmtId="182" fontId="7" fillId="0" borderId="23" xfId="0" applyNumberFormat="1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vertical="center" wrapText="1"/>
    </xf>
    <xf numFmtId="182" fontId="7" fillId="0" borderId="24" xfId="0" applyNumberFormat="1" applyFon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173" fontId="4" fillId="33" borderId="13" xfId="0" applyNumberFormat="1" applyFont="1" applyFill="1" applyBorder="1" applyAlignment="1">
      <alignment horizontal="center" vertical="center"/>
    </xf>
    <xf numFmtId="173" fontId="4" fillId="33" borderId="21" xfId="0" applyNumberFormat="1" applyFont="1" applyFill="1" applyBorder="1" applyAlignment="1">
      <alignment horizontal="center" vertical="center"/>
    </xf>
    <xf numFmtId="173" fontId="7" fillId="33" borderId="22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 wrapText="1"/>
    </xf>
    <xf numFmtId="173" fontId="7" fillId="0" borderId="23" xfId="0" applyNumberFormat="1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/>
    </xf>
    <xf numFmtId="173" fontId="7" fillId="0" borderId="21" xfId="0" applyNumberFormat="1" applyFont="1" applyFill="1" applyBorder="1" applyAlignment="1">
      <alignment horizontal="center" vertical="center"/>
    </xf>
    <xf numFmtId="3" fontId="7" fillId="33" borderId="24" xfId="0" applyNumberFormat="1" applyFont="1" applyFill="1" applyBorder="1" applyAlignment="1">
      <alignment horizontal="center" vertical="center"/>
    </xf>
    <xf numFmtId="182" fontId="7" fillId="33" borderId="23" xfId="0" applyNumberFormat="1" applyFont="1" applyFill="1" applyBorder="1" applyAlignment="1">
      <alignment horizontal="center" vertical="center"/>
    </xf>
    <xf numFmtId="173" fontId="7" fillId="0" borderId="2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73" fontId="1" fillId="0" borderId="0" xfId="0" applyNumberFormat="1" applyFont="1" applyAlignment="1">
      <alignment horizontal="left" wrapText="1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1161"/>
  <dimension ref="A1:J142"/>
  <sheetViews>
    <sheetView tabSelected="1" view="pageBreakPreview" zoomScale="90" zoomScaleNormal="90" zoomScaleSheetLayoutView="90" zoomScalePageLayoutView="0" workbookViewId="0" topLeftCell="C1">
      <selection activeCell="C1" sqref="C1:E1"/>
    </sheetView>
  </sheetViews>
  <sheetFormatPr defaultColWidth="9.00390625" defaultRowHeight="12.75"/>
  <cols>
    <col min="1" max="1" width="28.125" style="1" customWidth="1"/>
    <col min="2" max="2" width="70.875" style="2" customWidth="1"/>
    <col min="3" max="3" width="13.00390625" style="10" customWidth="1"/>
    <col min="4" max="4" width="12.125" style="12" customWidth="1"/>
    <col min="5" max="5" width="11.375" style="12" customWidth="1"/>
    <col min="6" max="6" width="12.625" style="2" customWidth="1"/>
    <col min="7" max="7" width="13.25390625" style="2" customWidth="1"/>
    <col min="8" max="16384" width="9.125" style="2" customWidth="1"/>
  </cols>
  <sheetData>
    <row r="1" spans="3:5" ht="65.25" customHeight="1">
      <c r="C1" s="143" t="s">
        <v>223</v>
      </c>
      <c r="D1" s="143"/>
      <c r="E1" s="143"/>
    </row>
    <row r="2" spans="1:5" ht="20.25" customHeight="1">
      <c r="A2" s="141" t="s">
        <v>184</v>
      </c>
      <c r="B2" s="141"/>
      <c r="C2" s="141"/>
      <c r="D2" s="141"/>
      <c r="E2" s="141"/>
    </row>
    <row r="3" spans="1:4" ht="15" customHeight="1" hidden="1">
      <c r="A3" s="142"/>
      <c r="B3" s="142"/>
      <c r="C3" s="142"/>
      <c r="D3" s="142"/>
    </row>
    <row r="4" spans="1:4" ht="10.5" customHeight="1">
      <c r="A4" s="3"/>
      <c r="B4" s="4"/>
      <c r="C4" s="5"/>
      <c r="D4" s="12" t="s">
        <v>159</v>
      </c>
    </row>
    <row r="5" spans="1:5" s="8" customFormat="1" ht="48" customHeight="1">
      <c r="A5" s="6" t="s">
        <v>0</v>
      </c>
      <c r="B5" s="6" t="s">
        <v>77</v>
      </c>
      <c r="C5" s="11" t="s">
        <v>185</v>
      </c>
      <c r="D5" s="11" t="s">
        <v>186</v>
      </c>
      <c r="E5" s="7" t="s">
        <v>222</v>
      </c>
    </row>
    <row r="6" spans="1:5" s="13" customFormat="1" ht="10.5" customHeight="1" thickBot="1">
      <c r="A6" s="14">
        <v>1</v>
      </c>
      <c r="B6" s="15">
        <v>2</v>
      </c>
      <c r="C6" s="15">
        <v>3</v>
      </c>
      <c r="D6" s="14">
        <v>4</v>
      </c>
      <c r="E6" s="14">
        <v>5</v>
      </c>
    </row>
    <row r="7" spans="1:9" s="9" customFormat="1" ht="17.25" customHeight="1" thickBot="1">
      <c r="A7" s="115" t="s">
        <v>76</v>
      </c>
      <c r="B7" s="117"/>
      <c r="C7" s="118">
        <f>C8+C15+C17+C22+C28+C30+C42+C77+C87+C89+C91+C105+C110</f>
        <v>1036902.5999999999</v>
      </c>
      <c r="D7" s="118">
        <f>D8+D15+D17+D22+D28+D30+D42+D77+D87+D89+D91+D105+D110</f>
        <v>1019712.4000000001</v>
      </c>
      <c r="E7" s="96">
        <f aca="true" t="shared" si="0" ref="E7:E14">D7/C7*100</f>
        <v>98.34215865598179</v>
      </c>
      <c r="F7" s="70"/>
      <c r="G7" s="70"/>
      <c r="H7" s="144"/>
      <c r="I7" s="144"/>
    </row>
    <row r="8" spans="1:7" s="18" customFormat="1" ht="35.25" customHeight="1" thickBot="1">
      <c r="A8" s="114" t="s">
        <v>23</v>
      </c>
      <c r="B8" s="116" t="s">
        <v>55</v>
      </c>
      <c r="C8" s="119">
        <f>C9+C10+C11+C12+C13+C14</f>
        <v>1169</v>
      </c>
      <c r="D8" s="119">
        <f>D9+D10+D11+D12+D13+D14</f>
        <v>167.7</v>
      </c>
      <c r="E8" s="121">
        <f t="shared" si="0"/>
        <v>14.345594525235242</v>
      </c>
      <c r="F8" s="17"/>
      <c r="G8" s="72"/>
    </row>
    <row r="9" spans="1:7" s="18" customFormat="1" ht="35.25" customHeight="1">
      <c r="A9" s="113" t="s">
        <v>189</v>
      </c>
      <c r="B9" s="23" t="s">
        <v>27</v>
      </c>
      <c r="C9" s="78">
        <v>0.4</v>
      </c>
      <c r="D9" s="78">
        <v>0.4</v>
      </c>
      <c r="E9" s="24">
        <v>0</v>
      </c>
      <c r="F9" s="17"/>
      <c r="G9" s="72"/>
    </row>
    <row r="10" spans="1:7" s="18" customFormat="1" ht="32.25" customHeight="1">
      <c r="A10" s="22" t="s">
        <v>24</v>
      </c>
      <c r="B10" s="23" t="s">
        <v>27</v>
      </c>
      <c r="C10" s="78">
        <v>41</v>
      </c>
      <c r="D10" s="78">
        <v>41.8</v>
      </c>
      <c r="E10" s="24">
        <f t="shared" si="0"/>
        <v>101.95121951219512</v>
      </c>
      <c r="F10" s="17"/>
      <c r="G10" s="17"/>
    </row>
    <row r="11" spans="1:6" s="18" customFormat="1" ht="25.5" customHeight="1">
      <c r="A11" s="25" t="s">
        <v>25</v>
      </c>
      <c r="B11" s="23" t="s">
        <v>28</v>
      </c>
      <c r="C11" s="78">
        <v>118.6</v>
      </c>
      <c r="D11" s="78">
        <v>0.2</v>
      </c>
      <c r="E11" s="24">
        <f t="shared" si="0"/>
        <v>0.16863406408094436</v>
      </c>
      <c r="F11" s="17"/>
    </row>
    <row r="12" spans="1:6" s="18" customFormat="1" ht="21.75" customHeight="1">
      <c r="A12" s="25" t="s">
        <v>190</v>
      </c>
      <c r="B12" s="23" t="s">
        <v>29</v>
      </c>
      <c r="C12" s="78">
        <v>909</v>
      </c>
      <c r="D12" s="78">
        <v>51.1</v>
      </c>
      <c r="E12" s="24">
        <f t="shared" si="0"/>
        <v>5.621562156215622</v>
      </c>
      <c r="F12" s="17"/>
    </row>
    <row r="13" spans="1:6" s="18" customFormat="1" ht="34.5" customHeight="1">
      <c r="A13" s="25" t="s">
        <v>191</v>
      </c>
      <c r="B13" s="23" t="s">
        <v>29</v>
      </c>
      <c r="C13" s="79">
        <v>0</v>
      </c>
      <c r="D13" s="79">
        <v>-29.8</v>
      </c>
      <c r="E13" s="59"/>
      <c r="F13" s="17"/>
    </row>
    <row r="14" spans="1:6" s="18" customFormat="1" ht="34.5" customHeight="1" thickBot="1">
      <c r="A14" s="26" t="s">
        <v>26</v>
      </c>
      <c r="B14" s="20" t="s">
        <v>15</v>
      </c>
      <c r="C14" s="39">
        <v>100</v>
      </c>
      <c r="D14" s="39">
        <v>104</v>
      </c>
      <c r="E14" s="85">
        <f t="shared" si="0"/>
        <v>104</v>
      </c>
      <c r="F14" s="17"/>
    </row>
    <row r="15" spans="1:6" s="18" customFormat="1" ht="35.25" customHeight="1" thickBot="1">
      <c r="A15" s="114" t="s">
        <v>30</v>
      </c>
      <c r="B15" s="116" t="s">
        <v>127</v>
      </c>
      <c r="C15" s="122">
        <f>C16</f>
        <v>96</v>
      </c>
      <c r="D15" s="122">
        <f>D16</f>
        <v>96.1</v>
      </c>
      <c r="E15" s="120">
        <f aca="true" t="shared" si="1" ref="E15:E32">D15/C15*100</f>
        <v>100.10416666666666</v>
      </c>
      <c r="F15" s="17"/>
    </row>
    <row r="16" spans="1:6" s="18" customFormat="1" ht="38.25" customHeight="1" thickBot="1">
      <c r="A16" s="65" t="s">
        <v>31</v>
      </c>
      <c r="B16" s="20" t="s">
        <v>22</v>
      </c>
      <c r="C16" s="79">
        <v>96</v>
      </c>
      <c r="D16" s="79">
        <v>96.1</v>
      </c>
      <c r="E16" s="21">
        <f t="shared" si="1"/>
        <v>100.10416666666666</v>
      </c>
      <c r="F16" s="17"/>
    </row>
    <row r="17" spans="1:7" s="18" customFormat="1" ht="38.25" customHeight="1" thickBot="1">
      <c r="A17" s="114" t="s">
        <v>107</v>
      </c>
      <c r="B17" s="116" t="s">
        <v>108</v>
      </c>
      <c r="C17" s="122">
        <f>C18+C19+C20+C21</f>
        <v>2795</v>
      </c>
      <c r="D17" s="122">
        <f>D18+D19+D20+D21</f>
        <v>3019.9</v>
      </c>
      <c r="E17" s="120">
        <f>D17/C17*100</f>
        <v>108.04651162790697</v>
      </c>
      <c r="F17" s="17"/>
      <c r="G17" s="17"/>
    </row>
    <row r="18" spans="1:6" s="18" customFormat="1" ht="66" customHeight="1">
      <c r="A18" s="22" t="s">
        <v>98</v>
      </c>
      <c r="B18" s="66" t="s">
        <v>94</v>
      </c>
      <c r="C18" s="86">
        <v>1042.6</v>
      </c>
      <c r="D18" s="86">
        <v>1345.5</v>
      </c>
      <c r="E18" s="35">
        <f>D18/C18*100</f>
        <v>129.05236907730676</v>
      </c>
      <c r="F18" s="17"/>
    </row>
    <row r="19" spans="1:6" s="18" customFormat="1" ht="75" customHeight="1">
      <c r="A19" s="25" t="s">
        <v>99</v>
      </c>
      <c r="B19" s="63" t="s">
        <v>95</v>
      </c>
      <c r="C19" s="80">
        <v>8</v>
      </c>
      <c r="D19" s="80">
        <v>13</v>
      </c>
      <c r="E19" s="36">
        <f>D19/C19*100</f>
        <v>162.5</v>
      </c>
      <c r="F19" s="17"/>
    </row>
    <row r="20" spans="1:6" s="18" customFormat="1" ht="68.25" customHeight="1">
      <c r="A20" s="25" t="s">
        <v>100</v>
      </c>
      <c r="B20" s="63" t="s">
        <v>96</v>
      </c>
      <c r="C20" s="80">
        <v>1905.6</v>
      </c>
      <c r="D20" s="80">
        <v>1962.9</v>
      </c>
      <c r="E20" s="36">
        <f>D20/C20*100</f>
        <v>103.00692695214107</v>
      </c>
      <c r="F20" s="17"/>
    </row>
    <row r="21" spans="1:6" s="18" customFormat="1" ht="73.5" customHeight="1" thickBot="1">
      <c r="A21" s="26" t="s">
        <v>101</v>
      </c>
      <c r="B21" s="64" t="s">
        <v>97</v>
      </c>
      <c r="C21" s="81">
        <v>-161.2</v>
      </c>
      <c r="D21" s="81">
        <v>-301.5</v>
      </c>
      <c r="E21" s="40">
        <f>D21/C21*100</f>
        <v>187.0347394540943</v>
      </c>
      <c r="F21" s="17"/>
    </row>
    <row r="22" spans="1:6" s="18" customFormat="1" ht="57" customHeight="1" thickBot="1">
      <c r="A22" s="114" t="s">
        <v>32</v>
      </c>
      <c r="B22" s="116" t="s">
        <v>183</v>
      </c>
      <c r="C22" s="123">
        <f>C23+C24+C25+C26+C27</f>
        <v>2260.7</v>
      </c>
      <c r="D22" s="122">
        <f>D23+D24+D25+D26+D27</f>
        <v>2375.7</v>
      </c>
      <c r="E22" s="120">
        <f t="shared" si="1"/>
        <v>105.086919980537</v>
      </c>
      <c r="F22" s="17"/>
    </row>
    <row r="23" spans="1:6" s="18" customFormat="1" ht="57" customHeight="1">
      <c r="A23" s="22" t="s">
        <v>121</v>
      </c>
      <c r="B23" s="28" t="s">
        <v>85</v>
      </c>
      <c r="C23" s="78">
        <v>150</v>
      </c>
      <c r="D23" s="78">
        <v>150</v>
      </c>
      <c r="E23" s="24">
        <f t="shared" si="1"/>
        <v>100</v>
      </c>
      <c r="F23" s="17"/>
    </row>
    <row r="24" spans="1:6" s="18" customFormat="1" ht="39.75" customHeight="1">
      <c r="A24" s="25" t="s">
        <v>133</v>
      </c>
      <c r="B24" s="20" t="s">
        <v>15</v>
      </c>
      <c r="C24" s="78">
        <v>121</v>
      </c>
      <c r="D24" s="78">
        <v>136</v>
      </c>
      <c r="E24" s="24">
        <f t="shared" si="1"/>
        <v>112.39669421487604</v>
      </c>
      <c r="F24" s="17"/>
    </row>
    <row r="25" spans="1:6" s="18" customFormat="1" ht="48.75" customHeight="1">
      <c r="A25" s="25" t="s">
        <v>192</v>
      </c>
      <c r="B25" s="50" t="s">
        <v>221</v>
      </c>
      <c r="C25" s="78">
        <v>10</v>
      </c>
      <c r="D25" s="78">
        <v>10</v>
      </c>
      <c r="E25" s="24">
        <f t="shared" si="1"/>
        <v>100</v>
      </c>
      <c r="F25" s="17"/>
    </row>
    <row r="26" spans="1:6" s="18" customFormat="1" ht="57" customHeight="1">
      <c r="A26" s="25" t="s">
        <v>33</v>
      </c>
      <c r="B26" s="29" t="s">
        <v>35</v>
      </c>
      <c r="C26" s="78">
        <v>722.2</v>
      </c>
      <c r="D26" s="78">
        <v>821.5</v>
      </c>
      <c r="E26" s="24">
        <f t="shared" si="1"/>
        <v>113.74965383550261</v>
      </c>
      <c r="F26" s="17"/>
    </row>
    <row r="27" spans="1:6" s="18" customFormat="1" ht="42" customHeight="1" thickBot="1">
      <c r="A27" s="26" t="s">
        <v>34</v>
      </c>
      <c r="B27" s="27" t="s">
        <v>22</v>
      </c>
      <c r="C27" s="79">
        <v>1257.5</v>
      </c>
      <c r="D27" s="79">
        <v>1258.2</v>
      </c>
      <c r="E27" s="21">
        <f t="shared" si="1"/>
        <v>100.05566600397616</v>
      </c>
      <c r="F27" s="17"/>
    </row>
    <row r="28" spans="1:6" s="18" customFormat="1" ht="42" customHeight="1" thickBot="1">
      <c r="A28" s="124" t="s">
        <v>152</v>
      </c>
      <c r="B28" s="116" t="s">
        <v>155</v>
      </c>
      <c r="C28" s="123">
        <f>C29</f>
        <v>30</v>
      </c>
      <c r="D28" s="122">
        <f>D29</f>
        <v>30</v>
      </c>
      <c r="E28" s="120">
        <f t="shared" si="1"/>
        <v>100</v>
      </c>
      <c r="F28" s="17"/>
    </row>
    <row r="29" spans="1:6" s="18" customFormat="1" ht="61.5" customHeight="1" thickBot="1">
      <c r="A29" s="97" t="s">
        <v>153</v>
      </c>
      <c r="B29" s="23" t="s">
        <v>139</v>
      </c>
      <c r="C29" s="79">
        <v>30</v>
      </c>
      <c r="D29" s="79">
        <v>30</v>
      </c>
      <c r="E29" s="21">
        <f t="shared" si="1"/>
        <v>100</v>
      </c>
      <c r="F29" s="17"/>
    </row>
    <row r="30" spans="1:6" s="18" customFormat="1" ht="26.25" customHeight="1" thickBot="1">
      <c r="A30" s="93" t="s">
        <v>36</v>
      </c>
      <c r="B30" s="94" t="s">
        <v>78</v>
      </c>
      <c r="C30" s="102">
        <f>C31+C32+C33+C34+C35+C36+C37+C38+C39+C40+C41</f>
        <v>53935.6</v>
      </c>
      <c r="D30" s="102">
        <f>D31+D32+D33+D34+D35+D36+D37+D38+D39+D40+D41</f>
        <v>53565.8</v>
      </c>
      <c r="E30" s="95">
        <f t="shared" si="1"/>
        <v>99.31436750495035</v>
      </c>
      <c r="F30" s="17"/>
    </row>
    <row r="31" spans="1:7" s="18" customFormat="1" ht="54" customHeight="1">
      <c r="A31" s="22" t="s">
        <v>79</v>
      </c>
      <c r="B31" s="23" t="s">
        <v>81</v>
      </c>
      <c r="C31" s="78">
        <v>699.9</v>
      </c>
      <c r="D31" s="78">
        <v>699.9</v>
      </c>
      <c r="E31" s="32">
        <f t="shared" si="1"/>
        <v>100</v>
      </c>
      <c r="F31" s="17"/>
      <c r="G31" s="17"/>
    </row>
    <row r="32" spans="1:7" s="19" customFormat="1" ht="70.5" customHeight="1">
      <c r="A32" s="30" t="s">
        <v>37</v>
      </c>
      <c r="B32" s="31" t="s">
        <v>39</v>
      </c>
      <c r="C32" s="87">
        <v>25200</v>
      </c>
      <c r="D32" s="87">
        <v>24772.7</v>
      </c>
      <c r="E32" s="32">
        <f t="shared" si="1"/>
        <v>98.30436507936508</v>
      </c>
      <c r="F32" s="71"/>
      <c r="G32" s="71"/>
    </row>
    <row r="33" spans="1:6" s="18" customFormat="1" ht="39" customHeight="1">
      <c r="A33" s="25" t="s">
        <v>104</v>
      </c>
      <c r="B33" s="23" t="s">
        <v>91</v>
      </c>
      <c r="C33" s="78">
        <v>3543</v>
      </c>
      <c r="D33" s="78">
        <v>4569.5</v>
      </c>
      <c r="E33" s="24">
        <f aca="true" t="shared" si="2" ref="E33:E40">D33/C33*100</f>
        <v>128.97262207169067</v>
      </c>
      <c r="F33" s="17"/>
    </row>
    <row r="34" spans="1:7" s="18" customFormat="1" ht="48.75" customHeight="1">
      <c r="A34" s="25" t="s">
        <v>2</v>
      </c>
      <c r="B34" s="23" t="s">
        <v>40</v>
      </c>
      <c r="C34" s="78">
        <v>10495</v>
      </c>
      <c r="D34" s="78">
        <v>8324</v>
      </c>
      <c r="E34" s="24">
        <f t="shared" si="2"/>
        <v>79.31395902810863</v>
      </c>
      <c r="F34" s="17"/>
      <c r="G34" s="17"/>
    </row>
    <row r="35" spans="1:7" s="18" customFormat="1" ht="63" customHeight="1">
      <c r="A35" s="25" t="s">
        <v>93</v>
      </c>
      <c r="B35" s="31" t="s">
        <v>92</v>
      </c>
      <c r="C35" s="78">
        <v>1505</v>
      </c>
      <c r="D35" s="78">
        <v>1709.8</v>
      </c>
      <c r="E35" s="24">
        <f t="shared" si="2"/>
        <v>113.6079734219269</v>
      </c>
      <c r="F35" s="17"/>
      <c r="G35" s="17"/>
    </row>
    <row r="36" spans="1:7" s="18" customFormat="1" ht="87" customHeight="1">
      <c r="A36" s="25" t="s">
        <v>38</v>
      </c>
      <c r="B36" s="33" t="s">
        <v>66</v>
      </c>
      <c r="C36" s="78">
        <v>7354.4</v>
      </c>
      <c r="D36" s="78">
        <v>7384.1</v>
      </c>
      <c r="E36" s="24">
        <f t="shared" si="2"/>
        <v>100.40383987816818</v>
      </c>
      <c r="F36" s="17"/>
      <c r="G36" s="17"/>
    </row>
    <row r="37" spans="1:7" s="18" customFormat="1" ht="48" customHeight="1">
      <c r="A37" s="25" t="s">
        <v>3</v>
      </c>
      <c r="B37" s="23" t="s">
        <v>82</v>
      </c>
      <c r="C37" s="78">
        <v>4343.1</v>
      </c>
      <c r="D37" s="78">
        <v>5156.5</v>
      </c>
      <c r="E37" s="24">
        <f t="shared" si="2"/>
        <v>118.72855794248348</v>
      </c>
      <c r="F37" s="17"/>
      <c r="G37" s="17"/>
    </row>
    <row r="38" spans="1:7" s="18" customFormat="1" ht="46.5" customHeight="1">
      <c r="A38" s="25" t="s">
        <v>4</v>
      </c>
      <c r="B38" s="23" t="s">
        <v>41</v>
      </c>
      <c r="C38" s="78">
        <v>359.7</v>
      </c>
      <c r="D38" s="78">
        <v>511.7</v>
      </c>
      <c r="E38" s="24">
        <f t="shared" si="2"/>
        <v>142.2574367528496</v>
      </c>
      <c r="F38" s="17"/>
      <c r="G38" s="17"/>
    </row>
    <row r="39" spans="1:7" s="18" customFormat="1" ht="57" customHeight="1">
      <c r="A39" s="25" t="s">
        <v>194</v>
      </c>
      <c r="B39" s="50" t="s">
        <v>139</v>
      </c>
      <c r="C39" s="38">
        <v>128</v>
      </c>
      <c r="D39" s="38">
        <v>128.2</v>
      </c>
      <c r="E39" s="24">
        <f t="shared" si="2"/>
        <v>100.15624999999999</v>
      </c>
      <c r="F39" s="17"/>
      <c r="G39" s="17"/>
    </row>
    <row r="40" spans="1:7" s="18" customFormat="1" ht="76.5" customHeight="1">
      <c r="A40" s="57" t="s">
        <v>199</v>
      </c>
      <c r="B40" s="31" t="s">
        <v>148</v>
      </c>
      <c r="C40" s="38">
        <v>300</v>
      </c>
      <c r="D40" s="38">
        <v>300</v>
      </c>
      <c r="E40" s="24">
        <f t="shared" si="2"/>
        <v>100</v>
      </c>
      <c r="F40" s="17"/>
      <c r="G40" s="17"/>
    </row>
    <row r="41" spans="1:7" s="18" customFormat="1" ht="25.5" customHeight="1" thickBot="1">
      <c r="A41" s="26" t="s">
        <v>140</v>
      </c>
      <c r="B41" s="27" t="s">
        <v>141</v>
      </c>
      <c r="C41" s="39">
        <v>7.5</v>
      </c>
      <c r="D41" s="39">
        <v>9.4</v>
      </c>
      <c r="E41" s="85">
        <v>0</v>
      </c>
      <c r="F41" s="17"/>
      <c r="G41" s="17"/>
    </row>
    <row r="42" spans="1:6" s="18" customFormat="1" ht="30.75" customHeight="1" thickBot="1">
      <c r="A42" s="124" t="s">
        <v>42</v>
      </c>
      <c r="B42" s="116" t="s">
        <v>56</v>
      </c>
      <c r="C42" s="123">
        <f>C43+C44+C45+C46+C47+C48+C49+C50+C51+C52+C53+C54+C55+C56+C57+C58+C59+C60+C61+C62+C63+C64+C65+C66+C67+C68+C69+C70+C71+C72+C73+C74+C75+C76</f>
        <v>270566</v>
      </c>
      <c r="D42" s="122">
        <f>D43+D44+D45+D46+D47+D48+D49+D50+D51+D52+D53+D54+D55+D56+D57+D58+D59+D60+D61+D62+D63+D64+D65+D66+D67+D68+D69+D70+D71+D72+D73+D74+D75+D76</f>
        <v>278897.80000000005</v>
      </c>
      <c r="E42" s="120">
        <f>D42/C42*100</f>
        <v>103.0793965243231</v>
      </c>
      <c r="F42" s="17"/>
    </row>
    <row r="43" spans="1:9" ht="67.5" customHeight="1">
      <c r="A43" s="60" t="s">
        <v>67</v>
      </c>
      <c r="B43" s="34" t="s">
        <v>106</v>
      </c>
      <c r="C43" s="82">
        <v>189473</v>
      </c>
      <c r="D43" s="82">
        <v>193151.5</v>
      </c>
      <c r="E43" s="24">
        <f>D43/C43*100</f>
        <v>101.94143756630231</v>
      </c>
      <c r="F43" s="72"/>
      <c r="G43" s="72"/>
      <c r="H43" s="18"/>
      <c r="I43" s="18"/>
    </row>
    <row r="44" spans="1:5" ht="68.25" customHeight="1">
      <c r="A44" s="25" t="s">
        <v>109</v>
      </c>
      <c r="B44" s="34" t="s">
        <v>106</v>
      </c>
      <c r="C44" s="83">
        <v>85</v>
      </c>
      <c r="D44" s="83">
        <v>85.1</v>
      </c>
      <c r="E44" s="59">
        <f aca="true" t="shared" si="3" ref="E44:E53">D44/C44*100</f>
        <v>100.11764705882354</v>
      </c>
    </row>
    <row r="45" spans="1:6" ht="69.75" customHeight="1">
      <c r="A45" s="25" t="s">
        <v>68</v>
      </c>
      <c r="B45" s="34" t="s">
        <v>106</v>
      </c>
      <c r="C45" s="83">
        <v>445</v>
      </c>
      <c r="D45" s="83">
        <v>445.9</v>
      </c>
      <c r="E45" s="59">
        <f t="shared" si="3"/>
        <v>100.20224719101122</v>
      </c>
      <c r="F45" s="16"/>
    </row>
    <row r="46" spans="1:6" ht="69.75" customHeight="1">
      <c r="A46" s="25" t="s">
        <v>142</v>
      </c>
      <c r="B46" s="34" t="s">
        <v>106</v>
      </c>
      <c r="C46" s="83">
        <v>0</v>
      </c>
      <c r="D46" s="83">
        <v>-0.1</v>
      </c>
      <c r="E46" s="59"/>
      <c r="F46" s="16"/>
    </row>
    <row r="47" spans="1:6" ht="99.75" customHeight="1">
      <c r="A47" s="25" t="s">
        <v>131</v>
      </c>
      <c r="B47" s="37" t="s">
        <v>59</v>
      </c>
      <c r="C47" s="83">
        <v>744</v>
      </c>
      <c r="D47" s="83">
        <v>750.8</v>
      </c>
      <c r="E47" s="59">
        <f t="shared" si="3"/>
        <v>100.91397849462365</v>
      </c>
      <c r="F47" s="16"/>
    </row>
    <row r="48" spans="1:5" ht="99" customHeight="1">
      <c r="A48" s="25" t="s">
        <v>110</v>
      </c>
      <c r="B48" s="37" t="s">
        <v>59</v>
      </c>
      <c r="C48" s="83">
        <v>22</v>
      </c>
      <c r="D48" s="83">
        <v>23</v>
      </c>
      <c r="E48" s="59">
        <f t="shared" si="3"/>
        <v>104.54545454545455</v>
      </c>
    </row>
    <row r="49" spans="1:5" ht="101.25" customHeight="1">
      <c r="A49" s="25" t="s">
        <v>43</v>
      </c>
      <c r="B49" s="37" t="s">
        <v>59</v>
      </c>
      <c r="C49" s="83">
        <v>15</v>
      </c>
      <c r="D49" s="83">
        <v>15</v>
      </c>
      <c r="E49" s="59">
        <f t="shared" si="3"/>
        <v>100</v>
      </c>
    </row>
    <row r="50" spans="1:6" ht="39.75" customHeight="1">
      <c r="A50" s="25" t="s">
        <v>5</v>
      </c>
      <c r="B50" s="37" t="s">
        <v>60</v>
      </c>
      <c r="C50" s="83">
        <v>2775</v>
      </c>
      <c r="D50" s="83">
        <v>2821.8</v>
      </c>
      <c r="E50" s="59">
        <f t="shared" si="3"/>
        <v>101.68648648648649</v>
      </c>
      <c r="F50" s="16"/>
    </row>
    <row r="51" spans="1:6" ht="39" customHeight="1">
      <c r="A51" s="26" t="s">
        <v>111</v>
      </c>
      <c r="B51" s="37" t="s">
        <v>60</v>
      </c>
      <c r="C51" s="80">
        <v>0</v>
      </c>
      <c r="D51" s="80">
        <v>-16.5</v>
      </c>
      <c r="E51" s="59"/>
      <c r="F51" s="16"/>
    </row>
    <row r="52" spans="1:5" ht="35.25" customHeight="1">
      <c r="A52" s="25" t="s">
        <v>44</v>
      </c>
      <c r="B52" s="37" t="s">
        <v>60</v>
      </c>
      <c r="C52" s="80">
        <v>30</v>
      </c>
      <c r="D52" s="80">
        <v>31.7</v>
      </c>
      <c r="E52" s="59">
        <f t="shared" si="3"/>
        <v>105.66666666666666</v>
      </c>
    </row>
    <row r="53" spans="1:6" ht="86.25" customHeight="1">
      <c r="A53" s="25" t="s">
        <v>6</v>
      </c>
      <c r="B53" s="69" t="s">
        <v>130</v>
      </c>
      <c r="C53" s="80">
        <v>731</v>
      </c>
      <c r="D53" s="80">
        <v>822.3</v>
      </c>
      <c r="E53" s="59">
        <f t="shared" si="3"/>
        <v>112.48974008207935</v>
      </c>
      <c r="F53" s="16"/>
    </row>
    <row r="54" spans="1:8" ht="33" customHeight="1">
      <c r="A54" s="25" t="s">
        <v>18</v>
      </c>
      <c r="B54" s="37" t="s">
        <v>1</v>
      </c>
      <c r="C54" s="83">
        <v>32926.9</v>
      </c>
      <c r="D54" s="83">
        <v>33753.5</v>
      </c>
      <c r="E54" s="59">
        <f aca="true" t="shared" si="4" ref="E54:E63">D54/C54*100</f>
        <v>102.51040942208346</v>
      </c>
      <c r="F54" s="72"/>
      <c r="G54" s="72"/>
      <c r="H54" s="18"/>
    </row>
    <row r="55" spans="1:5" ht="27.75" customHeight="1">
      <c r="A55" s="25" t="s">
        <v>112</v>
      </c>
      <c r="B55" s="37" t="s">
        <v>1</v>
      </c>
      <c r="C55" s="83">
        <v>170</v>
      </c>
      <c r="D55" s="83">
        <v>173.2</v>
      </c>
      <c r="E55" s="59">
        <f t="shared" si="4"/>
        <v>101.88235294117646</v>
      </c>
    </row>
    <row r="56" spans="1:5" ht="30.75" customHeight="1">
      <c r="A56" s="25" t="s">
        <v>19</v>
      </c>
      <c r="B56" s="37" t="s">
        <v>1</v>
      </c>
      <c r="C56" s="83">
        <v>400</v>
      </c>
      <c r="D56" s="83">
        <v>405.5</v>
      </c>
      <c r="E56" s="59">
        <f t="shared" si="4"/>
        <v>101.375</v>
      </c>
    </row>
    <row r="57" spans="1:6" ht="40.5" customHeight="1">
      <c r="A57" s="25" t="s">
        <v>20</v>
      </c>
      <c r="B57" s="37" t="s">
        <v>61</v>
      </c>
      <c r="C57" s="81">
        <v>0</v>
      </c>
      <c r="D57" s="81">
        <v>-2.7</v>
      </c>
      <c r="E57" s="85"/>
      <c r="F57" s="16"/>
    </row>
    <row r="58" spans="1:5" ht="33" customHeight="1">
      <c r="A58" s="25" t="s">
        <v>113</v>
      </c>
      <c r="B58" s="37" t="s">
        <v>61</v>
      </c>
      <c r="C58" s="81">
        <v>2.8</v>
      </c>
      <c r="D58" s="81">
        <v>2.8</v>
      </c>
      <c r="E58" s="59">
        <f t="shared" si="4"/>
        <v>100</v>
      </c>
    </row>
    <row r="59" spans="1:5" ht="33" customHeight="1">
      <c r="A59" s="25" t="s">
        <v>187</v>
      </c>
      <c r="B59" s="37" t="s">
        <v>61</v>
      </c>
      <c r="C59" s="81">
        <v>0.3</v>
      </c>
      <c r="D59" s="81">
        <v>0.3</v>
      </c>
      <c r="E59" s="59">
        <f t="shared" si="4"/>
        <v>100</v>
      </c>
    </row>
    <row r="60" spans="1:8" ht="15" customHeight="1">
      <c r="A60" s="41" t="s">
        <v>21</v>
      </c>
      <c r="B60" s="42" t="s">
        <v>13</v>
      </c>
      <c r="C60" s="38">
        <v>299</v>
      </c>
      <c r="D60" s="38">
        <v>269.6</v>
      </c>
      <c r="E60" s="85">
        <f t="shared" si="4"/>
        <v>90.16722408026756</v>
      </c>
      <c r="F60" s="72"/>
      <c r="G60" s="72"/>
      <c r="H60" s="18"/>
    </row>
    <row r="61" spans="1:8" ht="15" customHeight="1">
      <c r="A61" s="41" t="s">
        <v>188</v>
      </c>
      <c r="B61" s="42" t="s">
        <v>13</v>
      </c>
      <c r="C61" s="38">
        <v>1</v>
      </c>
      <c r="D61" s="38">
        <v>1</v>
      </c>
      <c r="E61" s="85">
        <f t="shared" si="4"/>
        <v>100</v>
      </c>
      <c r="F61" s="72"/>
      <c r="G61" s="72"/>
      <c r="H61" s="18"/>
    </row>
    <row r="62" spans="1:8" ht="30.75" customHeight="1">
      <c r="A62" s="41" t="s">
        <v>80</v>
      </c>
      <c r="B62" s="43" t="s">
        <v>83</v>
      </c>
      <c r="C62" s="38">
        <v>2396.6</v>
      </c>
      <c r="D62" s="38">
        <v>2228.5</v>
      </c>
      <c r="E62" s="85">
        <f t="shared" si="4"/>
        <v>92.9858966869732</v>
      </c>
      <c r="F62" s="72"/>
      <c r="G62" s="72"/>
      <c r="H62" s="18"/>
    </row>
    <row r="63" spans="1:8" ht="38.25" customHeight="1">
      <c r="A63" s="41" t="s">
        <v>114</v>
      </c>
      <c r="B63" s="43" t="s">
        <v>83</v>
      </c>
      <c r="C63" s="38">
        <v>3.4</v>
      </c>
      <c r="D63" s="38">
        <v>3.4</v>
      </c>
      <c r="E63" s="85">
        <f t="shared" si="4"/>
        <v>100</v>
      </c>
      <c r="F63" s="18"/>
      <c r="G63" s="18"/>
      <c r="H63" s="18"/>
    </row>
    <row r="64" spans="1:8" ht="52.5" customHeight="1">
      <c r="A64" s="25" t="s">
        <v>7</v>
      </c>
      <c r="B64" s="37" t="s">
        <v>62</v>
      </c>
      <c r="C64" s="38">
        <v>4555</v>
      </c>
      <c r="D64" s="38">
        <v>5522.7</v>
      </c>
      <c r="E64" s="59">
        <f aca="true" t="shared" si="5" ref="E64:E71">D64/C64*100</f>
        <v>121.24478594950602</v>
      </c>
      <c r="F64" s="72"/>
      <c r="G64" s="72"/>
      <c r="H64" s="18"/>
    </row>
    <row r="65" spans="1:8" ht="52.5" customHeight="1">
      <c r="A65" s="25" t="s">
        <v>115</v>
      </c>
      <c r="B65" s="37" t="s">
        <v>62</v>
      </c>
      <c r="C65" s="38">
        <v>45</v>
      </c>
      <c r="D65" s="38">
        <v>45.2</v>
      </c>
      <c r="E65" s="59">
        <f t="shared" si="5"/>
        <v>100.44444444444444</v>
      </c>
      <c r="F65" s="18"/>
      <c r="G65" s="18"/>
      <c r="H65" s="18"/>
    </row>
    <row r="66" spans="1:8" ht="42" customHeight="1">
      <c r="A66" s="25" t="s">
        <v>116</v>
      </c>
      <c r="B66" s="44" t="s">
        <v>123</v>
      </c>
      <c r="C66" s="38">
        <v>17536.1</v>
      </c>
      <c r="D66" s="38">
        <v>19657.2</v>
      </c>
      <c r="E66" s="59">
        <f t="shared" si="5"/>
        <v>112.09561989267856</v>
      </c>
      <c r="F66" s="72"/>
      <c r="G66" s="72"/>
      <c r="H66" s="18"/>
    </row>
    <row r="67" spans="1:5" ht="39.75" customHeight="1">
      <c r="A67" s="25" t="s">
        <v>117</v>
      </c>
      <c r="B67" s="44" t="s">
        <v>123</v>
      </c>
      <c r="C67" s="38">
        <v>370</v>
      </c>
      <c r="D67" s="38">
        <v>375</v>
      </c>
      <c r="E67" s="59">
        <f t="shared" si="5"/>
        <v>101.35135135135135</v>
      </c>
    </row>
    <row r="68" spans="1:5" ht="39.75" customHeight="1">
      <c r="A68" s="25" t="s">
        <v>205</v>
      </c>
      <c r="B68" s="44" t="s">
        <v>123</v>
      </c>
      <c r="C68" s="38">
        <v>2</v>
      </c>
      <c r="D68" s="38">
        <v>2</v>
      </c>
      <c r="E68" s="59">
        <f t="shared" si="5"/>
        <v>100</v>
      </c>
    </row>
    <row r="69" spans="1:5" ht="34.5" customHeight="1">
      <c r="A69" s="25" t="s">
        <v>118</v>
      </c>
      <c r="B69" s="44" t="s">
        <v>123</v>
      </c>
      <c r="C69" s="83">
        <v>6.9</v>
      </c>
      <c r="D69" s="83">
        <v>7</v>
      </c>
      <c r="E69" s="59">
        <f t="shared" si="5"/>
        <v>101.44927536231883</v>
      </c>
    </row>
    <row r="70" spans="1:5" ht="36" customHeight="1">
      <c r="A70" s="25" t="s">
        <v>119</v>
      </c>
      <c r="B70" s="44" t="s">
        <v>124</v>
      </c>
      <c r="C70" s="83">
        <v>8455</v>
      </c>
      <c r="D70" s="83">
        <v>8459.4</v>
      </c>
      <c r="E70" s="59">
        <f t="shared" si="5"/>
        <v>100.05204021289178</v>
      </c>
    </row>
    <row r="71" spans="1:5" ht="41.25" customHeight="1">
      <c r="A71" s="25" t="s">
        <v>120</v>
      </c>
      <c r="B71" s="44" t="s">
        <v>124</v>
      </c>
      <c r="C71" s="83">
        <v>130</v>
      </c>
      <c r="D71" s="83">
        <v>136.7</v>
      </c>
      <c r="E71" s="59">
        <f t="shared" si="5"/>
        <v>105.15384615384616</v>
      </c>
    </row>
    <row r="72" spans="1:8" ht="44.25" customHeight="1">
      <c r="A72" s="22" t="s">
        <v>17</v>
      </c>
      <c r="B72" s="45" t="s">
        <v>63</v>
      </c>
      <c r="C72" s="82">
        <v>8495</v>
      </c>
      <c r="D72" s="82">
        <v>9216.4</v>
      </c>
      <c r="E72" s="24">
        <f aca="true" t="shared" si="6" ref="E72:E83">D72/C72*100</f>
        <v>108.4920541494997</v>
      </c>
      <c r="F72" s="72"/>
      <c r="G72" s="72"/>
      <c r="H72" s="18"/>
    </row>
    <row r="73" spans="1:5" ht="71.25" customHeight="1">
      <c r="A73" s="46" t="s">
        <v>46</v>
      </c>
      <c r="B73" s="68" t="s">
        <v>175</v>
      </c>
      <c r="C73" s="82">
        <v>232</v>
      </c>
      <c r="D73" s="82">
        <v>290.4</v>
      </c>
      <c r="E73" s="24">
        <f t="shared" si="6"/>
        <v>125.17241379310344</v>
      </c>
    </row>
    <row r="74" spans="1:5" ht="54" customHeight="1">
      <c r="A74" s="46" t="s">
        <v>47</v>
      </c>
      <c r="B74" s="29" t="s">
        <v>125</v>
      </c>
      <c r="C74" s="82">
        <v>23</v>
      </c>
      <c r="D74" s="82">
        <v>23.7</v>
      </c>
      <c r="E74" s="24">
        <f t="shared" si="6"/>
        <v>103.04347826086956</v>
      </c>
    </row>
    <row r="75" spans="1:5" ht="56.25" customHeight="1">
      <c r="A75" s="46" t="s">
        <v>48</v>
      </c>
      <c r="B75" s="29" t="s">
        <v>126</v>
      </c>
      <c r="C75" s="82">
        <v>140</v>
      </c>
      <c r="D75" s="82">
        <v>140.5</v>
      </c>
      <c r="E75" s="24">
        <f t="shared" si="6"/>
        <v>100.35714285714286</v>
      </c>
    </row>
    <row r="76" spans="1:5" ht="42.75" customHeight="1" thickBot="1">
      <c r="A76" s="47" t="s">
        <v>49</v>
      </c>
      <c r="B76" s="27" t="s">
        <v>22</v>
      </c>
      <c r="C76" s="81">
        <v>56</v>
      </c>
      <c r="D76" s="81">
        <v>56</v>
      </c>
      <c r="E76" s="85">
        <f t="shared" si="6"/>
        <v>100</v>
      </c>
    </row>
    <row r="77" spans="1:5" ht="27" customHeight="1" thickBot="1">
      <c r="A77" s="125" t="s">
        <v>45</v>
      </c>
      <c r="B77" s="126" t="s">
        <v>128</v>
      </c>
      <c r="C77" s="123">
        <f>C78+C79+C80+C81+C82+C83</f>
        <v>2874.1</v>
      </c>
      <c r="D77" s="122">
        <f>D78+D79+D80+D81+D82+D83</f>
        <v>3183.1000000000004</v>
      </c>
      <c r="E77" s="120">
        <f>D77/C77*100</f>
        <v>110.75119167739469</v>
      </c>
    </row>
    <row r="78" spans="1:5" ht="66.75" customHeight="1">
      <c r="A78" s="48" t="s">
        <v>84</v>
      </c>
      <c r="B78" s="28" t="s">
        <v>85</v>
      </c>
      <c r="C78" s="82">
        <v>410</v>
      </c>
      <c r="D78" s="82">
        <v>475.5</v>
      </c>
      <c r="E78" s="24">
        <f>D78/C78*100</f>
        <v>115.97560975609755</v>
      </c>
    </row>
    <row r="79" spans="1:5" ht="66.75" customHeight="1">
      <c r="A79" s="48" t="s">
        <v>86</v>
      </c>
      <c r="B79" s="28" t="s">
        <v>87</v>
      </c>
      <c r="C79" s="82">
        <v>140</v>
      </c>
      <c r="D79" s="82">
        <v>171.1</v>
      </c>
      <c r="E79" s="24">
        <f>D79/C79*100</f>
        <v>122.21428571428572</v>
      </c>
    </row>
    <row r="80" spans="1:5" ht="66.75" customHeight="1">
      <c r="A80" s="25" t="s">
        <v>143</v>
      </c>
      <c r="B80" s="29" t="s">
        <v>35</v>
      </c>
      <c r="C80" s="82">
        <v>18</v>
      </c>
      <c r="D80" s="82">
        <v>18.5</v>
      </c>
      <c r="E80" s="24">
        <f>D80/C80*100</f>
        <v>102.77777777777777</v>
      </c>
    </row>
    <row r="81" spans="1:5" ht="41.25" customHeight="1">
      <c r="A81" s="25" t="s">
        <v>50</v>
      </c>
      <c r="B81" s="49" t="s">
        <v>64</v>
      </c>
      <c r="C81" s="83">
        <v>7.5</v>
      </c>
      <c r="D81" s="83">
        <v>7.5</v>
      </c>
      <c r="E81" s="59">
        <f t="shared" si="6"/>
        <v>100</v>
      </c>
    </row>
    <row r="82" spans="1:5" ht="54" customHeight="1">
      <c r="A82" s="61" t="s">
        <v>51</v>
      </c>
      <c r="B82" s="44" t="s">
        <v>65</v>
      </c>
      <c r="C82" s="84">
        <v>171</v>
      </c>
      <c r="D82" s="83">
        <v>172.2</v>
      </c>
      <c r="E82" s="59">
        <f t="shared" si="6"/>
        <v>100.70175438596492</v>
      </c>
    </row>
    <row r="83" spans="1:5" ht="43.5" customHeight="1" thickBot="1">
      <c r="A83" s="47" t="s">
        <v>52</v>
      </c>
      <c r="B83" s="20" t="s">
        <v>22</v>
      </c>
      <c r="C83" s="81">
        <v>2127.6</v>
      </c>
      <c r="D83" s="81">
        <v>2338.3</v>
      </c>
      <c r="E83" s="85">
        <f t="shared" si="6"/>
        <v>109.9031772889641</v>
      </c>
    </row>
    <row r="84" spans="1:5" ht="25.5" customHeight="1" hidden="1">
      <c r="A84" s="51" t="s">
        <v>8</v>
      </c>
      <c r="B84" s="52" t="s">
        <v>14</v>
      </c>
      <c r="C84" s="38">
        <v>0</v>
      </c>
      <c r="D84" s="38">
        <v>0</v>
      </c>
      <c r="E84" s="53"/>
    </row>
    <row r="85" spans="1:5" ht="25.5" customHeight="1" hidden="1">
      <c r="A85" s="51" t="s">
        <v>9</v>
      </c>
      <c r="B85" s="52" t="s">
        <v>14</v>
      </c>
      <c r="C85" s="38">
        <v>0</v>
      </c>
      <c r="D85" s="38">
        <v>0</v>
      </c>
      <c r="E85" s="53"/>
    </row>
    <row r="86" spans="1:5" ht="25.5" customHeight="1" hidden="1">
      <c r="A86" s="54" t="s">
        <v>10</v>
      </c>
      <c r="B86" s="55" t="s">
        <v>14</v>
      </c>
      <c r="C86" s="39">
        <v>0</v>
      </c>
      <c r="D86" s="39">
        <v>0</v>
      </c>
      <c r="E86" s="56"/>
    </row>
    <row r="87" spans="1:5" ht="34.5" customHeight="1" thickBot="1">
      <c r="A87" s="127" t="s">
        <v>102</v>
      </c>
      <c r="B87" s="128" t="s">
        <v>158</v>
      </c>
      <c r="C87" s="129">
        <f>C88</f>
        <v>129</v>
      </c>
      <c r="D87" s="122">
        <f>D88</f>
        <v>129.5</v>
      </c>
      <c r="E87" s="96">
        <f>D87/C87*100</f>
        <v>100.3875968992248</v>
      </c>
    </row>
    <row r="88" spans="1:5" ht="32.25" customHeight="1" thickBot="1">
      <c r="A88" s="67" t="s">
        <v>103</v>
      </c>
      <c r="B88" s="20" t="s">
        <v>105</v>
      </c>
      <c r="C88" s="79">
        <v>129</v>
      </c>
      <c r="D88" s="79">
        <v>129.5</v>
      </c>
      <c r="E88" s="130">
        <f>D88/C88*100</f>
        <v>100.3875968992248</v>
      </c>
    </row>
    <row r="89" spans="1:5" ht="32.25" customHeight="1" thickBot="1">
      <c r="A89" s="127" t="s">
        <v>156</v>
      </c>
      <c r="B89" s="116" t="s">
        <v>157</v>
      </c>
      <c r="C89" s="122">
        <f>C90</f>
        <v>208</v>
      </c>
      <c r="D89" s="122">
        <f>D90</f>
        <v>215.8</v>
      </c>
      <c r="E89" s="132">
        <f>D89/C89*100</f>
        <v>103.75000000000001</v>
      </c>
    </row>
    <row r="90" spans="1:5" ht="71.25" customHeight="1" thickBot="1">
      <c r="A90" s="67" t="s">
        <v>154</v>
      </c>
      <c r="B90" s="98" t="s">
        <v>122</v>
      </c>
      <c r="C90" s="79">
        <v>208</v>
      </c>
      <c r="D90" s="79">
        <v>215.8</v>
      </c>
      <c r="E90" s="131">
        <f>D90/C90*100</f>
        <v>103.75000000000001</v>
      </c>
    </row>
    <row r="91" spans="1:5" ht="25.5" customHeight="1" thickBot="1">
      <c r="A91" s="125" t="s">
        <v>53</v>
      </c>
      <c r="B91" s="126" t="s">
        <v>57</v>
      </c>
      <c r="C91" s="123">
        <f>C92+C93+C94+C95+C96+C97+C98+C99+C100+C101+C102+C103+C104</f>
        <v>2505.7</v>
      </c>
      <c r="D91" s="122">
        <f>D92+D93+D94+D95+D96+D97+D98+D99+D100+D101+D102+D103+D104</f>
        <v>3245.2999999999997</v>
      </c>
      <c r="E91" s="133">
        <f aca="true" t="shared" si="7" ref="E91:E102">D91/C91*100</f>
        <v>129.51670191962324</v>
      </c>
    </row>
    <row r="92" spans="1:5" ht="31.5">
      <c r="A92" s="57" t="s">
        <v>132</v>
      </c>
      <c r="B92" s="45" t="s">
        <v>134</v>
      </c>
      <c r="C92" s="78">
        <v>5</v>
      </c>
      <c r="D92" s="78">
        <v>5</v>
      </c>
      <c r="E92" s="35">
        <f t="shared" si="7"/>
        <v>100</v>
      </c>
    </row>
    <row r="93" spans="1:5" ht="45" customHeight="1">
      <c r="A93" s="57" t="s">
        <v>11</v>
      </c>
      <c r="B93" s="23" t="s">
        <v>41</v>
      </c>
      <c r="C93" s="78">
        <v>159</v>
      </c>
      <c r="D93" s="78">
        <v>159.3</v>
      </c>
      <c r="E93" s="35">
        <f t="shared" si="7"/>
        <v>100.18867924528303</v>
      </c>
    </row>
    <row r="94" spans="1:5" ht="49.5" customHeight="1">
      <c r="A94" s="57" t="s">
        <v>144</v>
      </c>
      <c r="B94" s="23" t="s">
        <v>41</v>
      </c>
      <c r="C94" s="78">
        <v>8</v>
      </c>
      <c r="D94" s="78">
        <v>1.8</v>
      </c>
      <c r="E94" s="35">
        <f t="shared" si="7"/>
        <v>22.5</v>
      </c>
    </row>
    <row r="95" spans="1:5" ht="51" customHeight="1">
      <c r="A95" s="57" t="s">
        <v>145</v>
      </c>
      <c r="B95" s="23" t="s">
        <v>41</v>
      </c>
      <c r="C95" s="78">
        <v>1241</v>
      </c>
      <c r="D95" s="78">
        <v>1305.6</v>
      </c>
      <c r="E95" s="35">
        <f t="shared" si="7"/>
        <v>105.20547945205479</v>
      </c>
    </row>
    <row r="96" spans="1:5" ht="45" customHeight="1">
      <c r="A96" s="58" t="s">
        <v>146</v>
      </c>
      <c r="B96" s="50" t="s">
        <v>41</v>
      </c>
      <c r="C96" s="38">
        <v>7.3</v>
      </c>
      <c r="D96" s="38">
        <v>7</v>
      </c>
      <c r="E96" s="36">
        <f t="shared" si="7"/>
        <v>95.89041095890411</v>
      </c>
    </row>
    <row r="97" spans="1:5" ht="45" customHeight="1">
      <c r="A97" s="57" t="s">
        <v>195</v>
      </c>
      <c r="B97" s="23" t="s">
        <v>139</v>
      </c>
      <c r="C97" s="78">
        <v>24</v>
      </c>
      <c r="D97" s="78">
        <v>24.6</v>
      </c>
      <c r="E97" s="36">
        <f t="shared" si="7"/>
        <v>102.50000000000001</v>
      </c>
    </row>
    <row r="98" spans="1:5" ht="78" customHeight="1">
      <c r="A98" s="57" t="s">
        <v>147</v>
      </c>
      <c r="B98" s="31" t="s">
        <v>148</v>
      </c>
      <c r="C98" s="78">
        <v>754.3</v>
      </c>
      <c r="D98" s="78">
        <v>1488.5</v>
      </c>
      <c r="E98" s="35">
        <f t="shared" si="7"/>
        <v>197.3352777409519</v>
      </c>
    </row>
    <row r="99" spans="1:5" ht="37.5" customHeight="1">
      <c r="A99" s="58" t="s">
        <v>12</v>
      </c>
      <c r="B99" s="50" t="s">
        <v>22</v>
      </c>
      <c r="C99" s="38">
        <v>15.7</v>
      </c>
      <c r="D99" s="38">
        <v>15.8</v>
      </c>
      <c r="E99" s="36">
        <f t="shared" si="7"/>
        <v>100.63694267515923</v>
      </c>
    </row>
    <row r="100" spans="1:5" ht="37.5" customHeight="1">
      <c r="A100" s="58" t="s">
        <v>149</v>
      </c>
      <c r="B100" s="50" t="s">
        <v>22</v>
      </c>
      <c r="C100" s="38">
        <v>184.3</v>
      </c>
      <c r="D100" s="38">
        <v>168.2</v>
      </c>
      <c r="E100" s="36">
        <f t="shared" si="7"/>
        <v>91.26424308193162</v>
      </c>
    </row>
    <row r="101" spans="1:5" ht="37.5" customHeight="1">
      <c r="A101" s="58" t="s">
        <v>150</v>
      </c>
      <c r="B101" s="50" t="s">
        <v>22</v>
      </c>
      <c r="C101" s="38">
        <v>103</v>
      </c>
      <c r="D101" s="38">
        <v>65.4</v>
      </c>
      <c r="E101" s="36">
        <f t="shared" si="7"/>
        <v>63.49514563106796</v>
      </c>
    </row>
    <row r="102" spans="1:5" ht="37.5" customHeight="1">
      <c r="A102" s="100" t="s">
        <v>202</v>
      </c>
      <c r="B102" s="20" t="s">
        <v>141</v>
      </c>
      <c r="C102" s="38">
        <v>4.1</v>
      </c>
      <c r="D102" s="38">
        <v>4.1</v>
      </c>
      <c r="E102" s="36">
        <f t="shared" si="7"/>
        <v>100</v>
      </c>
    </row>
    <row r="103" spans="1:7" ht="36.75" customHeight="1">
      <c r="A103" s="73" t="s">
        <v>88</v>
      </c>
      <c r="B103" s="29" t="s">
        <v>90</v>
      </c>
      <c r="C103" s="88"/>
      <c r="D103" s="88"/>
      <c r="E103" s="59">
        <v>0</v>
      </c>
      <c r="F103" s="62"/>
      <c r="G103" s="62"/>
    </row>
    <row r="104" spans="1:7" ht="24" customHeight="1" thickBot="1">
      <c r="A104" s="73" t="s">
        <v>89</v>
      </c>
      <c r="B104" s="74" t="s">
        <v>69</v>
      </c>
      <c r="C104" s="89"/>
      <c r="D104" s="89"/>
      <c r="E104" s="85">
        <v>0</v>
      </c>
      <c r="F104" s="62"/>
      <c r="G104" s="62"/>
    </row>
    <row r="105" spans="1:7" ht="37.5" customHeight="1" thickBot="1">
      <c r="A105" s="125" t="s">
        <v>207</v>
      </c>
      <c r="B105" s="134" t="s">
        <v>197</v>
      </c>
      <c r="C105" s="135">
        <f>C106+C107+C108+C109</f>
        <v>287.7</v>
      </c>
      <c r="D105" s="137">
        <f>D106+D107+D108+D109</f>
        <v>287.7</v>
      </c>
      <c r="E105" s="136">
        <f aca="true" t="shared" si="8" ref="E105:E114">D105/C105*100</f>
        <v>100</v>
      </c>
      <c r="F105" s="62"/>
      <c r="G105" s="62"/>
    </row>
    <row r="106" spans="1:7" ht="69" customHeight="1">
      <c r="A106" s="101" t="s">
        <v>196</v>
      </c>
      <c r="B106" s="23" t="s">
        <v>139</v>
      </c>
      <c r="C106" s="103">
        <v>1</v>
      </c>
      <c r="D106" s="103">
        <v>1</v>
      </c>
      <c r="E106" s="24">
        <f t="shared" si="8"/>
        <v>100</v>
      </c>
      <c r="F106" s="62"/>
      <c r="G106" s="62"/>
    </row>
    <row r="107" spans="1:7" ht="77.25" customHeight="1">
      <c r="A107" s="57" t="s">
        <v>200</v>
      </c>
      <c r="B107" s="31" t="s">
        <v>148</v>
      </c>
      <c r="C107" s="88">
        <v>2.8</v>
      </c>
      <c r="D107" s="88">
        <v>2.8</v>
      </c>
      <c r="E107" s="59">
        <f t="shared" si="8"/>
        <v>100</v>
      </c>
      <c r="F107" s="62"/>
      <c r="G107" s="62"/>
    </row>
    <row r="108" spans="1:7" ht="47.25" customHeight="1">
      <c r="A108" s="58" t="s">
        <v>201</v>
      </c>
      <c r="B108" s="50" t="s">
        <v>22</v>
      </c>
      <c r="C108" s="88">
        <v>7</v>
      </c>
      <c r="D108" s="88">
        <v>7</v>
      </c>
      <c r="E108" s="59">
        <f t="shared" si="8"/>
        <v>100</v>
      </c>
      <c r="F108" s="62"/>
      <c r="G108" s="62"/>
    </row>
    <row r="109" spans="1:7" ht="27.75" customHeight="1" thickBot="1">
      <c r="A109" s="67" t="s">
        <v>204</v>
      </c>
      <c r="B109" s="20" t="s">
        <v>141</v>
      </c>
      <c r="C109" s="99">
        <v>276.9</v>
      </c>
      <c r="D109" s="99">
        <v>276.9</v>
      </c>
      <c r="E109" s="85">
        <f t="shared" si="8"/>
        <v>100</v>
      </c>
      <c r="F109" s="62"/>
      <c r="G109" s="62"/>
    </row>
    <row r="110" spans="1:5" ht="27" customHeight="1" thickBot="1">
      <c r="A110" s="138" t="s">
        <v>54</v>
      </c>
      <c r="B110" s="126" t="s">
        <v>58</v>
      </c>
      <c r="C110" s="139">
        <f>C111+C112+C113+C114+C115+C116+C117+C118+C119+C120+C121+C122+C123+C124+C125+C126+C127+C128+C129+C130+C131+C132+C133+C134+C135+C136+C137+C138</f>
        <v>700045.7999999999</v>
      </c>
      <c r="D110" s="119">
        <f>D111+D112+D113+D114+D115+D116+D117+D118+D119+D120+D121+D122+D123+D124+D125+D126+D127+D128+D129+D130+D131+D132+D133+D134+D135+D136+D137+D138</f>
        <v>674498.0000000001</v>
      </c>
      <c r="E110" s="140">
        <f t="shared" si="8"/>
        <v>96.35055306381385</v>
      </c>
    </row>
    <row r="111" spans="1:5" ht="27" customHeight="1">
      <c r="A111" s="57" t="s">
        <v>138</v>
      </c>
      <c r="B111" s="28" t="s">
        <v>129</v>
      </c>
      <c r="C111" s="78">
        <v>7.2</v>
      </c>
      <c r="D111" s="78">
        <v>7.2</v>
      </c>
      <c r="E111" s="24">
        <f t="shared" si="8"/>
        <v>100</v>
      </c>
    </row>
    <row r="112" spans="1:5" ht="48" customHeight="1">
      <c r="A112" s="48" t="s">
        <v>151</v>
      </c>
      <c r="B112" s="98" t="s">
        <v>87</v>
      </c>
      <c r="C112" s="79">
        <v>24</v>
      </c>
      <c r="D112" s="79">
        <v>26.2</v>
      </c>
      <c r="E112" s="85">
        <f t="shared" si="8"/>
        <v>109.16666666666666</v>
      </c>
    </row>
    <row r="113" spans="1:5" ht="48" customHeight="1">
      <c r="A113" s="48" t="s">
        <v>193</v>
      </c>
      <c r="B113" s="29" t="s">
        <v>206</v>
      </c>
      <c r="C113" s="38">
        <v>36</v>
      </c>
      <c r="D113" s="38">
        <v>36.1</v>
      </c>
      <c r="E113" s="85">
        <f t="shared" si="8"/>
        <v>100.27777777777777</v>
      </c>
    </row>
    <row r="114" spans="1:5" ht="62.25" customHeight="1">
      <c r="A114" s="48" t="s">
        <v>198</v>
      </c>
      <c r="B114" s="23" t="s">
        <v>139</v>
      </c>
      <c r="C114" s="38">
        <v>5.4</v>
      </c>
      <c r="D114" s="38">
        <v>5.4</v>
      </c>
      <c r="E114" s="85">
        <f t="shared" si="8"/>
        <v>100</v>
      </c>
    </row>
    <row r="115" spans="1:5" ht="31.5" customHeight="1">
      <c r="A115" s="48" t="s">
        <v>203</v>
      </c>
      <c r="B115" s="29" t="s">
        <v>16</v>
      </c>
      <c r="C115" s="38">
        <v>0</v>
      </c>
      <c r="D115" s="38">
        <v>30</v>
      </c>
      <c r="E115" s="85"/>
    </row>
    <row r="116" spans="1:10" ht="40.5" customHeight="1">
      <c r="A116" s="90" t="s">
        <v>160</v>
      </c>
      <c r="B116" s="44" t="s">
        <v>70</v>
      </c>
      <c r="C116" s="110">
        <v>12794</v>
      </c>
      <c r="D116" s="110">
        <v>12794</v>
      </c>
      <c r="E116" s="59">
        <f>D116/C116*100</f>
        <v>100</v>
      </c>
      <c r="F116" s="72">
        <f>C116+C117</f>
        <v>41218.2</v>
      </c>
      <c r="G116" s="72">
        <f>D116+D117</f>
        <v>41218.2</v>
      </c>
      <c r="H116" s="18"/>
      <c r="I116" s="18"/>
      <c r="J116" s="18"/>
    </row>
    <row r="117" spans="1:5" ht="33.75" customHeight="1">
      <c r="A117" s="90" t="s">
        <v>161</v>
      </c>
      <c r="B117" s="44" t="s">
        <v>176</v>
      </c>
      <c r="C117" s="110">
        <v>28424.2</v>
      </c>
      <c r="D117" s="110">
        <v>28424.2</v>
      </c>
      <c r="E117" s="59">
        <f>D117/C117*100</f>
        <v>100</v>
      </c>
    </row>
    <row r="118" spans="1:7" ht="40.5" customHeight="1">
      <c r="A118" s="90" t="s">
        <v>162</v>
      </c>
      <c r="B118" s="44" t="s">
        <v>177</v>
      </c>
      <c r="C118" s="110">
        <v>78000</v>
      </c>
      <c r="D118" s="110">
        <v>78000</v>
      </c>
      <c r="E118" s="59">
        <f aca="true" t="shared" si="9" ref="E118:E137">D118/C118*100</f>
        <v>100</v>
      </c>
      <c r="F118" s="16">
        <f>C118+C119+C120+C121+C122+C123+C124</f>
        <v>273772.6</v>
      </c>
      <c r="G118" s="16">
        <f>D118+D119+D120+D121+D122+D123+D124</f>
        <v>256072.2</v>
      </c>
    </row>
    <row r="119" spans="1:5" ht="83.25" customHeight="1">
      <c r="A119" s="90" t="s">
        <v>163</v>
      </c>
      <c r="B119" s="75" t="s">
        <v>135</v>
      </c>
      <c r="C119" s="110">
        <v>108818.4</v>
      </c>
      <c r="D119" s="110">
        <v>108818.3</v>
      </c>
      <c r="E119" s="59">
        <f t="shared" si="9"/>
        <v>99.99990810377658</v>
      </c>
    </row>
    <row r="120" spans="1:5" ht="54.75" customHeight="1">
      <c r="A120" s="90" t="s">
        <v>208</v>
      </c>
      <c r="B120" s="44" t="s">
        <v>209</v>
      </c>
      <c r="C120" s="110">
        <v>417.4</v>
      </c>
      <c r="D120" s="110">
        <v>417.3</v>
      </c>
      <c r="E120" s="59">
        <f t="shared" si="9"/>
        <v>99.97604216578823</v>
      </c>
    </row>
    <row r="121" spans="1:5" ht="54.75" customHeight="1">
      <c r="A121" s="90" t="s">
        <v>211</v>
      </c>
      <c r="B121" s="44" t="s">
        <v>210</v>
      </c>
      <c r="C121" s="110">
        <v>163.2</v>
      </c>
      <c r="D121" s="110">
        <v>163.2</v>
      </c>
      <c r="E121" s="59">
        <f t="shared" si="9"/>
        <v>100</v>
      </c>
    </row>
    <row r="122" spans="1:5" ht="38.25" customHeight="1">
      <c r="A122" s="90" t="s">
        <v>212</v>
      </c>
      <c r="B122" s="44" t="s">
        <v>213</v>
      </c>
      <c r="C122" s="110">
        <v>1454</v>
      </c>
      <c r="D122" s="110">
        <v>1454</v>
      </c>
      <c r="E122" s="59">
        <f t="shared" si="9"/>
        <v>100</v>
      </c>
    </row>
    <row r="123" spans="1:5" ht="54.75" customHeight="1">
      <c r="A123" s="90" t="s">
        <v>164</v>
      </c>
      <c r="B123" s="44" t="s">
        <v>214</v>
      </c>
      <c r="C123" s="110">
        <v>12983.1</v>
      </c>
      <c r="D123" s="110">
        <v>12983.1</v>
      </c>
      <c r="E123" s="59">
        <f t="shared" si="9"/>
        <v>100</v>
      </c>
    </row>
    <row r="124" spans="1:5" ht="28.5" customHeight="1">
      <c r="A124" s="90" t="s">
        <v>165</v>
      </c>
      <c r="B124" s="44" t="s">
        <v>71</v>
      </c>
      <c r="C124" s="110">
        <v>71936.5</v>
      </c>
      <c r="D124" s="110">
        <v>54236.3</v>
      </c>
      <c r="E124" s="59">
        <f t="shared" si="9"/>
        <v>75.39468837099386</v>
      </c>
    </row>
    <row r="125" spans="1:7" ht="44.25" customHeight="1">
      <c r="A125" s="92" t="s">
        <v>166</v>
      </c>
      <c r="B125" s="75" t="s">
        <v>73</v>
      </c>
      <c r="C125" s="110">
        <v>6964.1</v>
      </c>
      <c r="D125" s="110">
        <v>6964</v>
      </c>
      <c r="E125" s="59">
        <f t="shared" si="9"/>
        <v>99.99856406427247</v>
      </c>
      <c r="F125" s="16">
        <f>C125+C126+C127+C128+C129+C130+C131+C132+C133</f>
        <v>372397.10000000003</v>
      </c>
      <c r="G125" s="16">
        <f>D125+D126+D127+D128+D129+D130+D131+D132+D133</f>
        <v>371990.7</v>
      </c>
    </row>
    <row r="126" spans="1:5" ht="45.75" customHeight="1">
      <c r="A126" s="90" t="s">
        <v>167</v>
      </c>
      <c r="B126" s="44" t="s">
        <v>74</v>
      </c>
      <c r="C126" s="110">
        <v>3840</v>
      </c>
      <c r="D126" s="110">
        <v>3829.4</v>
      </c>
      <c r="E126" s="59">
        <f t="shared" si="9"/>
        <v>99.72395833333334</v>
      </c>
    </row>
    <row r="127" spans="1:5" ht="52.5" customHeight="1">
      <c r="A127" s="90" t="s">
        <v>168</v>
      </c>
      <c r="B127" s="44" t="s">
        <v>75</v>
      </c>
      <c r="C127" s="110">
        <v>10770.9</v>
      </c>
      <c r="D127" s="110">
        <v>10770.9</v>
      </c>
      <c r="E127" s="59">
        <f t="shared" si="9"/>
        <v>100</v>
      </c>
    </row>
    <row r="128" spans="1:5" ht="72.75" customHeight="1">
      <c r="A128" s="90" t="s">
        <v>169</v>
      </c>
      <c r="B128" s="44" t="s">
        <v>178</v>
      </c>
      <c r="C128" s="110">
        <v>12671.8</v>
      </c>
      <c r="D128" s="110">
        <v>12671.7</v>
      </c>
      <c r="E128" s="59">
        <f t="shared" si="9"/>
        <v>99.9992108461308</v>
      </c>
    </row>
    <row r="129" spans="1:5" ht="72" customHeight="1">
      <c r="A129" s="90" t="s">
        <v>170</v>
      </c>
      <c r="B129" s="44" t="s">
        <v>179</v>
      </c>
      <c r="C129" s="110">
        <v>5059.9</v>
      </c>
      <c r="D129" s="110">
        <v>5058.2</v>
      </c>
      <c r="E129" s="59">
        <f t="shared" si="9"/>
        <v>99.9664024980731</v>
      </c>
    </row>
    <row r="130" spans="1:5" ht="62.25" customHeight="1">
      <c r="A130" s="90" t="s">
        <v>171</v>
      </c>
      <c r="B130" s="44" t="s">
        <v>180</v>
      </c>
      <c r="C130" s="110">
        <v>275</v>
      </c>
      <c r="D130" s="110">
        <v>135.1</v>
      </c>
      <c r="E130" s="59">
        <f t="shared" si="9"/>
        <v>49.127272727272725</v>
      </c>
    </row>
    <row r="131" spans="1:5" ht="62.25" customHeight="1">
      <c r="A131" s="90" t="s">
        <v>215</v>
      </c>
      <c r="B131" s="44" t="s">
        <v>216</v>
      </c>
      <c r="C131" s="110">
        <v>1044.6</v>
      </c>
      <c r="D131" s="110">
        <v>824.1</v>
      </c>
      <c r="E131" s="59">
        <f t="shared" si="9"/>
        <v>78.89144170017232</v>
      </c>
    </row>
    <row r="132" spans="1:5" ht="51" customHeight="1">
      <c r="A132" s="90" t="s">
        <v>172</v>
      </c>
      <c r="B132" s="44" t="s">
        <v>72</v>
      </c>
      <c r="C132" s="110">
        <v>381.4</v>
      </c>
      <c r="D132" s="110">
        <v>347.9</v>
      </c>
      <c r="E132" s="59">
        <f t="shared" si="9"/>
        <v>91.21657052962769</v>
      </c>
    </row>
    <row r="133" spans="1:5" ht="32.25" customHeight="1">
      <c r="A133" s="91" t="s">
        <v>173</v>
      </c>
      <c r="B133" s="44" t="s">
        <v>181</v>
      </c>
      <c r="C133" s="110">
        <v>331389.4</v>
      </c>
      <c r="D133" s="110">
        <v>331389.4</v>
      </c>
      <c r="E133" s="59">
        <f t="shared" si="9"/>
        <v>100</v>
      </c>
    </row>
    <row r="134" spans="1:5" ht="36.75" customHeight="1">
      <c r="A134" s="91" t="s">
        <v>174</v>
      </c>
      <c r="B134" s="44" t="s">
        <v>182</v>
      </c>
      <c r="C134" s="110">
        <v>9452.7</v>
      </c>
      <c r="D134" s="110">
        <v>2006.5</v>
      </c>
      <c r="E134" s="59">
        <f t="shared" si="9"/>
        <v>21.2267394501042</v>
      </c>
    </row>
    <row r="135" spans="1:6" ht="39" customHeight="1">
      <c r="A135" s="104" t="s">
        <v>217</v>
      </c>
      <c r="B135" s="44" t="s">
        <v>218</v>
      </c>
      <c r="C135" s="110">
        <v>1000</v>
      </c>
      <c r="D135" s="110">
        <v>1000</v>
      </c>
      <c r="E135" s="59">
        <f t="shared" si="9"/>
        <v>100</v>
      </c>
      <c r="F135" s="16"/>
    </row>
    <row r="136" spans="1:7" ht="39" customHeight="1">
      <c r="A136" s="73" t="s">
        <v>136</v>
      </c>
      <c r="B136" s="29" t="s">
        <v>90</v>
      </c>
      <c r="C136" s="110">
        <v>667.1</v>
      </c>
      <c r="D136" s="110">
        <v>667.1</v>
      </c>
      <c r="E136" s="59">
        <f t="shared" si="9"/>
        <v>100</v>
      </c>
      <c r="F136" s="16">
        <f>C136+C137</f>
        <v>2132.6</v>
      </c>
      <c r="G136" s="16">
        <f>D136+D137</f>
        <v>2132.6</v>
      </c>
    </row>
    <row r="137" spans="1:5" ht="26.25" customHeight="1">
      <c r="A137" s="76" t="s">
        <v>137</v>
      </c>
      <c r="B137" s="77" t="s">
        <v>69</v>
      </c>
      <c r="C137" s="110">
        <v>1465.5</v>
      </c>
      <c r="D137" s="110">
        <v>1465.5</v>
      </c>
      <c r="E137" s="88">
        <f t="shared" si="9"/>
        <v>100</v>
      </c>
    </row>
    <row r="138" spans="1:5" ht="48" customHeight="1">
      <c r="A138" s="106" t="s">
        <v>219</v>
      </c>
      <c r="B138" s="107" t="s">
        <v>220</v>
      </c>
      <c r="C138" s="111"/>
      <c r="D138" s="112">
        <v>-27.1</v>
      </c>
      <c r="E138" s="105"/>
    </row>
    <row r="139" spans="1:7" ht="29.25" customHeight="1">
      <c r="A139" s="108"/>
      <c r="F139" s="16">
        <f>F116+F118+F125+F136+C134+C135</f>
        <v>699973.2</v>
      </c>
      <c r="G139" s="16">
        <f>G116+G118+G125+G136+D134+D135+D138</f>
        <v>674393.1000000001</v>
      </c>
    </row>
    <row r="140" ht="15.75">
      <c r="A140" s="109"/>
    </row>
    <row r="141" spans="1:2" ht="15.75">
      <c r="A141" s="109"/>
      <c r="B141" s="10"/>
    </row>
    <row r="142" ht="15.75">
      <c r="A142" s="109"/>
    </row>
  </sheetData>
  <sheetProtection/>
  <mergeCells count="4">
    <mergeCell ref="A2:E2"/>
    <mergeCell ref="A3:D3"/>
    <mergeCell ref="C1:E1"/>
    <mergeCell ref="H7:I7"/>
  </mergeCells>
  <printOptions/>
  <pageMargins left="0.3937007874015748" right="0.17" top="0.3937007874015748" bottom="0.3937007874015748" header="0.3937007874015748" footer="0.3937007874015748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acer</cp:lastModifiedBy>
  <cp:lastPrinted>2019-03-29T10:19:28Z</cp:lastPrinted>
  <dcterms:created xsi:type="dcterms:W3CDTF">2004-09-13T11:01:37Z</dcterms:created>
  <dcterms:modified xsi:type="dcterms:W3CDTF">2019-05-30T13:22:06Z</dcterms:modified>
  <cp:category/>
  <cp:version/>
  <cp:contentType/>
  <cp:contentStatus/>
</cp:coreProperties>
</file>