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2"/>
  </bookViews>
  <sheets>
    <sheet name="р.подр прил 5" sheetId="1" r:id="rId1"/>
    <sheet name="р.подр.ц.ст прил7" sheetId="2" r:id="rId2"/>
    <sheet name="вед.прил 9" sheetId="3" r:id="rId3"/>
    <sheet name="Лист1" sheetId="4" r:id="rId4"/>
  </sheets>
  <definedNames>
    <definedName name="_xlnm.Print_Area" localSheetId="2">'вед.прил 9'!$A$1:$K$1237</definedName>
    <definedName name="_xlnm.Print_Area" localSheetId="0">'р.подр прил 5'!$B$1:$G$45</definedName>
    <definedName name="_xlnm.Print_Area" localSheetId="1">'р.подр.ц.ст прил7'!$B$1:$J$1038</definedName>
  </definedNames>
  <calcPr fullCalcOnLoad="1"/>
</workbook>
</file>

<file path=xl/sharedStrings.xml><?xml version="1.0" encoding="utf-8"?>
<sst xmlns="http://schemas.openxmlformats.org/spreadsheetml/2006/main" count="12014" uniqueCount="530">
  <si>
    <t>Обеспечение жильем отдельных категорий граждан, установленных Федеральным законом от 12 января 1995 года №5-ФЗ "О ветеранах", в рамках непрограммной части городского бюджета</t>
  </si>
  <si>
    <t xml:space="preserve"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годов", в рамках непрограммной части городского бюджета       </t>
  </si>
  <si>
    <t>Обеспечение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Федерации", в рамках непрограммной части городского бюджета</t>
  </si>
  <si>
    <t>БП 0 00 51760</t>
  </si>
  <si>
    <t>УПРАВЛЕНИЕ ЖИЛИЩНО-КОММУНАЛЬНОГО ХОЗЯЙСТВА АДМИНИСТРАЦИИ ГОРОДА ЛИВНЫ</t>
  </si>
  <si>
    <t>727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</si>
  <si>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t>
  </si>
  <si>
    <t>БП 0 00 51200</t>
  </si>
  <si>
    <t>П7 0 03 70550</t>
  </si>
  <si>
    <t>350</t>
  </si>
  <si>
    <t>Премии и гранты</t>
  </si>
  <si>
    <t>ПМ 0 00 00000</t>
  </si>
  <si>
    <t>Основное мероприятие "Обеспечение создания, содержания и развития объектов благоустройства на территории муниципального образования города Ливны"</t>
  </si>
  <si>
    <t>ПМ 0 02 00000</t>
  </si>
  <si>
    <t>ПМ 0 02 L5550</t>
  </si>
  <si>
    <t xml:space="preserve">Оценка недвижимости, признание прав и регулирование отношений по  муниципальной собственности в рамках непрограммной части городского бюджета </t>
  </si>
  <si>
    <t>БП 0 00 77040</t>
  </si>
  <si>
    <t>БП 0 00 71510</t>
  </si>
  <si>
    <t>БП 0 00 72460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</si>
  <si>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</si>
  <si>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БП 0 00 77370</t>
  </si>
  <si>
    <t>БП 0 00 0000</t>
  </si>
  <si>
    <t>П2 7 00 00000</t>
  </si>
  <si>
    <t>П2 7 01 00000</t>
  </si>
  <si>
    <t>П2 7 01 77590</t>
  </si>
  <si>
    <t>П2 6 00 00000</t>
  </si>
  <si>
    <t>П2 6 01 00000</t>
  </si>
  <si>
    <t>П2 6 01 77260</t>
  </si>
  <si>
    <t>П2 4 00 00000</t>
  </si>
  <si>
    <t>ПЧ 0 00 00000</t>
  </si>
  <si>
    <t>Основное мероприятие "Повышение уровня доступности объектов и услуг в приоритетных сферах жизнедеятельности инвалидов и граждан с ограниченными возможностями здоровья"</t>
  </si>
  <si>
    <t>ПЧ 0 02 00000</t>
  </si>
  <si>
    <t>ПЧ 0 02 77710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</si>
  <si>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</si>
  <si>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</si>
  <si>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</si>
  <si>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</si>
  <si>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Обеспечение выпускников муниципальных образовательных учреждений из числа сирот и детей, оставшихся без попечения родителей, единовременным денежным пособием, одеждой, обувью, мягким инвентарем и оборудованием в рамках непрограммной части городского бюджета</t>
  </si>
  <si>
    <t>Непрограммная часть городского бюджета</t>
  </si>
  <si>
    <t>Муниципальная программа "Молодежь города Ливны Орловской области на 2014-2018 годы"</t>
  </si>
  <si>
    <t xml:space="preserve">Подпрограмма "Развитие дополнительного образования детей в сфере культуры и искусства  города Ливны " 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</si>
  <si>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</si>
  <si>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</si>
  <si>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</si>
  <si>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</si>
  <si>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</si>
  <si>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</si>
  <si>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</si>
  <si>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</si>
  <si>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</si>
  <si>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</si>
  <si>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</si>
  <si>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Функционирование органов местного самоуправления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</si>
  <si>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</si>
  <si>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</si>
  <si>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</si>
  <si>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</si>
  <si>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</si>
  <si>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</si>
  <si>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</si>
  <si>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</si>
  <si>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</si>
  <si>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</si>
  <si>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</si>
  <si>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</si>
  <si>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</si>
  <si>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</si>
  <si>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</si>
  <si>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</si>
  <si>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</si>
  <si>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</si>
  <si>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</si>
  <si>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</si>
  <si>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</si>
  <si>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</si>
  <si>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</si>
  <si>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</si>
  <si>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</si>
  <si>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</si>
  <si>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</si>
  <si>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</si>
  <si>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</si>
  <si>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</si>
  <si>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Функционирование высшего должностного лица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</si>
  <si>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</si>
  <si>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</si>
  <si>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</si>
  <si>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</si>
  <si>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</si>
  <si>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</si>
  <si>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</si>
  <si>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</si>
  <si>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</si>
  <si>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</si>
  <si>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</si>
  <si>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Обеспечение деятельности финансовых, налоговых  органов и органов финансового надзора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</si>
  <si>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</si>
  <si>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</si>
  <si>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</si>
  <si>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</si>
  <si>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</si>
  <si>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</si>
  <si>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</si>
  <si>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</si>
  <si>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</si>
  <si>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</si>
  <si>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</si>
  <si>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</si>
  <si>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Поправки</t>
  </si>
  <si>
    <t>13</t>
  </si>
  <si>
    <t xml:space="preserve">Массовый спорт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</si>
  <si>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</si>
  <si>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</si>
  <si>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</si>
  <si>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</si>
  <si>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</si>
  <si>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</si>
  <si>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</si>
  <si>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</si>
  <si>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</si>
  <si>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>Функционирование представительного органа местного самоуправления</t>
  </si>
  <si>
    <t xml:space="preserve">Функционирование высшего должностного лица </t>
  </si>
  <si>
    <t xml:space="preserve">Функционирование представительного органа местного самоуправления </t>
  </si>
  <si>
    <t xml:space="preserve">Центральный аппарат в рамках непрограммной части городского бюджета </t>
  </si>
  <si>
    <t>100</t>
  </si>
  <si>
    <t>120</t>
  </si>
  <si>
    <t>Закупка товаров, работ и услуг для муниципальных нужд</t>
  </si>
  <si>
    <t>200</t>
  </si>
  <si>
    <t>Расходы на выплаты персоналу муниципальных органов</t>
  </si>
  <si>
    <t>240</t>
  </si>
  <si>
    <t>Иные закупки товаров, работ и услуг для обеспечения муниципальных нужд</t>
  </si>
  <si>
    <t>244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</si>
  <si>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</si>
  <si>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</si>
  <si>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</si>
  <si>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</si>
  <si>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</si>
  <si>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</si>
  <si>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</si>
  <si>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</si>
  <si>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</si>
  <si>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</si>
  <si>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</si>
  <si>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</si>
  <si>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</si>
  <si>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</si>
  <si>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</si>
  <si>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</si>
  <si>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 xml:space="preserve">БП 0 00 0000 </t>
  </si>
  <si>
    <t>Основное мероприятие "Создание благоприятных условий в зонах культурного отдыха и досуга граждан"</t>
  </si>
  <si>
    <t>БП 0 00 77120</t>
  </si>
  <si>
    <t>ПЖ 1 07 00000</t>
  </si>
  <si>
    <t>Основное мероприятие "Организация информационно-просветительской работы с населением по антинаркотической пропаганде"</t>
  </si>
  <si>
    <t>ПЖ 3 03 00000</t>
  </si>
  <si>
    <t>ПЖ 3 03 77540</t>
  </si>
  <si>
    <t xml:space="preserve">Подпрограмма "Развитие системы дошкольного образования  в городе Ливны в 2017-2019 гг." </t>
  </si>
  <si>
    <t>Основное мероприятие "Реализация права на получение общедоступного и бесплатного дошкольного образования в муниципальных дошкольных образовательных организациях"</t>
  </si>
  <si>
    <t xml:space="preserve">Подпрограмма "Развитие системы общего образования  в городе Ливны в 2017-2019 гг." 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</si>
  <si>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</si>
  <si>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 xml:space="preserve">Подпрограмма "Развитие системы воспитания и дополнительного образования  в городе Ливны в 2017-2019 гг." </t>
  </si>
  <si>
    <t>Основное мероприятие "Предоставление муниципальных услуг организациями дополнительного образования "</t>
  </si>
  <si>
    <t xml:space="preserve">Подпрограмма "Развитие системы отдыха  детей и подростков в каникулярное время в городе Ливны в 2017-2019 гг." </t>
  </si>
  <si>
    <t>П2 4  01 00000</t>
  </si>
  <si>
    <t>П2 4  01 77240</t>
  </si>
  <si>
    <t xml:space="preserve">Подпрограмма "Совершенствование организации питания в образовательных организациях города Ливны в 2017-2019 гг." </t>
  </si>
  <si>
    <t>Основное мероприятие «Обеспечение горячим питанием обучающихся муниципальных общеобразовательных учреждений»</t>
  </si>
  <si>
    <t>П2 4 01 00000</t>
  </si>
  <si>
    <t>Единая дежурно-диспетчерская служба города Ливны в рамках непрограммной части городского бюджета</t>
  </si>
  <si>
    <t>Единая дежурно-диспетчерская служба  города Ливны в рамках непрограммной части городского бюджета</t>
  </si>
  <si>
    <t xml:space="preserve">Подпрограмма "Организация психолого-медико-социального сопровождения обучающихся (воспитанников) в городе Ливны в 2017-2019 гг." </t>
  </si>
  <si>
    <t>Подпрограмма "Функционирование и развитие сети образовательных учреждений города Ливны в 2017-2019 гг."</t>
  </si>
  <si>
    <t>Основное мероприятие "Реконструкция, капитальный и текущий ремонт образовательных учреждений"</t>
  </si>
  <si>
    <t>УПРАВЛЕНИЕ КУЛЬТУРЫ, МОЛОДЕЖНОЙ ПОЛИТИКИ И СПОРТА АДМИНИСТРАЦИИ ГОРОДА ЛИВНЫ</t>
  </si>
  <si>
    <t>Муниципальная программа "Доступная среда  города Ливны Орловской области на 2017-2019 годы"</t>
  </si>
  <si>
    <t>Муниципальная программа "Образование в городе Ливны Орловской области на 2017-2019 годы"</t>
  </si>
  <si>
    <t>Муниципальная программа "Ремонт, строительство, реконструкция и содержание объектов дорожной инфраструктуры города Ливны на 2017-2019 годы"</t>
  </si>
  <si>
    <t>Подпрограмма "Организация спортивно-массовых и спортивно-оздоровительных мероприятий в городе Ливны Орловской области на 2017-2020 годы"</t>
  </si>
  <si>
    <t>Муниципальная программа "Обеспечение безопасности дорожного движения на территории города Ливны Орловской области на 2016-2018 годы"</t>
  </si>
  <si>
    <t>Муниципальная программа "Развитие муниципальной службы в городе Ливны Орловской области на 2017-2019 годы"</t>
  </si>
  <si>
    <t>Основное мероприятие "Проведение ремонта улично-дорожной сети города"</t>
  </si>
  <si>
    <t>П7 0 01 00000</t>
  </si>
  <si>
    <t>П7 0 01 77630</t>
  </si>
  <si>
    <t>П7 0 03 00000</t>
  </si>
  <si>
    <t>П7 0 03 77630</t>
  </si>
  <si>
    <t>Муниципальная программа "Благоустройство города Ливны Орловской области на 2017-2019 годы"</t>
  </si>
  <si>
    <t>П8 0 02 00000</t>
  </si>
  <si>
    <t>П8 0 02 77640</t>
  </si>
  <si>
    <t>Муниципальная программа "Культура и искусство города Ливны Орловской области на 2017-2019 годы"</t>
  </si>
  <si>
    <t xml:space="preserve">Муниципальная программа "Развитие физической культуры и спорта в городе Ливны Орловской области  на 2017-2020 годы" </t>
  </si>
  <si>
    <t xml:space="preserve">Подпрограмма "Развитие дополнительного образования детей в области физической культуры и спорта в городе Ливны Орловской области на 2017-2020 годы" </t>
  </si>
  <si>
    <t>Муниципальная программа "Профилактика правонарушений в городе Ливны Орловской области на 2017-2019 годы"</t>
  </si>
  <si>
    <t>Основное мероприятие "Профилактика правонарушений и борьба с преступностью "</t>
  </si>
  <si>
    <t>ПК 0 00 00000</t>
  </si>
  <si>
    <t>ПК 0 01 00000</t>
  </si>
  <si>
    <t>ПК 0 01 77150</t>
  </si>
  <si>
    <t>Основное мероприятие "Предоставление консультационных, информационных и иных услуг, создание условий и оказание поддержки в области подготовки, переподготовки и повышения квалификации кадров для сектора малого и среднего предпринимательства"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</si>
  <si>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</si>
  <si>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П1 0 00 00000</t>
  </si>
  <si>
    <t>П1 0 06 00000</t>
  </si>
  <si>
    <t>П1 0 07 00000</t>
  </si>
  <si>
    <t>П1 0 06 77180</t>
  </si>
  <si>
    <t>П1 0 07 77180</t>
  </si>
  <si>
    <t xml:space="preserve">Основное мероприятие  "Сохранение и развитие системы дополнительного образования, поддержка творчески одаренных детей и молодежи города Ливны" </t>
  </si>
  <si>
    <t>Программа "Культура и искусство города Ливны Орловской области на 2017-2019 годы"</t>
  </si>
  <si>
    <t>П4 0 02 00000</t>
  </si>
  <si>
    <t>П4 0 02 77270</t>
  </si>
  <si>
    <t>Основное мероприятие "Адресная поддержка народного промысла"</t>
  </si>
  <si>
    <t>Основное мероприятие «Пополнение, обеспечение сохранности библиотечных фондов»</t>
  </si>
  <si>
    <t>П4 0 07 00000</t>
  </si>
  <si>
    <t>П4 0 07 77270</t>
  </si>
  <si>
    <t>Централизованная бухгалтерия в рамках непрограммной части городского бюджета</t>
  </si>
  <si>
    <t>БП 0 00 77140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</si>
  <si>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</si>
  <si>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</si>
  <si>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БП 0 00 77130</t>
  </si>
  <si>
    <t>Социальные выплаты гражданам, кроме публичных нормативных социальных выплат</t>
  </si>
  <si>
    <t>360</t>
  </si>
  <si>
    <t>Иные выплаты населению</t>
  </si>
  <si>
    <t>620</t>
  </si>
  <si>
    <t xml:space="preserve">Субсидии автономным учреждениям </t>
  </si>
  <si>
    <t>400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</si>
  <si>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</si>
  <si>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</si>
  <si>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Обеспечение бесплатного проезда на городском, пригородном  (в сельской местности –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городе Ливны в рамках непрограммной части городского бюджета 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</si>
  <si>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</si>
  <si>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</si>
  <si>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</si>
  <si>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</si>
  <si>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Обеспечение деятельности финансовых, налоговых и таможенных органов и органов финансового надзора</t>
  </si>
  <si>
    <t>Обеспечение деятельности финансовых, налоговых и таможенных  органов и органов финансового надзора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</si>
  <si>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</si>
  <si>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</si>
  <si>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</si>
  <si>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</si>
  <si>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</si>
  <si>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</si>
  <si>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</si>
  <si>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</si>
  <si>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Сумма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</si>
  <si>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</si>
  <si>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</si>
  <si>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</si>
  <si>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</si>
  <si>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</si>
  <si>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</si>
  <si>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</si>
  <si>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</si>
  <si>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</si>
  <si>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</si>
  <si>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>Расходы на выплаты персоналу в целях обеспечения выполнения функций  муниципальными органами, казенными учреждениями, органами управления государственными внебюджетными фондами</t>
  </si>
  <si>
    <t>Бюджетные инвестиции</t>
  </si>
  <si>
    <t>П2 3 00  00000</t>
  </si>
  <si>
    <t>П2 3 01  00000</t>
  </si>
  <si>
    <t>П2 3 01 77230</t>
  </si>
  <si>
    <t>П2 3 01  77230</t>
  </si>
  <si>
    <t>П2 5 00 00000</t>
  </si>
  <si>
    <t>Основное мероприятие «Совершенствование системы управления организацией школьного питания и повышение эффективности модели управления системой питания»</t>
  </si>
  <si>
    <t>П2 5 01 00000</t>
  </si>
  <si>
    <t xml:space="preserve">БП 0 00 77010 </t>
  </si>
  <si>
    <t xml:space="preserve">ПЛ 0 00 0000 </t>
  </si>
  <si>
    <t>БП  0 00 00000</t>
  </si>
  <si>
    <t>БП  0 00 71580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</si>
  <si>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</si>
  <si>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Доплаты председателям уличных комитетов в рамках непрограммной части городского бюджета</t>
  </si>
  <si>
    <t>Другие вопросы в области жилищно-коммунального хозяйства</t>
  </si>
  <si>
    <t>БП 0 00 00000</t>
  </si>
  <si>
    <t>БП 0 00 77010</t>
  </si>
  <si>
    <t>БП 0 00 77020</t>
  </si>
  <si>
    <t xml:space="preserve">БП 0 00 77020 </t>
  </si>
  <si>
    <t>БП 0 00 77060</t>
  </si>
  <si>
    <t>БП 0 00 77080</t>
  </si>
  <si>
    <t>П2 0 00 00000</t>
  </si>
  <si>
    <t>П2 2 00 00000</t>
  </si>
  <si>
    <t>П2 2 01 00000</t>
  </si>
  <si>
    <t>П2 2 01 71570</t>
  </si>
  <si>
    <t>П2 2 01 77210</t>
  </si>
  <si>
    <t>П2 1 00 00000</t>
  </si>
  <si>
    <t>П2 1 01 00000</t>
  </si>
  <si>
    <t>П2 1 01 77220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</si>
  <si>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</si>
  <si>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</si>
  <si>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БП 0 00 77800</t>
  </si>
  <si>
    <t xml:space="preserve">Подпрограмма "Обеспечение жильем молодых семей на 2014-2018 годы" </t>
  </si>
  <si>
    <t xml:space="preserve">ПЖ 0 00 00000 </t>
  </si>
  <si>
    <t>Основное мероприятие "Предоставление молодым семьям социальных выплат на приобретение жилья экономического класса или строительство жилого дома экономического класса"</t>
  </si>
  <si>
    <t xml:space="preserve">ПЖ 4 00 00000 </t>
  </si>
  <si>
    <t>ПЖ 4 01 00000</t>
  </si>
  <si>
    <t>ПЖ 4 01 77550</t>
  </si>
  <si>
    <t>БП 0 00 77200</t>
  </si>
  <si>
    <t>Ежемесячное денежное вознаграждение за классное руководство в рамках непрограммной части городского бюджета</t>
  </si>
  <si>
    <t>БП 0 00 71500</t>
  </si>
  <si>
    <t>Основное мероприятие «Предоставление муниципальных услуг образовательными учреждениями»</t>
  </si>
  <si>
    <t>П2 1 01 71570</t>
  </si>
  <si>
    <t>Реализация основного мероприятия</t>
  </si>
  <si>
    <t>ПЖ 0 00 00000</t>
  </si>
  <si>
    <t xml:space="preserve">Подпрограмма "Содействие занятости молодежи города Ливны на 2014-2018 годы" </t>
  </si>
  <si>
    <t>ПЖ 5 00 00000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</si>
  <si>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</si>
  <si>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ПЖ 5 07 00000</t>
  </si>
  <si>
    <t>ПЖ 5 07 77560</t>
  </si>
  <si>
    <t>Основное мероприятие "Обеспечение условий для отдыха горожан"</t>
  </si>
  <si>
    <t>П4 6 00 00000</t>
  </si>
  <si>
    <t>П4 6 01 77330</t>
  </si>
  <si>
    <t>П4 4 00 00000</t>
  </si>
  <si>
    <t>П4 4 01 00000</t>
  </si>
  <si>
    <t>П4 4 01 77310</t>
  </si>
  <si>
    <t>П4 3 00 00000</t>
  </si>
  <si>
    <t>Основное мероприятие "Обеспечение  деятельности музея"</t>
  </si>
  <si>
    <t>П4 3 01 00000</t>
  </si>
  <si>
    <t>П4 3 01 77300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</si>
  <si>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</si>
  <si>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 xml:space="preserve">П4 2 00 0000 </t>
  </si>
  <si>
    <t>П4 2 01 00000</t>
  </si>
  <si>
    <t>П4 2 01 77290</t>
  </si>
  <si>
    <t>П4 0 00 00000</t>
  </si>
  <si>
    <t>П4 1 01 00000</t>
  </si>
  <si>
    <t>П4 1 01 77280</t>
  </si>
  <si>
    <t xml:space="preserve">БП 0 00 00000 </t>
  </si>
  <si>
    <t>БП 0 00 71600</t>
  </si>
  <si>
    <t>Реализация Закона Орловской области от 12 ноября 2008 года № 832-ОЗ  "О социальной поддержке граждан, усыновивших (удочеривших) детей-сирот и детей, оставшихся без попечения родителей" в рамках непрограммной части городского бюджета</t>
  </si>
  <si>
    <t>БП 0 00 72500</t>
  </si>
  <si>
    <t>БП 0 00 72490</t>
  </si>
  <si>
    <t>БП 0 00 72480</t>
  </si>
  <si>
    <t>БП 0 00 72470</t>
  </si>
  <si>
    <t>БП 0 00 52600</t>
  </si>
  <si>
    <t>БП 0 00 77380</t>
  </si>
  <si>
    <t>БП 0 00 77390</t>
  </si>
  <si>
    <t xml:space="preserve">БП 0 00 77390 </t>
  </si>
  <si>
    <t>БП 0 00 77400</t>
  </si>
  <si>
    <t xml:space="preserve">Подпрограмма "Профилактика алкоголизма, наркомании и табакокурения в городе Ливны на 2014-2018 годы" </t>
  </si>
  <si>
    <t>ПЖ 3 00 00000</t>
  </si>
  <si>
    <t>Основное мероприятие "Организация мероприятий антинаркотической направленности"</t>
  </si>
  <si>
    <t>ПЖ 3 02 00000</t>
  </si>
  <si>
    <t>ПЖ 3 02 77540</t>
  </si>
  <si>
    <t>Подпрограмма "Нравственное и патриотическое воспитание в городе Ливны на 2014-2018 годы"</t>
  </si>
  <si>
    <t>ПЖ 2 00 00000</t>
  </si>
  <si>
    <t>Основное мероприятие "Совершенствование программно-методической базы, направленной на улучшение условий духовно-нравственного и патриотического воспитания молодежи"</t>
  </si>
  <si>
    <t xml:space="preserve">Основное мероприятие "Воспитание в гражданах города чувства гордости и глубокого уважения к российской символике, историческим святыням, традициям и обычаям Родины" </t>
  </si>
  <si>
    <t>Основное мероприятие "Повышение престижа военной службы, совершенствование работы с допризывной молодежью города"</t>
  </si>
  <si>
    <t>Основное мероприятие "Организация работы с ветеранами Великой Отечественной войны и локальных конфликтов как примерами проявления истинного патриотизма"</t>
  </si>
  <si>
    <t>ПЖ 2 01 00000</t>
  </si>
  <si>
    <t>ПЖ 2 01 77530</t>
  </si>
  <si>
    <t>ПЖ 2 03 00000</t>
  </si>
  <si>
    <t>ПЖ 2 03 77530</t>
  </si>
  <si>
    <t>ПЖ 2 04 00000</t>
  </si>
  <si>
    <t>ПЖ 2 04 77530</t>
  </si>
  <si>
    <t>ПЖ 2 05 00000</t>
  </si>
  <si>
    <t>ПЖ 2 05 77530</t>
  </si>
  <si>
    <t xml:space="preserve">Подпрограмма "Ливны молодые на 2014-2018 годы" </t>
  </si>
  <si>
    <t>ПЖ 1 00 00000</t>
  </si>
  <si>
    <t>Основное мероприятие "Обеспечение массовой консолидации молодежи и широкого информирования молодых граждан о потенциальных возможностях их развития и применения  потенциала"</t>
  </si>
  <si>
    <t>ПЖ 1 01 00000</t>
  </si>
  <si>
    <t>Основное мероприятие "Создание условий для вовлечения представителей студенческой молодежи в мероприятия по реализации молодежной политики на территории города Ливны"</t>
  </si>
  <si>
    <t>ПЖ 1 05 00000</t>
  </si>
  <si>
    <t>ПЖ 1 05 77520</t>
  </si>
  <si>
    <t>Основное мероприятие "Совершенствование системы интеграции талантливой молодежи в творческую деятельность, создание условий для увеличения представительства делегаций города Ливны на межрегиональном и международном уровне"</t>
  </si>
  <si>
    <t>ПЖ 1 06 00000</t>
  </si>
  <si>
    <t>ПЖ 1 06 77520</t>
  </si>
  <si>
    <t xml:space="preserve">Основное мероприятие "Поддержка мероприятий, проектов и инициатив, реализуемых совместно с молодежными организациями города" </t>
  </si>
  <si>
    <t>ПЖ 107 00000</t>
  </si>
  <si>
    <t>ПЖ 1 07 77520</t>
  </si>
  <si>
    <t>БП 0 00 77070</t>
  </si>
  <si>
    <t>ПЖ 1 01 77520</t>
  </si>
  <si>
    <t>П9 0 00 00000</t>
  </si>
  <si>
    <t>Основное мероприятие "Мероприятия по повышению безопасности движения на дорогах города"</t>
  </si>
  <si>
    <t>П9 0 02 00000</t>
  </si>
  <si>
    <t>П9 0 02 77470</t>
  </si>
  <si>
    <t>Основное мероприятие "Содержание мест захоронения"</t>
  </si>
  <si>
    <t>Основное мероприятие «Обеспечение сохранности историко-культурного наследия города Ливны»</t>
  </si>
  <si>
    <t>П4 0 05 00000</t>
  </si>
  <si>
    <t>П4 0 05 77270</t>
  </si>
  <si>
    <t>П8 0 00 00000</t>
  </si>
  <si>
    <t>П8 0 03 00000</t>
  </si>
  <si>
    <t>П8 0 03 77640</t>
  </si>
  <si>
    <t>П8 0 04 00000</t>
  </si>
  <si>
    <t>П8 0 04 77640</t>
  </si>
  <si>
    <t>П7 0 00 00000</t>
  </si>
  <si>
    <t>Основное мероприятие "Проведение мероприятий по содержанию улично-дорожной сети города"</t>
  </si>
  <si>
    <t>БП 0 00 71610</t>
  </si>
  <si>
    <t>БП 0 00 71590</t>
  </si>
  <si>
    <t>БП 0 00 71580</t>
  </si>
  <si>
    <t>Основное мероприятие "Развитие механизмов финансовой, имущественной, консультационной поддержки СОНО"</t>
  </si>
  <si>
    <t>ПП 0 00 00000</t>
  </si>
  <si>
    <t>ПП 0 02 00000</t>
  </si>
  <si>
    <t>ПП 0 02 77580</t>
  </si>
  <si>
    <t>П3 0 00 00000</t>
  </si>
  <si>
    <t>П3 0 01 00000</t>
  </si>
  <si>
    <t>П3 0 01 77460</t>
  </si>
  <si>
    <t>БП 0 00 77030</t>
  </si>
  <si>
    <t>ПЛ 0 00 00000</t>
  </si>
  <si>
    <t>Основное мероприятие "Создание условий для профессионального развития и подготовки кадров"</t>
  </si>
  <si>
    <t>ПЛ 0 02 00000</t>
  </si>
  <si>
    <t>ПЛ 0 02 77570</t>
  </si>
  <si>
    <t>БП 0 00 77000</t>
  </si>
  <si>
    <t>П5 0 00 00000</t>
  </si>
  <si>
    <t>Основное мероприятие "Организация и проведение официальных массовых физкультурно-оздоровительных и спортивных мероприятий на территории города Ливны"</t>
  </si>
  <si>
    <t>П5 1 02 77490</t>
  </si>
  <si>
    <t>П5 1 02 00000</t>
  </si>
  <si>
    <t>П5 1 00 00000</t>
  </si>
  <si>
    <t>П5 1 01 00000</t>
  </si>
  <si>
    <t>П5 1 01 77480</t>
  </si>
  <si>
    <t>Основное мероприятие "Подготовка детско-юношеского резерва и содействие  развитию спорта высших достижений в учреждениях дополнительного образования детей в сфере спорта"</t>
  </si>
  <si>
    <t>П5 2 01 77500</t>
  </si>
  <si>
    <t>П5 2 01 00000</t>
  </si>
  <si>
    <t>П5 2 00 00000</t>
  </si>
  <si>
    <t>БП 0 00 77190</t>
  </si>
  <si>
    <t>БП 0 00 77170</t>
  </si>
  <si>
    <t>Муниципальная программа "Развитие и поддержка малого и среднего предпринимательства в городе Ливны на 2017-2019 годы"</t>
  </si>
  <si>
    <t>Капитальные вложения в объекты  муниципальной собственности</t>
  </si>
  <si>
    <t>870</t>
  </si>
  <si>
    <t>Резервные средства</t>
  </si>
  <si>
    <t>756</t>
  </si>
  <si>
    <t>Ведомственная структура расходов  бюджета города Ливны на 2018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</si>
  <si>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2018 год</t>
  </si>
  <si>
    <t>П2 5 01 S2410</t>
  </si>
  <si>
    <t>П2 4 01 S0850</t>
  </si>
  <si>
    <t xml:space="preserve">Компенсация части родительской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 в рамках непрограммной части городского бюджета </t>
  </si>
  <si>
    <t>Основное мероприятие "Капитальное строительство объекта "Пристройка к зданию муниципального бюджетного общеобразовательного учреждения Гимназия города Ливны Орловской области"</t>
  </si>
  <si>
    <t>П2 7 02 00000</t>
  </si>
  <si>
    <t>П2 7 02 72310</t>
  </si>
  <si>
    <t>П2 7 02 77590</t>
  </si>
  <si>
    <t>Муниципальная программа "Развитие архивного дела в городе Ливны Орловской области на 2018-2020 годы"</t>
  </si>
  <si>
    <t>Дополнительное образование детей</t>
  </si>
  <si>
    <t>Основное мероприятие "Создание и совершенствование  оптимальных условий для обеспечения сохранности, учета и использования документов  архивного фонда города, в том числе - повышение безопасности хранения документов в помещениях архивохранилищ архивного отдела"</t>
  </si>
  <si>
    <t xml:space="preserve">Основное мероприятие "Мероприятия по организации отдыха детей" </t>
  </si>
  <si>
    <t>П7 0 01 70550</t>
  </si>
  <si>
    <t>Муниципальная программа "Газификация индивидуальной жилой застройки города Ливны на период 2018-2020 годы"</t>
  </si>
  <si>
    <t xml:space="preserve">Судебная система </t>
  </si>
  <si>
    <t>Судебная система</t>
  </si>
  <si>
    <t>Муниципальная программа "Формирование современной городской среды на территории города Ливны на 2018-2022 годы"</t>
  </si>
  <si>
    <t>БП 0 00 72950</t>
  </si>
  <si>
    <t xml:space="preserve"> 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</si>
  <si>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 xml:space="preserve">ПС 0 00 77600 </t>
  </si>
  <si>
    <t>БП 0 00 77610</t>
  </si>
  <si>
    <t>Разработка схемы организации дорожного движения города в рамках непрограммной части городского бюджета</t>
  </si>
  <si>
    <t>Погашение задолженности прошлых лет в рамках непрограммной части городского бюджета</t>
  </si>
  <si>
    <t xml:space="preserve">БП 0 00 77050 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</si>
  <si>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</si>
  <si>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реализации основного мероприятия</t>
  </si>
  <si>
    <t>Основное мероприятие "Предоставление муниципальных услуг по психолого-медико-социальному сопровождению обучающихся (воспитанников)"</t>
  </si>
  <si>
    <t>Взносы на капитальный ремонт муниципального жилищного фонда в рамках непрограммной части городского бюджета</t>
  </si>
  <si>
    <t>Муниципальная программа "Поддержка социально-ориентированных некоммерческих организаций в городе Ливны Орловской области на 2017-2019 годы"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</si>
  <si>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а также лицами из их числа, после окончания их пребывания в образовательной организации или учреждении социального обслуживания, а так же в организациях всех видов профессионального образования либо по окончании службы в рядах Вооруженных сил Российской Федерации, либо после возвращения из учреждений, исполняющих наказание в виде лишения свободы, при условии отсутствия проживания в жилых помещениях других несовершеннолетних членов семьи в рамках непрограммной части городского бюджета</t>
  </si>
  <si>
    <t>Основное мероприятие "Отлов безнадзорных собак"</t>
  </si>
  <si>
    <t>П2 4 0100000</t>
  </si>
  <si>
    <t xml:space="preserve">Распределение бюджетных ассигнований по разделам и подразделам 
 классификации расходов бюджета города Ливны на 2018 год
</t>
  </si>
  <si>
    <t>БП 0 00 51350</t>
  </si>
  <si>
    <t xml:space="preserve">Раздел </t>
  </si>
  <si>
    <t>Бюджет с поправками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</si>
  <si>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муниципальном автономном учреждении "Физкультурно-оздоровительный комплекс"</t>
  </si>
  <si>
    <t>Исполнение судебных актов</t>
  </si>
  <si>
    <t>830</t>
  </si>
  <si>
    <t>П2 5 01 77050</t>
  </si>
  <si>
    <t>П2 2 01 77050</t>
  </si>
  <si>
    <t>П2 1 01 77050</t>
  </si>
  <si>
    <t>БП 0 00 77050</t>
  </si>
  <si>
    <t>П2 6 01 77050</t>
  </si>
  <si>
    <t>Основное мероприятие "Проведение капитального ремонта, реконструкции мостовых сооружений"</t>
  </si>
  <si>
    <t>П7 0 02 00000</t>
  </si>
  <si>
    <t>П7 0 02 77630</t>
  </si>
  <si>
    <t>П9 0 02 77050</t>
  </si>
  <si>
    <t>П8 0 02 77050</t>
  </si>
  <si>
    <t>П8 0 03 77050</t>
  </si>
  <si>
    <t>П4 2 01 77050</t>
  </si>
  <si>
    <t>П4 3 01 77050</t>
  </si>
  <si>
    <t>П43 01 77050</t>
  </si>
  <si>
    <t>П4 4 01 77050</t>
  </si>
  <si>
    <t>П4 1 01 77050</t>
  </si>
  <si>
    <t>П2 3 01 77050</t>
  </si>
  <si>
    <t>П2 3 01  77050</t>
  </si>
  <si>
    <t>П5 2 01 77050</t>
  </si>
  <si>
    <t>БП 0 00 72650</t>
  </si>
  <si>
    <t>П7 0 02 72310</t>
  </si>
  <si>
    <t>П4 0 08 00000</t>
  </si>
  <si>
    <t>П4 0 08 77270</t>
  </si>
  <si>
    <t>Закон Орловской области от 26 января 2007 года № 655-ОЗ "О наказах  избирателей депутатам Орловского областного Совета народных депутатов" в рамках непрограммной части городского бюджета</t>
  </si>
  <si>
    <t>Выполнение решений судебных органов в рамках непрограммной части городского бюджета</t>
  </si>
  <si>
    <t>БП 0 00 77100</t>
  </si>
  <si>
    <t>ПЖ 4 01 L4970</t>
  </si>
  <si>
    <t>ПЖ 4 01 R4970</t>
  </si>
  <si>
    <t>ПМ 0 02 S3180</t>
  </si>
  <si>
    <t>ПМ 0 02 R5550</t>
  </si>
  <si>
    <t>ПМ 0 02R5550</t>
  </si>
  <si>
    <t>П7 0 02 53900</t>
  </si>
  <si>
    <t>БП00077340</t>
  </si>
  <si>
    <t>Реализация инновационного социального проекта "Город для всех, для каждого, для тебя"</t>
  </si>
  <si>
    <t>БП 0 00 77340</t>
  </si>
  <si>
    <t>П9 0 02 72320</t>
  </si>
  <si>
    <t>П4 0 05 71790</t>
  </si>
  <si>
    <t>Основное мероприятие  "Приведение учреждений культуры и искусства в соответствие с современными требованиями к их техническому оснащению и современным требованиям к качеству предоставляемых услуг"</t>
  </si>
  <si>
    <t>П4 0 03 00000</t>
  </si>
  <si>
    <t>П4 0 03 R4670</t>
  </si>
  <si>
    <t>П4 0 03 L4670</t>
  </si>
  <si>
    <t>П4 0 08 70140</t>
  </si>
  <si>
    <t>ПЧ 0 02 R0270</t>
  </si>
  <si>
    <t>ПЧ 0 02 L0270</t>
  </si>
  <si>
    <t>Дорожное хозяйство (дорожные фонды)</t>
  </si>
  <si>
    <t xml:space="preserve">Молодежная политика </t>
  </si>
  <si>
    <t>Молодежная политика</t>
  </si>
  <si>
    <t xml:space="preserve">Культура, кинематография 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</si>
  <si>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</si>
  <si>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</si>
  <si>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>Закупка товаров, работ и услуг для обеспечения муниципальных нужд</t>
  </si>
  <si>
    <t>Оплата услуг банка</t>
  </si>
  <si>
    <t>БП 0 00 77350</t>
  </si>
  <si>
    <t>Основное мероприятие "Ремонт и благоустройство спортивных  площадок в парке "Славянский сад"</t>
  </si>
  <si>
    <t>Основное мероприятие "Ремонт и благоустройство спортивных площадок в парке "Славянский сад"</t>
  </si>
  <si>
    <t>П4 6 01 00000</t>
  </si>
  <si>
    <t>П4 2 01 72320</t>
  </si>
  <si>
    <t>Обеспечение проведения выборов и референдумов</t>
  </si>
  <si>
    <t>Обеспечение проведения выборов и референдумов в рамках непрограммной части городского бюджета</t>
  </si>
  <si>
    <t xml:space="preserve">БП 0 00 77740 </t>
  </si>
  <si>
    <t>БП 0 00 51340</t>
  </si>
  <si>
    <t>П7 0 01 S0550</t>
  </si>
  <si>
    <t>П7 0 03 S0550</t>
  </si>
  <si>
    <t>П9 0 02 S2320</t>
  </si>
  <si>
    <t>П7 0 02 L3900</t>
  </si>
  <si>
    <t>ПМ 0 02 77720</t>
  </si>
  <si>
    <t>Подпрограмма "Развитие инфраструктуры массового спорта в городе Ливны Орловской области"</t>
  </si>
  <si>
    <t>П5 3 00 00000</t>
  </si>
  <si>
    <t>Основное мероприятие "Устройство универсальной спортивной площадки"</t>
  </si>
  <si>
    <t>П5 3 01 00000</t>
  </si>
  <si>
    <t>П5 3 01 71920</t>
  </si>
  <si>
    <t>П5 3 01 77510</t>
  </si>
  <si>
    <t>321</t>
  </si>
  <si>
    <t>880</t>
  </si>
  <si>
    <t>Специальные расходы</t>
  </si>
  <si>
    <t>Приложение 5 к решению Ливенского городского Совета народных депутатов от 6  декабря  2018 г. №29/328   -ГС "Приложение 13 к решению Ливенского городского Совета народных депутатов от 5 декабря 2017 г. № 16/195 -ГС"</t>
  </si>
  <si>
    <t>Приложение 3  к решению Ливенского городского Совета народных депутатов                  от  6  декабря  2018 г.  № 29/328 -ГС "Приложение 9 к решению Ливенского городского Совета народных депутатов                   от 5 декабря 2017 г.  № 16/195 -ГС"</t>
  </si>
  <si>
    <t>Приложение  4  к решению Ливенского городского Совета народных депутатов от 6  декабря  2018 г. № 29/328 -ГС "Приложение 11 к решению Ливенского городского Совета народных депутатов от 5 декабря 2017 г. № 16/195 -ГС"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</si>
</sst>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0.0"/>
    <numFmt numFmtId="169" formatCode="#,##0.0_р_."/>
    <numFmt numFmtId="170" formatCode="0000"/>
    <numFmt numFmtId="171" formatCode="[$€-2]\ ###,000_);[Red]\([$€-2]\ ###,000\)"/>
    <numFmt numFmtId="172" formatCode="#,##0.0"/>
    <numFmt numFmtId="173" formatCode="0.000"/>
    <numFmt numFmtId="174" formatCode="0.0%"/>
    <numFmt numFmtId="175" formatCode="#,##0.0&quot;р.&quot;"/>
    <numFmt numFmtId="176" formatCode="#,##0.000"/>
  </numFmts>
  <fonts count="46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top"/>
    </xf>
    <xf numFmtId="168" fontId="4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0" xfId="0" applyFont="1" applyBorder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Fill="1" applyAlignment="1">
      <alignment/>
    </xf>
    <xf numFmtId="49" fontId="14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center" vertical="center"/>
    </xf>
    <xf numFmtId="0" fontId="5" fillId="0" borderId="12" xfId="0" applyFont="1" applyBorder="1" applyAlignment="1">
      <alignment horizontal="justify" vertical="top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center" vertical="center" wrapText="1"/>
    </xf>
    <xf numFmtId="168" fontId="37" fillId="0" borderId="12" xfId="0" applyNumberFormat="1" applyFont="1" applyFill="1" applyBorder="1" applyAlignment="1">
      <alignment horizontal="center" vertical="center" wrapText="1"/>
    </xf>
    <xf numFmtId="168" fontId="8" fillId="0" borderId="12" xfId="0" applyNumberFormat="1" applyFont="1" applyFill="1" applyBorder="1" applyAlignment="1">
      <alignment horizontal="center" vertical="center" wrapText="1"/>
    </xf>
    <xf numFmtId="168" fontId="36" fillId="0" borderId="12" xfId="0" applyNumberFormat="1" applyFont="1" applyFill="1" applyBorder="1" applyAlignment="1">
      <alignment horizontal="center" vertical="center" wrapText="1"/>
    </xf>
    <xf numFmtId="49" fontId="38" fillId="0" borderId="12" xfId="0" applyNumberFormat="1" applyFont="1" applyFill="1" applyBorder="1" applyAlignment="1">
      <alignment horizontal="center" vertical="center"/>
    </xf>
    <xf numFmtId="49" fontId="39" fillId="0" borderId="12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wrapText="1"/>
    </xf>
    <xf numFmtId="0" fontId="36" fillId="0" borderId="12" xfId="0" applyFont="1" applyFill="1" applyBorder="1" applyAlignment="1">
      <alignment wrapText="1"/>
    </xf>
    <xf numFmtId="0" fontId="37" fillId="0" borderId="12" xfId="0" applyFont="1" applyFill="1" applyBorder="1" applyAlignment="1">
      <alignment horizontal="left" vertical="top" wrapText="1"/>
    </xf>
    <xf numFmtId="0" fontId="36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justify" vertical="top" wrapText="1"/>
    </xf>
    <xf numFmtId="0" fontId="37" fillId="0" borderId="12" xfId="0" applyFont="1" applyFill="1" applyBorder="1" applyAlignment="1">
      <alignment wrapText="1"/>
    </xf>
    <xf numFmtId="0" fontId="40" fillId="0" borderId="12" xfId="0" applyFont="1" applyFill="1" applyBorder="1" applyAlignment="1">
      <alignment vertical="justify"/>
    </xf>
    <xf numFmtId="0" fontId="8" fillId="0" borderId="12" xfId="0" applyFont="1" applyFill="1" applyBorder="1" applyAlignment="1">
      <alignment vertical="justify" wrapText="1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justify"/>
    </xf>
    <xf numFmtId="0" fontId="4" fillId="0" borderId="12" xfId="0" applyFont="1" applyFill="1" applyBorder="1" applyAlignment="1">
      <alignment horizontal="left" vertical="top" wrapText="1"/>
    </xf>
    <xf numFmtId="49" fontId="37" fillId="0" borderId="12" xfId="0" applyNumberFormat="1" applyFont="1" applyFill="1" applyBorder="1" applyAlignment="1">
      <alignment horizontal="left" wrapText="1"/>
    </xf>
    <xf numFmtId="168" fontId="37" fillId="0" borderId="12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left" vertical="top" wrapText="1"/>
    </xf>
    <xf numFmtId="0" fontId="8" fillId="0" borderId="12" xfId="0" applyNumberFormat="1" applyFont="1" applyFill="1" applyBorder="1" applyAlignment="1">
      <alignment wrapText="1" shrinkToFit="1"/>
    </xf>
    <xf numFmtId="0" fontId="15" fillId="0" borderId="12" xfId="0" applyFont="1" applyFill="1" applyBorder="1" applyAlignment="1">
      <alignment/>
    </xf>
    <xf numFmtId="49" fontId="1" fillId="0" borderId="12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/>
    </xf>
    <xf numFmtId="0" fontId="4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68" fontId="8" fillId="0" borderId="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wrapText="1"/>
    </xf>
    <xf numFmtId="49" fontId="8" fillId="0" borderId="12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wrapText="1"/>
    </xf>
    <xf numFmtId="168" fontId="5" fillId="0" borderId="12" xfId="0" applyNumberFormat="1" applyFont="1" applyBorder="1" applyAlignment="1">
      <alignment horizontal="center"/>
    </xf>
    <xf numFmtId="168" fontId="4" fillId="0" borderId="12" xfId="0" applyNumberFormat="1" applyFont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/>
    </xf>
    <xf numFmtId="0" fontId="44" fillId="0" borderId="12" xfId="0" applyFont="1" applyFill="1" applyBorder="1" applyAlignment="1">
      <alignment horizontal="center" vertical="top" wrapText="1"/>
    </xf>
    <xf numFmtId="49" fontId="44" fillId="0" borderId="12" xfId="0" applyNumberFormat="1" applyFont="1" applyFill="1" applyBorder="1" applyAlignment="1">
      <alignment horizontal="center" vertical="center" wrapText="1"/>
    </xf>
    <xf numFmtId="168" fontId="44" fillId="0" borderId="12" xfId="0" applyNumberFormat="1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vertical="top" wrapText="1"/>
    </xf>
    <xf numFmtId="0" fontId="3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 wrapText="1"/>
    </xf>
    <xf numFmtId="168" fontId="37" fillId="0" borderId="0" xfId="0" applyNumberFormat="1" applyFont="1" applyFill="1" applyBorder="1" applyAlignment="1">
      <alignment horizontal="center" vertical="center"/>
    </xf>
    <xf numFmtId="168" fontId="37" fillId="0" borderId="0" xfId="0" applyNumberFormat="1" applyFont="1" applyFill="1" applyBorder="1" applyAlignment="1">
      <alignment horizontal="center" vertical="center" wrapText="1"/>
    </xf>
    <xf numFmtId="168" fontId="8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168" fontId="3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168" fontId="38" fillId="0" borderId="0" xfId="0" applyNumberFormat="1" applyFont="1" applyFill="1" applyBorder="1" applyAlignment="1">
      <alignment/>
    </xf>
    <xf numFmtId="168" fontId="42" fillId="0" borderId="0" xfId="0" applyNumberFormat="1" applyFont="1" applyFill="1" applyBorder="1" applyAlignment="1">
      <alignment/>
    </xf>
    <xf numFmtId="0" fontId="44" fillId="0" borderId="12" xfId="0" applyFont="1" applyFill="1" applyBorder="1" applyAlignment="1">
      <alignment horizontal="center" vertical="top"/>
    </xf>
    <xf numFmtId="168" fontId="10" fillId="0" borderId="0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vertical="top" wrapText="1"/>
    </xf>
    <xf numFmtId="49" fontId="37" fillId="0" borderId="12" xfId="0" applyNumberFormat="1" applyFont="1" applyFill="1" applyBorder="1" applyAlignment="1">
      <alignment vertical="center" wrapText="1"/>
    </xf>
    <xf numFmtId="0" fontId="4" fillId="24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37" fillId="0" borderId="12" xfId="0" applyFont="1" applyFill="1" applyBorder="1" applyAlignment="1">
      <alignment vertical="top" wrapText="1"/>
    </xf>
    <xf numFmtId="0" fontId="36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/>
    </xf>
    <xf numFmtId="0" fontId="8" fillId="0" borderId="12" xfId="0" applyNumberFormat="1" applyFont="1" applyFill="1" applyBorder="1" applyAlignment="1">
      <alignment vertical="top" wrapText="1"/>
    </xf>
    <xf numFmtId="0" fontId="37" fillId="0" borderId="12" xfId="0" applyFont="1" applyFill="1" applyBorder="1" applyAlignment="1">
      <alignment vertical="center" wrapText="1"/>
    </xf>
    <xf numFmtId="0" fontId="37" fillId="0" borderId="12" xfId="0" applyFont="1" applyFill="1" applyBorder="1" applyAlignment="1">
      <alignment/>
    </xf>
    <xf numFmtId="0" fontId="41" fillId="0" borderId="0" xfId="0" applyFont="1" applyFill="1" applyBorder="1" applyAlignment="1">
      <alignment vertical="justify"/>
    </xf>
    <xf numFmtId="0" fontId="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168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top" wrapText="1"/>
    </xf>
    <xf numFmtId="0" fontId="36" fillId="0" borderId="12" xfId="0" applyFont="1" applyFill="1" applyBorder="1" applyAlignment="1">
      <alignment horizontal="center" vertical="top" wrapText="1"/>
    </xf>
    <xf numFmtId="168" fontId="36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0" fontId="4" fillId="0" borderId="13" xfId="0" applyFont="1" applyFill="1" applyBorder="1" applyAlignment="1">
      <alignment horizontal="left" vertical="justify"/>
    </xf>
    <xf numFmtId="0" fontId="4" fillId="0" borderId="0" xfId="0" applyFont="1" applyFill="1" applyBorder="1" applyAlignment="1">
      <alignment horizontal="left" vertical="justify"/>
    </xf>
    <xf numFmtId="0" fontId="15" fillId="25" borderId="0" xfId="0" applyFont="1" applyFill="1" applyBorder="1" applyAlignment="1">
      <alignment/>
    </xf>
    <xf numFmtId="49" fontId="37" fillId="0" borderId="14" xfId="0" applyNumberFormat="1" applyFont="1" applyFill="1" applyBorder="1" applyAlignment="1">
      <alignment horizontal="center" vertical="center" wrapText="1"/>
    </xf>
    <xf numFmtId="0" fontId="15" fillId="22" borderId="0" xfId="0" applyFont="1" applyFill="1" applyAlignment="1">
      <alignment/>
    </xf>
    <xf numFmtId="0" fontId="36" fillId="0" borderId="12" xfId="0" applyFont="1" applyFill="1" applyBorder="1" applyAlignment="1">
      <alignment horizontal="center" vertical="center" wrapText="1"/>
    </xf>
    <xf numFmtId="168" fontId="36" fillId="0" borderId="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8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49" fontId="38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168" fontId="1" fillId="0" borderId="0" xfId="0" applyNumberFormat="1" applyFont="1" applyFill="1" applyAlignment="1">
      <alignment/>
    </xf>
    <xf numFmtId="49" fontId="8" fillId="0" borderId="12" xfId="0" applyNumberFormat="1" applyFont="1" applyFill="1" applyBorder="1" applyAlignment="1">
      <alignment horizontal="left" wrapText="1"/>
    </xf>
    <xf numFmtId="0" fontId="7" fillId="0" borderId="0" xfId="0" applyFont="1" applyFill="1" applyAlignment="1">
      <alignment/>
    </xf>
    <xf numFmtId="49" fontId="36" fillId="0" borderId="12" xfId="0" applyNumberFormat="1" applyFont="1" applyFill="1" applyBorder="1" applyAlignment="1">
      <alignment horizontal="left" wrapText="1"/>
    </xf>
    <xf numFmtId="49" fontId="8" fillId="0" borderId="12" xfId="0" applyNumberFormat="1" applyFont="1" applyFill="1" applyBorder="1" applyAlignment="1">
      <alignment vertical="justify"/>
    </xf>
    <xf numFmtId="0" fontId="0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8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 horizontal="center" vertical="center"/>
    </xf>
    <xf numFmtId="168" fontId="1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/>
    </xf>
    <xf numFmtId="168" fontId="0" fillId="0" borderId="0" xfId="0" applyNumberFormat="1" applyFont="1" applyFill="1" applyAlignment="1">
      <alignment horizontal="center" vertical="center"/>
    </xf>
    <xf numFmtId="168" fontId="36" fillId="24" borderId="12" xfId="0" applyNumberFormat="1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49" fontId="9" fillId="0" borderId="15" xfId="0" applyNumberFormat="1" applyFont="1" applyBorder="1" applyAlignment="1">
      <alignment horizontal="center" vertical="top" wrapText="1"/>
    </xf>
    <xf numFmtId="49" fontId="9" fillId="0" borderId="16" xfId="0" applyNumberFormat="1" applyFont="1" applyBorder="1" applyAlignment="1">
      <alignment horizontal="center" vertical="top" wrapText="1"/>
    </xf>
    <xf numFmtId="168" fontId="9" fillId="0" borderId="12" xfId="0" applyNumberFormat="1" applyFont="1" applyBorder="1" applyAlignment="1">
      <alignment horizontal="center" vertical="top" wrapText="1"/>
    </xf>
    <xf numFmtId="0" fontId="16" fillId="0" borderId="0" xfId="0" applyFont="1" applyFill="1" applyAlignment="1">
      <alignment horizontal="center" vertical="top" wrapText="1"/>
    </xf>
    <xf numFmtId="0" fontId="10" fillId="0" borderId="10" xfId="0" applyFont="1" applyBorder="1" applyAlignment="1">
      <alignment horizontal="right"/>
    </xf>
    <xf numFmtId="0" fontId="9" fillId="0" borderId="17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center" vertical="top" wrapText="1"/>
    </xf>
    <xf numFmtId="49" fontId="37" fillId="0" borderId="12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168" fontId="37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left" vertical="justify"/>
    </xf>
    <xf numFmtId="49" fontId="8" fillId="0" borderId="0" xfId="0" applyNumberFormat="1" applyFont="1" applyFill="1" applyBorder="1" applyAlignment="1">
      <alignment horizontal="left" vertical="justify"/>
    </xf>
    <xf numFmtId="0" fontId="9" fillId="0" borderId="12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/>
    </xf>
    <xf numFmtId="168" fontId="10" fillId="0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47"/>
  <sheetViews>
    <sheetView zoomScalePageLayoutView="0" workbookViewId="0" topLeftCell="B19">
      <selection activeCell="C1" sqref="C1:G1"/>
    </sheetView>
  </sheetViews>
  <sheetFormatPr defaultColWidth="9.00390625" defaultRowHeight="12.75"/>
  <cols>
    <col min="1" max="1" width="1.12109375" style="3" hidden="1" customWidth="1"/>
    <col min="2" max="2" width="56.625" style="3" customWidth="1"/>
    <col min="3" max="3" width="6.875" style="4" customWidth="1"/>
    <col min="4" max="4" width="5.875" style="4" customWidth="1"/>
    <col min="5" max="5" width="11.625" style="11" customWidth="1"/>
    <col min="6" max="6" width="10.75390625" style="3" customWidth="1"/>
    <col min="7" max="7" width="11.875" style="3" customWidth="1"/>
    <col min="8" max="16384" width="9.125" style="3" customWidth="1"/>
  </cols>
  <sheetData>
    <row r="1" spans="3:9" ht="104.25" customHeight="1">
      <c r="C1" s="169" t="s">
        <v>528</v>
      </c>
      <c r="D1" s="169"/>
      <c r="E1" s="169"/>
      <c r="F1" s="169"/>
      <c r="G1" s="169"/>
      <c r="H1" s="93"/>
      <c r="I1" s="93"/>
    </row>
    <row r="2" spans="3:9" ht="26.25" customHeight="1">
      <c r="C2" s="117"/>
      <c r="D2" s="117"/>
      <c r="E2" s="117"/>
      <c r="F2" s="117"/>
      <c r="G2" s="117"/>
      <c r="H2" s="93"/>
      <c r="I2" s="93"/>
    </row>
    <row r="3" spans="2:7" ht="54.75" customHeight="1">
      <c r="B3" s="176" t="s">
        <v>445</v>
      </c>
      <c r="C3" s="176"/>
      <c r="D3" s="176"/>
      <c r="E3" s="176"/>
      <c r="F3" s="176"/>
      <c r="G3" s="176"/>
    </row>
    <row r="4" spans="5:7" ht="19.5" customHeight="1">
      <c r="E4" s="177" t="s">
        <v>80</v>
      </c>
      <c r="F4" s="177"/>
      <c r="G4" s="177"/>
    </row>
    <row r="5" spans="2:7" ht="15" customHeight="1">
      <c r="B5" s="171" t="s">
        <v>51</v>
      </c>
      <c r="C5" s="173" t="s">
        <v>447</v>
      </c>
      <c r="D5" s="173" t="s">
        <v>235</v>
      </c>
      <c r="E5" s="175" t="s">
        <v>238</v>
      </c>
      <c r="F5" s="171" t="s">
        <v>108</v>
      </c>
      <c r="G5" s="171" t="s">
        <v>448</v>
      </c>
    </row>
    <row r="6" spans="2:7" ht="27.75" customHeight="1">
      <c r="B6" s="172"/>
      <c r="C6" s="174"/>
      <c r="D6" s="174"/>
      <c r="E6" s="175"/>
      <c r="F6" s="178"/>
      <c r="G6" s="178"/>
    </row>
    <row r="7" spans="2:7" s="5" customFormat="1" ht="15.75">
      <c r="B7" s="49" t="s">
        <v>118</v>
      </c>
      <c r="C7" s="50" t="s">
        <v>67</v>
      </c>
      <c r="D7" s="50"/>
      <c r="E7" s="58">
        <f>SUM(E8:E15)</f>
        <v>52497.5</v>
      </c>
      <c r="F7" s="58">
        <f>SUM(F8:F15)</f>
        <v>1970.9999999999998</v>
      </c>
      <c r="G7" s="91">
        <f>E7+F7</f>
        <v>54468.5</v>
      </c>
    </row>
    <row r="8" spans="2:7" ht="15.75">
      <c r="B8" s="88" t="s">
        <v>121</v>
      </c>
      <c r="C8" s="52" t="s">
        <v>67</v>
      </c>
      <c r="D8" s="52" t="s">
        <v>73</v>
      </c>
      <c r="E8" s="57">
        <f>'р.подр.ц.ст прил7'!H9</f>
        <v>1480</v>
      </c>
      <c r="F8" s="57">
        <f>'р.подр.ц.ст прил7'!I9</f>
        <v>-600</v>
      </c>
      <c r="G8" s="92">
        <f aca="true" t="shared" si="0" ref="G8:G44">E8+F8</f>
        <v>880</v>
      </c>
    </row>
    <row r="9" spans="2:7" ht="27.75" customHeight="1">
      <c r="B9" s="88" t="s">
        <v>122</v>
      </c>
      <c r="C9" s="52" t="s">
        <v>67</v>
      </c>
      <c r="D9" s="52" t="s">
        <v>68</v>
      </c>
      <c r="E9" s="57">
        <f>'р.подр.ц.ст прил7'!H15</f>
        <v>2847</v>
      </c>
      <c r="F9" s="57">
        <f>'р.подр.ц.ст прил7'!I15</f>
        <v>405.9</v>
      </c>
      <c r="G9" s="92">
        <f t="shared" si="0"/>
        <v>3252.9</v>
      </c>
    </row>
    <row r="10" spans="2:7" ht="15.75">
      <c r="B10" s="51" t="s">
        <v>52</v>
      </c>
      <c r="C10" s="52" t="s">
        <v>67</v>
      </c>
      <c r="D10" s="52" t="s">
        <v>70</v>
      </c>
      <c r="E10" s="57">
        <f>'р.подр.ц.ст прил7'!H31</f>
        <v>29025.6</v>
      </c>
      <c r="F10" s="57">
        <f>'р.подр.ц.ст прил7'!I31</f>
        <v>1163.6</v>
      </c>
      <c r="G10" s="92">
        <f t="shared" si="0"/>
        <v>30189.199999999997</v>
      </c>
    </row>
    <row r="11" spans="2:7" ht="15.75">
      <c r="B11" s="51" t="s">
        <v>428</v>
      </c>
      <c r="C11" s="52" t="s">
        <v>67</v>
      </c>
      <c r="D11" s="52" t="s">
        <v>72</v>
      </c>
      <c r="E11" s="57">
        <f>'р.подр.ц.ст прил7'!H63</f>
        <v>275</v>
      </c>
      <c r="F11" s="57">
        <f>'р.подр.ц.ст прил7'!I63</f>
        <v>0</v>
      </c>
      <c r="G11" s="92">
        <f t="shared" si="0"/>
        <v>275</v>
      </c>
    </row>
    <row r="12" spans="2:7" ht="30.75" customHeight="1">
      <c r="B12" s="75" t="s">
        <v>229</v>
      </c>
      <c r="C12" s="52" t="s">
        <v>67</v>
      </c>
      <c r="D12" s="52" t="s">
        <v>75</v>
      </c>
      <c r="E12" s="57">
        <f>'р.подр.ц.ст прил7'!H69</f>
        <v>6588.5</v>
      </c>
      <c r="F12" s="57">
        <f>'р.подр.ц.ст прил7'!I69</f>
        <v>443.7</v>
      </c>
      <c r="G12" s="92">
        <f t="shared" si="0"/>
        <v>7032.2</v>
      </c>
    </row>
    <row r="13" spans="2:7" ht="18" customHeight="1">
      <c r="B13" s="60" t="s">
        <v>509</v>
      </c>
      <c r="C13" s="52" t="s">
        <v>67</v>
      </c>
      <c r="D13" s="52" t="s">
        <v>74</v>
      </c>
      <c r="E13" s="57">
        <f>'р.подр.ц.ст прил7'!H81</f>
        <v>50</v>
      </c>
      <c r="F13" s="57">
        <f>'р.подр.ц.ст прил7'!I81</f>
        <v>0</v>
      </c>
      <c r="G13" s="92">
        <f>E13+F13</f>
        <v>50</v>
      </c>
    </row>
    <row r="14" spans="2:7" ht="15.75">
      <c r="B14" s="51" t="s">
        <v>53</v>
      </c>
      <c r="C14" s="52" t="s">
        <v>67</v>
      </c>
      <c r="D14" s="52" t="s">
        <v>85</v>
      </c>
      <c r="E14" s="57">
        <f>'р.подр.ц.ст прил7'!H90</f>
        <v>80</v>
      </c>
      <c r="F14" s="57">
        <f>'р.подр.ц.ст прил7'!I90</f>
        <v>0</v>
      </c>
      <c r="G14" s="92">
        <f t="shared" si="0"/>
        <v>80</v>
      </c>
    </row>
    <row r="15" spans="2:7" ht="15.75">
      <c r="B15" s="51" t="s">
        <v>54</v>
      </c>
      <c r="C15" s="52" t="s">
        <v>67</v>
      </c>
      <c r="D15" s="52" t="s">
        <v>109</v>
      </c>
      <c r="E15" s="57">
        <f>'р.подр.ц.ст прил7'!H96</f>
        <v>12151.400000000001</v>
      </c>
      <c r="F15" s="57">
        <f>'р.подр.ц.ст прил7'!I96</f>
        <v>557.8</v>
      </c>
      <c r="G15" s="92">
        <f t="shared" si="0"/>
        <v>12709.2</v>
      </c>
    </row>
    <row r="16" spans="2:142" s="5" customFormat="1" ht="15.75">
      <c r="B16" s="49" t="s">
        <v>55</v>
      </c>
      <c r="C16" s="50" t="s">
        <v>70</v>
      </c>
      <c r="D16" s="50"/>
      <c r="E16" s="58">
        <f>SUM(E17:E20)</f>
        <v>188546.19999999998</v>
      </c>
      <c r="F16" s="58">
        <f>SUM(F17:F20)</f>
        <v>520.8</v>
      </c>
      <c r="G16" s="91">
        <f t="shared" si="0"/>
        <v>189066.99999999997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</row>
    <row r="17" spans="2:142" s="5" customFormat="1" ht="15.75">
      <c r="B17" s="51" t="s">
        <v>115</v>
      </c>
      <c r="C17" s="52" t="s">
        <v>70</v>
      </c>
      <c r="D17" s="52" t="s">
        <v>67</v>
      </c>
      <c r="E17" s="57">
        <f>'р.подр.ц.ст прил7'!H194</f>
        <v>100</v>
      </c>
      <c r="F17" s="57">
        <f>'р.подр.ц.ст прил7'!I194</f>
        <v>0</v>
      </c>
      <c r="G17" s="92">
        <f t="shared" si="0"/>
        <v>100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</row>
    <row r="18" spans="2:142" s="5" customFormat="1" ht="15.75">
      <c r="B18" s="51" t="s">
        <v>212</v>
      </c>
      <c r="C18" s="52" t="s">
        <v>70</v>
      </c>
      <c r="D18" s="52" t="s">
        <v>71</v>
      </c>
      <c r="E18" s="57">
        <f>'р.подр.ц.ст прил7'!H205</f>
        <v>82.4</v>
      </c>
      <c r="F18" s="57">
        <f>'р.подр.ц.ст прил7'!I205</f>
        <v>0</v>
      </c>
      <c r="G18" s="92">
        <f t="shared" si="0"/>
        <v>82.4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</row>
    <row r="19" spans="2:142" s="5" customFormat="1" ht="13.5" customHeight="1">
      <c r="B19" s="51" t="s">
        <v>496</v>
      </c>
      <c r="C19" s="52" t="s">
        <v>70</v>
      </c>
      <c r="D19" s="52" t="s">
        <v>69</v>
      </c>
      <c r="E19" s="57">
        <f>'р.подр.ц.ст прил7'!H211</f>
        <v>187806.8</v>
      </c>
      <c r="F19" s="57">
        <f>'р.подр.ц.ст прил7'!I211</f>
        <v>530.8</v>
      </c>
      <c r="G19" s="92">
        <f t="shared" si="0"/>
        <v>188337.59999999998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</row>
    <row r="20" spans="1:142" s="8" customFormat="1" ht="13.5" customHeight="1">
      <c r="A20" s="7"/>
      <c r="B20" s="51" t="s">
        <v>86</v>
      </c>
      <c r="C20" s="52" t="s">
        <v>70</v>
      </c>
      <c r="D20" s="52" t="s">
        <v>82</v>
      </c>
      <c r="E20" s="57">
        <f>'р.подр.ц.ст прил7'!H312</f>
        <v>557</v>
      </c>
      <c r="F20" s="57">
        <f>'р.подр.ц.ст прил7'!I312</f>
        <v>-10</v>
      </c>
      <c r="G20" s="92">
        <f t="shared" si="0"/>
        <v>547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</row>
    <row r="21" spans="2:142" s="5" customFormat="1" ht="12.75" customHeight="1">
      <c r="B21" s="49" t="s">
        <v>56</v>
      </c>
      <c r="C21" s="50" t="s">
        <v>72</v>
      </c>
      <c r="D21" s="50"/>
      <c r="E21" s="58">
        <f>SUM(E22:E25)</f>
        <v>50636.9</v>
      </c>
      <c r="F21" s="58">
        <f>SUM(F22:F25)</f>
        <v>-94.30000000000001</v>
      </c>
      <c r="G21" s="91">
        <f t="shared" si="0"/>
        <v>50542.6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</row>
    <row r="22" spans="2:142" ht="11.25" customHeight="1">
      <c r="B22" s="51" t="s">
        <v>57</v>
      </c>
      <c r="C22" s="52" t="s">
        <v>72</v>
      </c>
      <c r="D22" s="52" t="s">
        <v>67</v>
      </c>
      <c r="E22" s="57">
        <f>'р.подр.ц.ст прил7'!H332</f>
        <v>2430.6</v>
      </c>
      <c r="F22" s="57">
        <f>'р.подр.ц.ст прил7'!I332</f>
        <v>40</v>
      </c>
      <c r="G22" s="92">
        <f t="shared" si="0"/>
        <v>2470.6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</row>
    <row r="23" spans="2:142" ht="12" customHeight="1">
      <c r="B23" s="51" t="s">
        <v>58</v>
      </c>
      <c r="C23" s="52" t="s">
        <v>72</v>
      </c>
      <c r="D23" s="52" t="s">
        <v>73</v>
      </c>
      <c r="E23" s="57">
        <f>'р.подр.ц.ст прил7'!H338</f>
        <v>1439.4</v>
      </c>
      <c r="F23" s="57">
        <f>'р.подр.ц.ст прил7'!I338</f>
        <v>0</v>
      </c>
      <c r="G23" s="92">
        <f t="shared" si="0"/>
        <v>1439.4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</row>
    <row r="24" spans="2:142" ht="14.25" customHeight="1">
      <c r="B24" s="51" t="s">
        <v>84</v>
      </c>
      <c r="C24" s="52" t="s">
        <v>72</v>
      </c>
      <c r="D24" s="52" t="s">
        <v>68</v>
      </c>
      <c r="E24" s="57">
        <f>'р.подр.ц.ст прил7'!H351</f>
        <v>40921</v>
      </c>
      <c r="F24" s="57">
        <f>'р.подр.ц.ст прил7'!I351</f>
        <v>-500</v>
      </c>
      <c r="G24" s="92">
        <f t="shared" si="0"/>
        <v>40421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</row>
    <row r="25" spans="2:142" ht="30" customHeight="1">
      <c r="B25" s="75" t="s">
        <v>264</v>
      </c>
      <c r="C25" s="52" t="s">
        <v>72</v>
      </c>
      <c r="D25" s="52" t="s">
        <v>72</v>
      </c>
      <c r="E25" s="57">
        <f>'р.подр.ц.ст прил7'!H432</f>
        <v>5845.900000000001</v>
      </c>
      <c r="F25" s="57">
        <f>'р.подр.ц.ст прил7'!I432</f>
        <v>365.7</v>
      </c>
      <c r="G25" s="92">
        <f t="shared" si="0"/>
        <v>6211.6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</row>
    <row r="26" spans="2:7" s="5" customFormat="1" ht="13.5" customHeight="1">
      <c r="B26" s="49" t="s">
        <v>59</v>
      </c>
      <c r="C26" s="50" t="s">
        <v>74</v>
      </c>
      <c r="D26" s="50"/>
      <c r="E26" s="58">
        <f>SUM(E27:E31)</f>
        <v>648885.2</v>
      </c>
      <c r="F26" s="58">
        <f>SUM(F27:F31)</f>
        <v>26962.2</v>
      </c>
      <c r="G26" s="91">
        <f t="shared" si="0"/>
        <v>675847.3999999999</v>
      </c>
    </row>
    <row r="27" spans="2:7" ht="14.25" customHeight="1">
      <c r="B27" s="51" t="s">
        <v>60</v>
      </c>
      <c r="C27" s="52" t="s">
        <v>74</v>
      </c>
      <c r="D27" s="52" t="s">
        <v>67</v>
      </c>
      <c r="E27" s="57">
        <f>'р.подр.ц.ст прил7'!H455</f>
        <v>220940.69999999998</v>
      </c>
      <c r="F27" s="57">
        <f>'р.подр.ц.ст прил7'!I455</f>
        <v>12802.6</v>
      </c>
      <c r="G27" s="92">
        <f t="shared" si="0"/>
        <v>233743.3</v>
      </c>
    </row>
    <row r="28" spans="2:7" ht="15.75">
      <c r="B28" s="51" t="s">
        <v>61</v>
      </c>
      <c r="C28" s="52" t="s">
        <v>74</v>
      </c>
      <c r="D28" s="52" t="s">
        <v>73</v>
      </c>
      <c r="E28" s="57">
        <f>'р.подр.ц.ст прил7'!H504</f>
        <v>359698.2</v>
      </c>
      <c r="F28" s="57">
        <f>'р.подр.ц.ст прил7'!I504</f>
        <v>10733.7</v>
      </c>
      <c r="G28" s="92">
        <f t="shared" si="0"/>
        <v>370431.9</v>
      </c>
    </row>
    <row r="29" spans="2:7" ht="15.75">
      <c r="B29" s="51" t="s">
        <v>422</v>
      </c>
      <c r="C29" s="52" t="s">
        <v>74</v>
      </c>
      <c r="D29" s="52" t="s">
        <v>68</v>
      </c>
      <c r="E29" s="57">
        <f>'р.подр.ц.ст прил7'!H562</f>
        <v>45000.700000000004</v>
      </c>
      <c r="F29" s="57">
        <f>'р.подр.ц.ст прил7'!I562</f>
        <v>2918.2999999999997</v>
      </c>
      <c r="G29" s="92">
        <f t="shared" si="0"/>
        <v>47919.00000000001</v>
      </c>
    </row>
    <row r="30" spans="2:7" ht="15.75">
      <c r="B30" s="51" t="s">
        <v>497</v>
      </c>
      <c r="C30" s="52" t="s">
        <v>74</v>
      </c>
      <c r="D30" s="52" t="s">
        <v>74</v>
      </c>
      <c r="E30" s="57">
        <f>'р.подр.ц.ст прил7'!H601</f>
        <v>1948.5</v>
      </c>
      <c r="F30" s="57">
        <f>'р.подр.ц.ст прил7'!I601</f>
        <v>0</v>
      </c>
      <c r="G30" s="92">
        <f t="shared" si="0"/>
        <v>1948.5</v>
      </c>
    </row>
    <row r="31" spans="2:7" ht="15.75">
      <c r="B31" s="51" t="s">
        <v>62</v>
      </c>
      <c r="C31" s="52" t="s">
        <v>74</v>
      </c>
      <c r="D31" s="52" t="s">
        <v>69</v>
      </c>
      <c r="E31" s="57">
        <f>'р.подр.ц.ст прил7'!H667</f>
        <v>21297.1</v>
      </c>
      <c r="F31" s="57">
        <f>'р.подр.ц.ст прил7'!I667</f>
        <v>507.6</v>
      </c>
      <c r="G31" s="92">
        <f t="shared" si="0"/>
        <v>21804.699999999997</v>
      </c>
    </row>
    <row r="32" spans="2:7" s="5" customFormat="1" ht="14.25" customHeight="1">
      <c r="B32" s="49" t="s">
        <v>499</v>
      </c>
      <c r="C32" s="50" t="s">
        <v>71</v>
      </c>
      <c r="D32" s="50"/>
      <c r="E32" s="58">
        <f>SUM(E33:E34)</f>
        <v>35948.8</v>
      </c>
      <c r="F32" s="58">
        <f>SUM(F33:F34)</f>
        <v>909.3</v>
      </c>
      <c r="G32" s="91">
        <f t="shared" si="0"/>
        <v>36858.100000000006</v>
      </c>
    </row>
    <row r="33" spans="2:7" ht="13.5" customHeight="1">
      <c r="B33" s="51" t="s">
        <v>63</v>
      </c>
      <c r="C33" s="52" t="s">
        <v>71</v>
      </c>
      <c r="D33" s="52" t="s">
        <v>67</v>
      </c>
      <c r="E33" s="57">
        <f>'р.подр.ц.ст прил7'!H725</f>
        <v>28569.9</v>
      </c>
      <c r="F33" s="57">
        <f>'р.подр.ц.ст прил7'!I725</f>
        <v>383.5</v>
      </c>
      <c r="G33" s="92">
        <f t="shared" si="0"/>
        <v>28953.4</v>
      </c>
    </row>
    <row r="34" spans="2:7" ht="12.75" customHeight="1">
      <c r="B34" s="51" t="s">
        <v>500</v>
      </c>
      <c r="C34" s="52" t="s">
        <v>71</v>
      </c>
      <c r="D34" s="52" t="s">
        <v>70</v>
      </c>
      <c r="E34" s="57">
        <f>'р.подр.ц.ст прил7'!H835</f>
        <v>7378.9</v>
      </c>
      <c r="F34" s="57">
        <f>'р.подр.ц.ст прил7'!I835</f>
        <v>525.8</v>
      </c>
      <c r="G34" s="92">
        <f t="shared" si="0"/>
        <v>7904.7</v>
      </c>
    </row>
    <row r="35" spans="2:7" s="5" customFormat="1" ht="15.75">
      <c r="B35" s="49" t="s">
        <v>64</v>
      </c>
      <c r="C35" s="50">
        <v>10</v>
      </c>
      <c r="D35" s="50"/>
      <c r="E35" s="58">
        <f>SUM(E36:E39)</f>
        <v>44726.5</v>
      </c>
      <c r="F35" s="58">
        <f>SUM(F36:F39)</f>
        <v>-48.99999999999997</v>
      </c>
      <c r="G35" s="91">
        <f t="shared" si="0"/>
        <v>44677.5</v>
      </c>
    </row>
    <row r="36" spans="2:7" ht="15.75">
      <c r="B36" s="51" t="s">
        <v>65</v>
      </c>
      <c r="C36" s="52">
        <v>10</v>
      </c>
      <c r="D36" s="52" t="s">
        <v>67</v>
      </c>
      <c r="E36" s="57">
        <f>'р.подр.ц.ст прил7'!H864</f>
        <v>7251.8</v>
      </c>
      <c r="F36" s="57">
        <f>'р.подр.ц.ст прил7'!I864</f>
        <v>232.4</v>
      </c>
      <c r="G36" s="92">
        <f t="shared" si="0"/>
        <v>7484.2</v>
      </c>
    </row>
    <row r="37" spans="2:7" ht="15.75">
      <c r="B37" s="51" t="s">
        <v>79</v>
      </c>
      <c r="C37" s="52">
        <v>10</v>
      </c>
      <c r="D37" s="52" t="s">
        <v>68</v>
      </c>
      <c r="E37" s="57">
        <f>'р.подр.ц.ст прил7'!H874</f>
        <v>4291.4</v>
      </c>
      <c r="F37" s="57">
        <f>'р.подр.ц.ст прил7'!I874</f>
        <v>0</v>
      </c>
      <c r="G37" s="92">
        <f t="shared" si="0"/>
        <v>4291.4</v>
      </c>
    </row>
    <row r="38" spans="2:7" ht="15.75">
      <c r="B38" s="51" t="s">
        <v>116</v>
      </c>
      <c r="C38" s="52">
        <v>10</v>
      </c>
      <c r="D38" s="52" t="s">
        <v>70</v>
      </c>
      <c r="E38" s="57">
        <f>'р.подр.ц.ст прил7'!H923</f>
        <v>29708.3</v>
      </c>
      <c r="F38" s="57">
        <f>'р.подр.ц.ст прил7'!I923</f>
        <v>-281.4</v>
      </c>
      <c r="G38" s="92">
        <f t="shared" si="0"/>
        <v>29426.899999999998</v>
      </c>
    </row>
    <row r="39" spans="2:7" ht="17.25" customHeight="1">
      <c r="B39" s="51" t="s">
        <v>66</v>
      </c>
      <c r="C39" s="52">
        <v>10</v>
      </c>
      <c r="D39" s="52" t="s">
        <v>75</v>
      </c>
      <c r="E39" s="57">
        <f>'р.подр.ц.ст прил7'!H970</f>
        <v>3475</v>
      </c>
      <c r="F39" s="57">
        <f>'р.подр.ц.ст прил7'!I970</f>
        <v>0</v>
      </c>
      <c r="G39" s="92">
        <f t="shared" si="0"/>
        <v>3475</v>
      </c>
    </row>
    <row r="40" spans="2:7" ht="15.75">
      <c r="B40" s="49" t="s">
        <v>98</v>
      </c>
      <c r="C40" s="50" t="s">
        <v>85</v>
      </c>
      <c r="D40" s="50"/>
      <c r="E40" s="58">
        <f>E41</f>
        <v>15789.9</v>
      </c>
      <c r="F40" s="58">
        <f>F41</f>
        <v>19</v>
      </c>
      <c r="G40" s="91">
        <f t="shared" si="0"/>
        <v>15808.9</v>
      </c>
    </row>
    <row r="41" spans="2:7" ht="15.75">
      <c r="B41" s="51" t="s">
        <v>110</v>
      </c>
      <c r="C41" s="52" t="s">
        <v>85</v>
      </c>
      <c r="D41" s="52" t="s">
        <v>73</v>
      </c>
      <c r="E41" s="57">
        <f>'р.подр.ц.ст прил7'!H990</f>
        <v>15789.9</v>
      </c>
      <c r="F41" s="57">
        <f>'р.подр.ц.ст прил7'!I990</f>
        <v>19</v>
      </c>
      <c r="G41" s="92">
        <f t="shared" si="0"/>
        <v>15808.9</v>
      </c>
    </row>
    <row r="42" spans="2:7" ht="28.5" customHeight="1">
      <c r="B42" s="68" t="s">
        <v>236</v>
      </c>
      <c r="C42" s="69" t="s">
        <v>109</v>
      </c>
      <c r="D42" s="69"/>
      <c r="E42" s="70">
        <f>E43</f>
        <v>5687.1</v>
      </c>
      <c r="F42" s="70">
        <f>F43</f>
        <v>-95.9</v>
      </c>
      <c r="G42" s="91">
        <f t="shared" si="0"/>
        <v>5591.200000000001</v>
      </c>
    </row>
    <row r="43" spans="2:11" ht="29.25" customHeight="1">
      <c r="B43" s="71" t="s">
        <v>237</v>
      </c>
      <c r="C43" s="72" t="s">
        <v>109</v>
      </c>
      <c r="D43" s="72" t="s">
        <v>67</v>
      </c>
      <c r="E43" s="73">
        <f>'р.подр.ц.ст прил7'!H1026</f>
        <v>5687.1</v>
      </c>
      <c r="F43" s="73">
        <f>'р.подр.ц.ст прил7'!I1026</f>
        <v>-95.9</v>
      </c>
      <c r="G43" s="92">
        <f t="shared" si="0"/>
        <v>5591.200000000001</v>
      </c>
      <c r="K43" s="5"/>
    </row>
    <row r="44" spans="2:7" s="5" customFormat="1" ht="15.75">
      <c r="B44" s="39" t="s">
        <v>226</v>
      </c>
      <c r="C44" s="50"/>
      <c r="D44" s="50"/>
      <c r="E44" s="58">
        <f>E40+E35+E32+E26+E21+E16+E7+E42</f>
        <v>1042718.0999999999</v>
      </c>
      <c r="F44" s="58">
        <f>F40+F35+F32+F26+F21+F16+F7+F42</f>
        <v>30143.1</v>
      </c>
      <c r="G44" s="91">
        <f t="shared" si="0"/>
        <v>1072861.2</v>
      </c>
    </row>
    <row r="45" spans="2:5" s="5" customFormat="1" ht="0.75" customHeight="1">
      <c r="B45" s="54"/>
      <c r="C45" s="55"/>
      <c r="D45" s="55"/>
      <c r="E45" s="56"/>
    </row>
    <row r="46" spans="2:5" s="5" customFormat="1" ht="15.75">
      <c r="B46" s="170"/>
      <c r="C46" s="170"/>
      <c r="D46" s="170"/>
      <c r="E46" s="170"/>
    </row>
    <row r="47" spans="2:5" ht="15">
      <c r="B47" s="170"/>
      <c r="C47" s="170"/>
      <c r="D47" s="170"/>
      <c r="E47" s="170"/>
    </row>
  </sheetData>
  <sheetProtection/>
  <mergeCells count="10">
    <mergeCell ref="C1:G1"/>
    <mergeCell ref="B46:E47"/>
    <mergeCell ref="B5:B6"/>
    <mergeCell ref="C5:C6"/>
    <mergeCell ref="D5:D6"/>
    <mergeCell ref="E5:E6"/>
    <mergeCell ref="B3:G3"/>
    <mergeCell ref="E4:G4"/>
    <mergeCell ref="G5:G6"/>
    <mergeCell ref="F5:F6"/>
  </mergeCells>
  <printOptions/>
  <pageMargins left="0.7874015748031497" right="0.5905511811023623" top="0.7874015748031497" bottom="0.5905511811023623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1123"/>
  <sheetViews>
    <sheetView view="pageBreakPreview" zoomScaleSheetLayoutView="100" zoomScalePageLayoutView="0" workbookViewId="0" topLeftCell="B1018">
      <selection activeCell="E1" sqref="E1:J1"/>
    </sheetView>
  </sheetViews>
  <sheetFormatPr defaultColWidth="9.00390625" defaultRowHeight="12.75"/>
  <cols>
    <col min="1" max="1" width="0" style="2" hidden="1" customWidth="1"/>
    <col min="2" max="2" width="42.00390625" style="163" customWidth="1"/>
    <col min="3" max="3" width="4.125" style="166" customWidth="1"/>
    <col min="4" max="4" width="4.375" style="166" customWidth="1"/>
    <col min="5" max="5" width="16.625" style="163" customWidth="1"/>
    <col min="6" max="6" width="5.00390625" style="163" customWidth="1"/>
    <col min="7" max="7" width="4.375" style="163" customWidth="1"/>
    <col min="8" max="8" width="11.00390625" style="167" customWidth="1"/>
    <col min="9" max="9" width="9.875" style="18" customWidth="1"/>
    <col min="10" max="10" width="10.875" style="18" customWidth="1"/>
    <col min="11" max="18" width="9.125" style="18" customWidth="1"/>
    <col min="19" max="16384" width="9.125" style="2" customWidth="1"/>
  </cols>
  <sheetData>
    <row r="1" spans="2:11" ht="84.75" customHeight="1">
      <c r="B1" s="180"/>
      <c r="C1" s="180"/>
      <c r="D1" s="180"/>
      <c r="E1" s="179" t="s">
        <v>529</v>
      </c>
      <c r="F1" s="179"/>
      <c r="G1" s="179"/>
      <c r="H1" s="179"/>
      <c r="I1" s="179"/>
      <c r="J1" s="179"/>
      <c r="K1" s="93"/>
    </row>
    <row r="2" spans="2:18" s="13" customFormat="1" ht="76.5" customHeight="1">
      <c r="B2" s="185" t="s">
        <v>413</v>
      </c>
      <c r="C2" s="185"/>
      <c r="D2" s="185"/>
      <c r="E2" s="185"/>
      <c r="F2" s="185"/>
      <c r="G2" s="185"/>
      <c r="H2" s="185"/>
      <c r="I2" s="185"/>
      <c r="J2" s="185"/>
      <c r="K2" s="146"/>
      <c r="L2" s="146"/>
      <c r="M2" s="146"/>
      <c r="N2" s="146"/>
      <c r="O2" s="146"/>
      <c r="P2" s="146"/>
      <c r="Q2" s="146"/>
      <c r="R2" s="146"/>
    </row>
    <row r="3" spans="2:18" s="13" customFormat="1" ht="15">
      <c r="B3" s="147"/>
      <c r="C3" s="148"/>
      <c r="D3" s="148"/>
      <c r="E3" s="148"/>
      <c r="F3" s="148"/>
      <c r="G3" s="148"/>
      <c r="H3" s="183" t="s">
        <v>80</v>
      </c>
      <c r="I3" s="183"/>
      <c r="J3" s="183"/>
      <c r="K3" s="146"/>
      <c r="L3" s="146"/>
      <c r="M3" s="146"/>
      <c r="N3" s="146"/>
      <c r="O3" s="146"/>
      <c r="P3" s="146"/>
      <c r="Q3" s="146"/>
      <c r="R3" s="146"/>
    </row>
    <row r="4" spans="2:10" ht="15.75" customHeight="1">
      <c r="B4" s="181" t="s">
        <v>51</v>
      </c>
      <c r="C4" s="182" t="s">
        <v>76</v>
      </c>
      <c r="D4" s="182" t="s">
        <v>77</v>
      </c>
      <c r="E4" s="182" t="s">
        <v>239</v>
      </c>
      <c r="F4" s="182" t="s">
        <v>78</v>
      </c>
      <c r="G4" s="182" t="s">
        <v>100</v>
      </c>
      <c r="H4" s="186" t="s">
        <v>238</v>
      </c>
      <c r="I4" s="189" t="s">
        <v>108</v>
      </c>
      <c r="J4" s="189" t="s">
        <v>448</v>
      </c>
    </row>
    <row r="5" spans="2:10" ht="18.75" customHeight="1">
      <c r="B5" s="181"/>
      <c r="C5" s="182"/>
      <c r="D5" s="182"/>
      <c r="E5" s="182"/>
      <c r="F5" s="182"/>
      <c r="G5" s="182"/>
      <c r="H5" s="186"/>
      <c r="I5" s="189"/>
      <c r="J5" s="189"/>
    </row>
    <row r="6" spans="2:18" s="1" customFormat="1" ht="14.25">
      <c r="B6" s="76" t="s">
        <v>118</v>
      </c>
      <c r="C6" s="42" t="s">
        <v>67</v>
      </c>
      <c r="D6" s="42"/>
      <c r="E6" s="42"/>
      <c r="F6" s="42"/>
      <c r="G6" s="42"/>
      <c r="H6" s="43">
        <f>H9+H15+H31+H69+H90+H96+H63+H81</f>
        <v>52497.5</v>
      </c>
      <c r="I6" s="43">
        <f>I9+I15+I31+I69+I90+I96+I63+I81</f>
        <v>1970.9999999999998</v>
      </c>
      <c r="J6" s="77">
        <f>H6+I6</f>
        <v>54468.5</v>
      </c>
      <c r="K6" s="149"/>
      <c r="L6" s="149"/>
      <c r="M6" s="149"/>
      <c r="N6" s="149"/>
      <c r="O6" s="149"/>
      <c r="P6" s="149"/>
      <c r="Q6" s="149"/>
      <c r="R6" s="149"/>
    </row>
    <row r="7" spans="2:18" s="1" customFormat="1" ht="14.25">
      <c r="B7" s="76" t="s">
        <v>113</v>
      </c>
      <c r="C7" s="42" t="s">
        <v>67</v>
      </c>
      <c r="D7" s="42"/>
      <c r="E7" s="42"/>
      <c r="F7" s="42"/>
      <c r="G7" s="42" t="s">
        <v>102</v>
      </c>
      <c r="H7" s="43">
        <f>H14+H20+H23+H26+H30+H36+H39+H45+H59+H62+H74+H77+H80+H95+H122+H125+H130+H134+H137+H148+H152+H158+H172+H190+H178+H144+H128+H141+H155+H49+H187+H166+H53+H162+H86+H181+H42+H89</f>
        <v>50815.9</v>
      </c>
      <c r="I7" s="43">
        <f>I14+I20+I23+I26+I30+I36+I39+I45+I59+I62+I74+I77+I80+I95+I122+I125+I130+I134+I137+I148+I152+I158+I172+I190+I178+I144+I128+I141+I155+I49+I187+I166+I53+I162+I86+I181+I42+I89</f>
        <v>1970.9999999999998</v>
      </c>
      <c r="J7" s="77">
        <f aca="true" t="shared" si="0" ref="J7:J90">H7+I7</f>
        <v>52786.9</v>
      </c>
      <c r="K7" s="150"/>
      <c r="L7" s="149"/>
      <c r="M7" s="149"/>
      <c r="N7" s="149"/>
      <c r="O7" s="149"/>
      <c r="P7" s="149"/>
      <c r="Q7" s="149"/>
      <c r="R7" s="149"/>
    </row>
    <row r="8" spans="2:18" s="1" customFormat="1" ht="14.25">
      <c r="B8" s="76" t="s">
        <v>114</v>
      </c>
      <c r="C8" s="42" t="s">
        <v>67</v>
      </c>
      <c r="D8" s="42"/>
      <c r="E8" s="42"/>
      <c r="F8" s="42"/>
      <c r="G8" s="42" t="s">
        <v>103</v>
      </c>
      <c r="H8" s="43">
        <f>H101+H104+H108+H111+H115+H68+H118</f>
        <v>1681.6</v>
      </c>
      <c r="I8" s="43">
        <f>I101+I104+I108+I111+I115+I68+I118</f>
        <v>0</v>
      </c>
      <c r="J8" s="77">
        <f t="shared" si="0"/>
        <v>1681.6</v>
      </c>
      <c r="K8" s="149"/>
      <c r="L8" s="149"/>
      <c r="M8" s="149"/>
      <c r="N8" s="149"/>
      <c r="O8" s="149"/>
      <c r="P8" s="149"/>
      <c r="Q8" s="149"/>
      <c r="R8" s="149"/>
    </row>
    <row r="9" spans="2:10" ht="28.5">
      <c r="B9" s="76" t="s">
        <v>121</v>
      </c>
      <c r="C9" s="42" t="s">
        <v>67</v>
      </c>
      <c r="D9" s="42" t="s">
        <v>73</v>
      </c>
      <c r="E9" s="42"/>
      <c r="F9" s="42"/>
      <c r="G9" s="42"/>
      <c r="H9" s="43">
        <f aca="true" t="shared" si="1" ref="H9:I13">H10</f>
        <v>1480</v>
      </c>
      <c r="I9" s="43">
        <f t="shared" si="1"/>
        <v>-600</v>
      </c>
      <c r="J9" s="77">
        <f t="shared" si="0"/>
        <v>880</v>
      </c>
    </row>
    <row r="10" spans="2:10" ht="15">
      <c r="B10" s="59" t="s">
        <v>38</v>
      </c>
      <c r="C10" s="40" t="s">
        <v>67</v>
      </c>
      <c r="D10" s="40" t="s">
        <v>73</v>
      </c>
      <c r="E10" s="40" t="s">
        <v>265</v>
      </c>
      <c r="F10" s="40"/>
      <c r="G10" s="40"/>
      <c r="H10" s="44">
        <f t="shared" si="1"/>
        <v>1480</v>
      </c>
      <c r="I10" s="44">
        <f t="shared" si="1"/>
        <v>-600</v>
      </c>
      <c r="J10" s="130">
        <f t="shared" si="0"/>
        <v>880</v>
      </c>
    </row>
    <row r="11" spans="2:10" ht="30" customHeight="1">
      <c r="B11" s="151" t="s">
        <v>49</v>
      </c>
      <c r="C11" s="40" t="s">
        <v>67</v>
      </c>
      <c r="D11" s="40" t="s">
        <v>73</v>
      </c>
      <c r="E11" s="40" t="s">
        <v>393</v>
      </c>
      <c r="F11" s="40"/>
      <c r="G11" s="40"/>
      <c r="H11" s="44">
        <f t="shared" si="1"/>
        <v>1480</v>
      </c>
      <c r="I11" s="44">
        <f t="shared" si="1"/>
        <v>-600</v>
      </c>
      <c r="J11" s="130">
        <f t="shared" si="0"/>
        <v>880</v>
      </c>
    </row>
    <row r="12" spans="2:10" ht="75" customHeight="1">
      <c r="B12" s="59" t="s">
        <v>249</v>
      </c>
      <c r="C12" s="40" t="s">
        <v>67</v>
      </c>
      <c r="D12" s="40" t="s">
        <v>73</v>
      </c>
      <c r="E12" s="40" t="s">
        <v>393</v>
      </c>
      <c r="F12" s="40" t="s">
        <v>124</v>
      </c>
      <c r="G12" s="40"/>
      <c r="H12" s="44">
        <f t="shared" si="1"/>
        <v>1480</v>
      </c>
      <c r="I12" s="44">
        <f t="shared" si="1"/>
        <v>-600</v>
      </c>
      <c r="J12" s="130">
        <f t="shared" si="0"/>
        <v>880</v>
      </c>
    </row>
    <row r="13" spans="2:18" s="9" customFormat="1" ht="30.75" customHeight="1">
      <c r="B13" s="59" t="s">
        <v>128</v>
      </c>
      <c r="C13" s="41" t="s">
        <v>67</v>
      </c>
      <c r="D13" s="41" t="s">
        <v>73</v>
      </c>
      <c r="E13" s="40" t="s">
        <v>393</v>
      </c>
      <c r="F13" s="40" t="s">
        <v>125</v>
      </c>
      <c r="G13" s="41"/>
      <c r="H13" s="44">
        <f t="shared" si="1"/>
        <v>1480</v>
      </c>
      <c r="I13" s="44">
        <f t="shared" si="1"/>
        <v>-600</v>
      </c>
      <c r="J13" s="130">
        <f t="shared" si="0"/>
        <v>880</v>
      </c>
      <c r="K13" s="152"/>
      <c r="L13" s="152"/>
      <c r="M13" s="152"/>
      <c r="N13" s="152"/>
      <c r="O13" s="152"/>
      <c r="P13" s="152"/>
      <c r="Q13" s="152"/>
      <c r="R13" s="152"/>
    </row>
    <row r="14" spans="2:10" ht="15">
      <c r="B14" s="153" t="s">
        <v>113</v>
      </c>
      <c r="C14" s="41" t="s">
        <v>67</v>
      </c>
      <c r="D14" s="41" t="s">
        <v>73</v>
      </c>
      <c r="E14" s="41" t="s">
        <v>393</v>
      </c>
      <c r="F14" s="41" t="s">
        <v>125</v>
      </c>
      <c r="G14" s="41" t="s">
        <v>102</v>
      </c>
      <c r="H14" s="45">
        <f>'вед.прил 9'!I365</f>
        <v>1480</v>
      </c>
      <c r="I14" s="45">
        <f>'вед.прил 9'!J365</f>
        <v>-600</v>
      </c>
      <c r="J14" s="134">
        <f t="shared" si="0"/>
        <v>880</v>
      </c>
    </row>
    <row r="15" spans="2:10" ht="28.5">
      <c r="B15" s="76" t="s">
        <v>122</v>
      </c>
      <c r="C15" s="42" t="s">
        <v>67</v>
      </c>
      <c r="D15" s="42" t="s">
        <v>68</v>
      </c>
      <c r="E15" s="42"/>
      <c r="F15" s="42"/>
      <c r="G15" s="42"/>
      <c r="H15" s="77">
        <f>H16</f>
        <v>2847</v>
      </c>
      <c r="I15" s="77">
        <f>I16</f>
        <v>405.9</v>
      </c>
      <c r="J15" s="77">
        <f t="shared" si="0"/>
        <v>3252.9</v>
      </c>
    </row>
    <row r="16" spans="2:10" ht="15">
      <c r="B16" s="59" t="s">
        <v>38</v>
      </c>
      <c r="C16" s="40" t="s">
        <v>67</v>
      </c>
      <c r="D16" s="40" t="s">
        <v>68</v>
      </c>
      <c r="E16" s="40" t="s">
        <v>265</v>
      </c>
      <c r="F16" s="40"/>
      <c r="G16" s="40"/>
      <c r="H16" s="130">
        <f>H17+H27</f>
        <v>2847</v>
      </c>
      <c r="I16" s="130">
        <f>I17+I27</f>
        <v>405.9</v>
      </c>
      <c r="J16" s="130">
        <f t="shared" si="0"/>
        <v>3252.9</v>
      </c>
    </row>
    <row r="17" spans="2:10" ht="30">
      <c r="B17" s="154" t="s">
        <v>123</v>
      </c>
      <c r="C17" s="40" t="s">
        <v>67</v>
      </c>
      <c r="D17" s="40" t="s">
        <v>68</v>
      </c>
      <c r="E17" s="40" t="s">
        <v>266</v>
      </c>
      <c r="F17" s="40"/>
      <c r="G17" s="40"/>
      <c r="H17" s="44">
        <f>H18+H21+H24</f>
        <v>1411.2</v>
      </c>
      <c r="I17" s="44">
        <f>I18+I21+I24</f>
        <v>300.7</v>
      </c>
      <c r="J17" s="130">
        <f t="shared" si="0"/>
        <v>1711.9</v>
      </c>
    </row>
    <row r="18" spans="2:18" s="9" customFormat="1" ht="76.5" customHeight="1">
      <c r="B18" s="59" t="s">
        <v>249</v>
      </c>
      <c r="C18" s="40" t="s">
        <v>67</v>
      </c>
      <c r="D18" s="40" t="s">
        <v>68</v>
      </c>
      <c r="E18" s="40" t="s">
        <v>266</v>
      </c>
      <c r="F18" s="40" t="s">
        <v>124</v>
      </c>
      <c r="G18" s="40"/>
      <c r="H18" s="44">
        <f>H19</f>
        <v>1253.5</v>
      </c>
      <c r="I18" s="44">
        <f>I19</f>
        <v>300.7</v>
      </c>
      <c r="J18" s="130">
        <f t="shared" si="0"/>
        <v>1554.2</v>
      </c>
      <c r="K18" s="152"/>
      <c r="L18" s="152"/>
      <c r="M18" s="152"/>
      <c r="N18" s="152"/>
      <c r="O18" s="152"/>
      <c r="P18" s="152"/>
      <c r="Q18" s="152"/>
      <c r="R18" s="152"/>
    </row>
    <row r="19" spans="2:18" s="9" customFormat="1" ht="29.25" customHeight="1">
      <c r="B19" s="59" t="s">
        <v>128</v>
      </c>
      <c r="C19" s="40" t="s">
        <v>67</v>
      </c>
      <c r="D19" s="40" t="s">
        <v>68</v>
      </c>
      <c r="E19" s="40" t="s">
        <v>266</v>
      </c>
      <c r="F19" s="40" t="s">
        <v>125</v>
      </c>
      <c r="G19" s="40"/>
      <c r="H19" s="44">
        <f>H20</f>
        <v>1253.5</v>
      </c>
      <c r="I19" s="44">
        <f>I20</f>
        <v>300.7</v>
      </c>
      <c r="J19" s="130">
        <f t="shared" si="0"/>
        <v>1554.2</v>
      </c>
      <c r="K19" s="152"/>
      <c r="L19" s="152"/>
      <c r="M19" s="152"/>
      <c r="N19" s="152"/>
      <c r="O19" s="152"/>
      <c r="P19" s="152"/>
      <c r="Q19" s="152"/>
      <c r="R19" s="152"/>
    </row>
    <row r="20" spans="2:18" s="9" customFormat="1" ht="15">
      <c r="B20" s="61" t="s">
        <v>113</v>
      </c>
      <c r="C20" s="41" t="s">
        <v>67</v>
      </c>
      <c r="D20" s="41" t="s">
        <v>68</v>
      </c>
      <c r="E20" s="41" t="s">
        <v>266</v>
      </c>
      <c r="F20" s="41" t="s">
        <v>125</v>
      </c>
      <c r="G20" s="41" t="s">
        <v>102</v>
      </c>
      <c r="H20" s="45">
        <f>'вед.прил 9'!I15</f>
        <v>1253.5</v>
      </c>
      <c r="I20" s="45">
        <f>'вед.прил 9'!J15</f>
        <v>300.7</v>
      </c>
      <c r="J20" s="134">
        <f t="shared" si="0"/>
        <v>1554.2</v>
      </c>
      <c r="K20" s="152"/>
      <c r="L20" s="152"/>
      <c r="M20" s="152"/>
      <c r="N20" s="152"/>
      <c r="O20" s="152"/>
      <c r="P20" s="152"/>
      <c r="Q20" s="152"/>
      <c r="R20" s="152"/>
    </row>
    <row r="21" spans="2:18" s="9" customFormat="1" ht="29.25" customHeight="1">
      <c r="B21" s="60" t="s">
        <v>502</v>
      </c>
      <c r="C21" s="40" t="s">
        <v>67</v>
      </c>
      <c r="D21" s="40" t="s">
        <v>68</v>
      </c>
      <c r="E21" s="40" t="s">
        <v>266</v>
      </c>
      <c r="F21" s="40" t="s">
        <v>127</v>
      </c>
      <c r="G21" s="40"/>
      <c r="H21" s="44">
        <f>H22</f>
        <v>152.7</v>
      </c>
      <c r="I21" s="44">
        <f>I22</f>
        <v>0</v>
      </c>
      <c r="J21" s="130">
        <f t="shared" si="0"/>
        <v>152.7</v>
      </c>
      <c r="K21" s="152"/>
      <c r="L21" s="152"/>
      <c r="M21" s="152"/>
      <c r="N21" s="152"/>
      <c r="O21" s="152"/>
      <c r="P21" s="152"/>
      <c r="Q21" s="152"/>
      <c r="R21" s="152"/>
    </row>
    <row r="22" spans="2:18" s="9" customFormat="1" ht="30">
      <c r="B22" s="60" t="s">
        <v>130</v>
      </c>
      <c r="C22" s="40" t="s">
        <v>67</v>
      </c>
      <c r="D22" s="40" t="s">
        <v>68</v>
      </c>
      <c r="E22" s="40" t="s">
        <v>266</v>
      </c>
      <c r="F22" s="40" t="s">
        <v>129</v>
      </c>
      <c r="G22" s="40"/>
      <c r="H22" s="44">
        <f>H23</f>
        <v>152.7</v>
      </c>
      <c r="I22" s="44">
        <f>I23</f>
        <v>0</v>
      </c>
      <c r="J22" s="130">
        <f t="shared" si="0"/>
        <v>152.7</v>
      </c>
      <c r="K22" s="152"/>
      <c r="L22" s="152"/>
      <c r="M22" s="152"/>
      <c r="N22" s="152"/>
      <c r="O22" s="152"/>
      <c r="P22" s="152"/>
      <c r="Q22" s="152"/>
      <c r="R22" s="152"/>
    </row>
    <row r="23" spans="2:18" s="9" customFormat="1" ht="15">
      <c r="B23" s="61" t="s">
        <v>113</v>
      </c>
      <c r="C23" s="41" t="s">
        <v>67</v>
      </c>
      <c r="D23" s="41" t="s">
        <v>68</v>
      </c>
      <c r="E23" s="41" t="s">
        <v>266</v>
      </c>
      <c r="F23" s="41" t="s">
        <v>129</v>
      </c>
      <c r="G23" s="41" t="s">
        <v>102</v>
      </c>
      <c r="H23" s="45">
        <f>'вед.прил 9'!I18</f>
        <v>152.7</v>
      </c>
      <c r="I23" s="45">
        <f>'вед.прил 9'!J18</f>
        <v>0</v>
      </c>
      <c r="J23" s="134">
        <f t="shared" si="0"/>
        <v>152.7</v>
      </c>
      <c r="K23" s="152"/>
      <c r="L23" s="152"/>
      <c r="M23" s="152"/>
      <c r="N23" s="152"/>
      <c r="O23" s="152"/>
      <c r="P23" s="152"/>
      <c r="Q23" s="152"/>
      <c r="R23" s="152"/>
    </row>
    <row r="24" spans="2:18" s="9" customFormat="1" ht="15">
      <c r="B24" s="60" t="s">
        <v>139</v>
      </c>
      <c r="C24" s="40" t="s">
        <v>67</v>
      </c>
      <c r="D24" s="40" t="s">
        <v>68</v>
      </c>
      <c r="E24" s="40" t="s">
        <v>266</v>
      </c>
      <c r="F24" s="40" t="s">
        <v>138</v>
      </c>
      <c r="G24" s="40"/>
      <c r="H24" s="44">
        <f>H25</f>
        <v>5</v>
      </c>
      <c r="I24" s="44">
        <f>I25</f>
        <v>0</v>
      </c>
      <c r="J24" s="130">
        <f t="shared" si="0"/>
        <v>5</v>
      </c>
      <c r="K24" s="152"/>
      <c r="L24" s="152"/>
      <c r="M24" s="152"/>
      <c r="N24" s="152"/>
      <c r="O24" s="152"/>
      <c r="P24" s="152"/>
      <c r="Q24" s="152"/>
      <c r="R24" s="152"/>
    </row>
    <row r="25" spans="2:18" s="9" customFormat="1" ht="15">
      <c r="B25" s="60" t="s">
        <v>141</v>
      </c>
      <c r="C25" s="40" t="s">
        <v>67</v>
      </c>
      <c r="D25" s="40" t="s">
        <v>68</v>
      </c>
      <c r="E25" s="40" t="s">
        <v>266</v>
      </c>
      <c r="F25" s="40" t="s">
        <v>140</v>
      </c>
      <c r="G25" s="40"/>
      <c r="H25" s="44">
        <f>H26</f>
        <v>5</v>
      </c>
      <c r="I25" s="44">
        <f>I26</f>
        <v>0</v>
      </c>
      <c r="J25" s="130">
        <f t="shared" si="0"/>
        <v>5</v>
      </c>
      <c r="K25" s="152"/>
      <c r="L25" s="152"/>
      <c r="M25" s="152"/>
      <c r="N25" s="152"/>
      <c r="O25" s="152"/>
      <c r="P25" s="152"/>
      <c r="Q25" s="152"/>
      <c r="R25" s="152"/>
    </row>
    <row r="26" spans="2:18" s="9" customFormat="1" ht="15">
      <c r="B26" s="61" t="s">
        <v>113</v>
      </c>
      <c r="C26" s="41" t="s">
        <v>67</v>
      </c>
      <c r="D26" s="41" t="s">
        <v>68</v>
      </c>
      <c r="E26" s="41" t="s">
        <v>266</v>
      </c>
      <c r="F26" s="41" t="s">
        <v>140</v>
      </c>
      <c r="G26" s="41" t="s">
        <v>102</v>
      </c>
      <c r="H26" s="45">
        <f>'вед.прил 9'!I21</f>
        <v>5</v>
      </c>
      <c r="I26" s="45">
        <f>'вед.прил 9'!J21</f>
        <v>0</v>
      </c>
      <c r="J26" s="134">
        <f t="shared" si="0"/>
        <v>5</v>
      </c>
      <c r="K26" s="152"/>
      <c r="L26" s="152"/>
      <c r="M26" s="152"/>
      <c r="N26" s="152"/>
      <c r="O26" s="152"/>
      <c r="P26" s="152"/>
      <c r="Q26" s="152"/>
      <c r="R26" s="152"/>
    </row>
    <row r="27" spans="2:10" ht="45">
      <c r="B27" s="64" t="s">
        <v>242</v>
      </c>
      <c r="C27" s="40" t="s">
        <v>67</v>
      </c>
      <c r="D27" s="40" t="s">
        <v>68</v>
      </c>
      <c r="E27" s="40" t="s">
        <v>267</v>
      </c>
      <c r="F27" s="40"/>
      <c r="G27" s="40"/>
      <c r="H27" s="130">
        <f aca="true" t="shared" si="2" ref="H27:I29">H28</f>
        <v>1435.8</v>
      </c>
      <c r="I27" s="130">
        <f t="shared" si="2"/>
        <v>105.2</v>
      </c>
      <c r="J27" s="130">
        <f t="shared" si="0"/>
        <v>1541</v>
      </c>
    </row>
    <row r="28" spans="2:18" s="17" customFormat="1" ht="74.25" customHeight="1">
      <c r="B28" s="59" t="s">
        <v>249</v>
      </c>
      <c r="C28" s="41" t="s">
        <v>67</v>
      </c>
      <c r="D28" s="41" t="s">
        <v>68</v>
      </c>
      <c r="E28" s="40" t="s">
        <v>267</v>
      </c>
      <c r="F28" s="40" t="s">
        <v>124</v>
      </c>
      <c r="G28" s="41"/>
      <c r="H28" s="130">
        <f t="shared" si="2"/>
        <v>1435.8</v>
      </c>
      <c r="I28" s="130">
        <f t="shared" si="2"/>
        <v>105.2</v>
      </c>
      <c r="J28" s="130">
        <f t="shared" si="0"/>
        <v>1541</v>
      </c>
      <c r="K28" s="155"/>
      <c r="L28" s="155"/>
      <c r="M28" s="155"/>
      <c r="N28" s="155"/>
      <c r="O28" s="155"/>
      <c r="P28" s="155"/>
      <c r="Q28" s="155"/>
      <c r="R28" s="155"/>
    </row>
    <row r="29" spans="2:18" s="10" customFormat="1" ht="28.5" customHeight="1">
      <c r="B29" s="59" t="s">
        <v>128</v>
      </c>
      <c r="C29" s="40" t="s">
        <v>67</v>
      </c>
      <c r="D29" s="40" t="s">
        <v>68</v>
      </c>
      <c r="E29" s="40" t="s">
        <v>267</v>
      </c>
      <c r="F29" s="40" t="s">
        <v>125</v>
      </c>
      <c r="G29" s="40"/>
      <c r="H29" s="130">
        <f t="shared" si="2"/>
        <v>1435.8</v>
      </c>
      <c r="I29" s="130">
        <f t="shared" si="2"/>
        <v>105.2</v>
      </c>
      <c r="J29" s="130">
        <f t="shared" si="0"/>
        <v>1541</v>
      </c>
      <c r="K29" s="156"/>
      <c r="L29" s="156"/>
      <c r="M29" s="156"/>
      <c r="N29" s="156"/>
      <c r="O29" s="156"/>
      <c r="P29" s="156"/>
      <c r="Q29" s="156"/>
      <c r="R29" s="156"/>
    </row>
    <row r="30" spans="2:18" s="10" customFormat="1" ht="15">
      <c r="B30" s="61" t="s">
        <v>113</v>
      </c>
      <c r="C30" s="41" t="s">
        <v>67</v>
      </c>
      <c r="D30" s="41" t="s">
        <v>68</v>
      </c>
      <c r="E30" s="41" t="s">
        <v>267</v>
      </c>
      <c r="F30" s="41" t="s">
        <v>125</v>
      </c>
      <c r="G30" s="41" t="s">
        <v>102</v>
      </c>
      <c r="H30" s="134">
        <f>'вед.прил 9'!I25</f>
        <v>1435.8</v>
      </c>
      <c r="I30" s="134">
        <f>'вед.прил 9'!J25</f>
        <v>105.2</v>
      </c>
      <c r="J30" s="134">
        <f t="shared" si="0"/>
        <v>1541</v>
      </c>
      <c r="K30" s="156"/>
      <c r="L30" s="156"/>
      <c r="M30" s="156"/>
      <c r="N30" s="156"/>
      <c r="O30" s="156"/>
      <c r="P30" s="156"/>
      <c r="Q30" s="156"/>
      <c r="R30" s="156"/>
    </row>
    <row r="31" spans="2:18" s="10" customFormat="1" ht="26.25" customHeight="1">
      <c r="B31" s="76" t="s">
        <v>52</v>
      </c>
      <c r="C31" s="42" t="s">
        <v>67</v>
      </c>
      <c r="D31" s="42" t="s">
        <v>70</v>
      </c>
      <c r="E31" s="42"/>
      <c r="F31" s="42"/>
      <c r="G31" s="42"/>
      <c r="H31" s="77">
        <f>H32+H54</f>
        <v>29025.6</v>
      </c>
      <c r="I31" s="77">
        <f>I32+I54</f>
        <v>1163.6</v>
      </c>
      <c r="J31" s="77">
        <f t="shared" si="0"/>
        <v>30189.199999999997</v>
      </c>
      <c r="K31" s="156"/>
      <c r="L31" s="156"/>
      <c r="M31" s="156"/>
      <c r="N31" s="156"/>
      <c r="O31" s="156"/>
      <c r="P31" s="156"/>
      <c r="Q31" s="156"/>
      <c r="R31" s="156"/>
    </row>
    <row r="32" spans="2:18" s="10" customFormat="1" ht="15">
      <c r="B32" s="59" t="s">
        <v>38</v>
      </c>
      <c r="C32" s="40" t="s">
        <v>67</v>
      </c>
      <c r="D32" s="40" t="s">
        <v>70</v>
      </c>
      <c r="E32" s="40" t="s">
        <v>265</v>
      </c>
      <c r="F32" s="40"/>
      <c r="G32" s="40"/>
      <c r="H32" s="44">
        <f>H33+H46+H50</f>
        <v>28995.6</v>
      </c>
      <c r="I32" s="44">
        <f>I33+I46+I50</f>
        <v>1163.6</v>
      </c>
      <c r="J32" s="130">
        <f t="shared" si="0"/>
        <v>30159.199999999997</v>
      </c>
      <c r="K32" s="156"/>
      <c r="L32" s="156"/>
      <c r="M32" s="156"/>
      <c r="N32" s="156"/>
      <c r="O32" s="156"/>
      <c r="P32" s="156"/>
      <c r="Q32" s="156"/>
      <c r="R32" s="156"/>
    </row>
    <row r="33" spans="2:18" s="17" customFormat="1" ht="30">
      <c r="B33" s="64" t="s">
        <v>123</v>
      </c>
      <c r="C33" s="40" t="s">
        <v>67</v>
      </c>
      <c r="D33" s="40" t="s">
        <v>70</v>
      </c>
      <c r="E33" s="40" t="s">
        <v>258</v>
      </c>
      <c r="F33" s="40"/>
      <c r="G33" s="40"/>
      <c r="H33" s="44">
        <f>H35+H37+H43+H40</f>
        <v>28863</v>
      </c>
      <c r="I33" s="44">
        <f>I35+I37+I43+I40</f>
        <v>1163.6</v>
      </c>
      <c r="J33" s="130">
        <f t="shared" si="0"/>
        <v>30026.6</v>
      </c>
      <c r="K33" s="155"/>
      <c r="L33" s="155"/>
      <c r="M33" s="155"/>
      <c r="N33" s="155"/>
      <c r="O33" s="155"/>
      <c r="P33" s="155"/>
      <c r="Q33" s="155"/>
      <c r="R33" s="155"/>
    </row>
    <row r="34" spans="2:18" s="17" customFormat="1" ht="75" customHeight="1">
      <c r="B34" s="59" t="s">
        <v>249</v>
      </c>
      <c r="C34" s="40" t="s">
        <v>67</v>
      </c>
      <c r="D34" s="40" t="s">
        <v>70</v>
      </c>
      <c r="E34" s="40" t="s">
        <v>258</v>
      </c>
      <c r="F34" s="40" t="s">
        <v>124</v>
      </c>
      <c r="G34" s="40"/>
      <c r="H34" s="44">
        <f>H35</f>
        <v>24364.2</v>
      </c>
      <c r="I34" s="44">
        <f>I35</f>
        <v>1163.6</v>
      </c>
      <c r="J34" s="130">
        <f t="shared" si="0"/>
        <v>25527.8</v>
      </c>
      <c r="K34" s="155"/>
      <c r="L34" s="155"/>
      <c r="M34" s="155"/>
      <c r="N34" s="155"/>
      <c r="O34" s="155"/>
      <c r="P34" s="155"/>
      <c r="Q34" s="155"/>
      <c r="R34" s="155"/>
    </row>
    <row r="35" spans="2:18" s="17" customFormat="1" ht="27.75" customHeight="1">
      <c r="B35" s="59" t="s">
        <v>128</v>
      </c>
      <c r="C35" s="40" t="s">
        <v>67</v>
      </c>
      <c r="D35" s="40" t="s">
        <v>70</v>
      </c>
      <c r="E35" s="40" t="s">
        <v>258</v>
      </c>
      <c r="F35" s="40" t="s">
        <v>125</v>
      </c>
      <c r="G35" s="40"/>
      <c r="H35" s="44">
        <f>H36</f>
        <v>24364.2</v>
      </c>
      <c r="I35" s="44">
        <f>I36</f>
        <v>1163.6</v>
      </c>
      <c r="J35" s="130">
        <f t="shared" si="0"/>
        <v>25527.8</v>
      </c>
      <c r="K35" s="155"/>
      <c r="L35" s="155"/>
      <c r="M35" s="155"/>
      <c r="N35" s="155"/>
      <c r="O35" s="155"/>
      <c r="P35" s="155"/>
      <c r="Q35" s="155"/>
      <c r="R35" s="155"/>
    </row>
    <row r="36" spans="2:18" s="17" customFormat="1" ht="15">
      <c r="B36" s="61" t="s">
        <v>113</v>
      </c>
      <c r="C36" s="41" t="s">
        <v>67</v>
      </c>
      <c r="D36" s="41" t="s">
        <v>70</v>
      </c>
      <c r="E36" s="41" t="s">
        <v>258</v>
      </c>
      <c r="F36" s="41" t="s">
        <v>125</v>
      </c>
      <c r="G36" s="41" t="s">
        <v>102</v>
      </c>
      <c r="H36" s="45">
        <f>'вед.прил 9'!I371</f>
        <v>24364.2</v>
      </c>
      <c r="I36" s="45">
        <f>'вед.прил 9'!J371</f>
        <v>1163.6</v>
      </c>
      <c r="J36" s="134">
        <f t="shared" si="0"/>
        <v>25527.8</v>
      </c>
      <c r="K36" s="155"/>
      <c r="L36" s="155"/>
      <c r="M36" s="155"/>
      <c r="N36" s="155"/>
      <c r="O36" s="155"/>
      <c r="P36" s="155"/>
      <c r="Q36" s="155"/>
      <c r="R36" s="155"/>
    </row>
    <row r="37" spans="2:18" s="10" customFormat="1" ht="28.5" customHeight="1">
      <c r="B37" s="60" t="s">
        <v>502</v>
      </c>
      <c r="C37" s="40" t="s">
        <v>67</v>
      </c>
      <c r="D37" s="40" t="s">
        <v>70</v>
      </c>
      <c r="E37" s="40" t="s">
        <v>258</v>
      </c>
      <c r="F37" s="40" t="s">
        <v>127</v>
      </c>
      <c r="G37" s="40"/>
      <c r="H37" s="44">
        <f>H38</f>
        <v>4398.5</v>
      </c>
      <c r="I37" s="44">
        <f>I38</f>
        <v>-0.4</v>
      </c>
      <c r="J37" s="130">
        <f t="shared" si="0"/>
        <v>4398.1</v>
      </c>
      <c r="K37" s="156"/>
      <c r="L37" s="156"/>
      <c r="M37" s="156"/>
      <c r="N37" s="156"/>
      <c r="O37" s="156"/>
      <c r="P37" s="156"/>
      <c r="Q37" s="156"/>
      <c r="R37" s="156"/>
    </row>
    <row r="38" spans="2:18" s="10" customFormat="1" ht="30">
      <c r="B38" s="60" t="s">
        <v>130</v>
      </c>
      <c r="C38" s="40" t="s">
        <v>67</v>
      </c>
      <c r="D38" s="40" t="s">
        <v>70</v>
      </c>
      <c r="E38" s="40" t="s">
        <v>258</v>
      </c>
      <c r="F38" s="40" t="s">
        <v>129</v>
      </c>
      <c r="G38" s="40"/>
      <c r="H38" s="44">
        <f>H39</f>
        <v>4398.5</v>
      </c>
      <c r="I38" s="44">
        <f>I39</f>
        <v>-0.4</v>
      </c>
      <c r="J38" s="130">
        <f t="shared" si="0"/>
        <v>4398.1</v>
      </c>
      <c r="K38" s="156"/>
      <c r="L38" s="156"/>
      <c r="M38" s="156"/>
      <c r="N38" s="156"/>
      <c r="O38" s="156"/>
      <c r="P38" s="156"/>
      <c r="Q38" s="156"/>
      <c r="R38" s="156"/>
    </row>
    <row r="39" spans="2:18" s="10" customFormat="1" ht="15">
      <c r="B39" s="63" t="s">
        <v>113</v>
      </c>
      <c r="C39" s="41" t="s">
        <v>67</v>
      </c>
      <c r="D39" s="41" t="s">
        <v>70</v>
      </c>
      <c r="E39" s="41" t="s">
        <v>258</v>
      </c>
      <c r="F39" s="41" t="s">
        <v>129</v>
      </c>
      <c r="G39" s="41" t="s">
        <v>102</v>
      </c>
      <c r="H39" s="45">
        <f>'вед.прил 9'!I374</f>
        <v>4398.5</v>
      </c>
      <c r="I39" s="45">
        <f>'вед.прил 9'!J374</f>
        <v>-0.4</v>
      </c>
      <c r="J39" s="134">
        <f t="shared" si="0"/>
        <v>4398.1</v>
      </c>
      <c r="K39" s="156"/>
      <c r="L39" s="156"/>
      <c r="M39" s="156"/>
      <c r="N39" s="156"/>
      <c r="O39" s="156"/>
      <c r="P39" s="156"/>
      <c r="Q39" s="156"/>
      <c r="R39" s="156"/>
    </row>
    <row r="40" spans="2:18" s="10" customFormat="1" ht="30">
      <c r="B40" s="60" t="s">
        <v>143</v>
      </c>
      <c r="C40" s="40" t="s">
        <v>67</v>
      </c>
      <c r="D40" s="40" t="s">
        <v>70</v>
      </c>
      <c r="E40" s="40" t="s">
        <v>258</v>
      </c>
      <c r="F40" s="40" t="s">
        <v>142</v>
      </c>
      <c r="G40" s="40"/>
      <c r="H40" s="44">
        <f aca="true" t="shared" si="3" ref="H40:J41">H41</f>
        <v>23</v>
      </c>
      <c r="I40" s="44">
        <f t="shared" si="3"/>
        <v>0</v>
      </c>
      <c r="J40" s="130">
        <f t="shared" si="3"/>
        <v>23</v>
      </c>
      <c r="K40" s="156"/>
      <c r="L40" s="156"/>
      <c r="M40" s="156"/>
      <c r="N40" s="156"/>
      <c r="O40" s="156"/>
      <c r="P40" s="156"/>
      <c r="Q40" s="156"/>
      <c r="R40" s="156"/>
    </row>
    <row r="41" spans="2:18" s="10" customFormat="1" ht="45">
      <c r="B41" s="60" t="s">
        <v>215</v>
      </c>
      <c r="C41" s="40" t="s">
        <v>67</v>
      </c>
      <c r="D41" s="40" t="s">
        <v>70</v>
      </c>
      <c r="E41" s="40" t="s">
        <v>258</v>
      </c>
      <c r="F41" s="40" t="s">
        <v>146</v>
      </c>
      <c r="G41" s="40"/>
      <c r="H41" s="44">
        <f t="shared" si="3"/>
        <v>23</v>
      </c>
      <c r="I41" s="44">
        <f t="shared" si="3"/>
        <v>0</v>
      </c>
      <c r="J41" s="130">
        <f t="shared" si="3"/>
        <v>23</v>
      </c>
      <c r="K41" s="156"/>
      <c r="L41" s="156"/>
      <c r="M41" s="156"/>
      <c r="N41" s="156"/>
      <c r="O41" s="156"/>
      <c r="P41" s="156"/>
      <c r="Q41" s="156"/>
      <c r="R41" s="156"/>
    </row>
    <row r="42" spans="2:18" s="10" customFormat="1" ht="15">
      <c r="B42" s="61" t="s">
        <v>113</v>
      </c>
      <c r="C42" s="41" t="s">
        <v>67</v>
      </c>
      <c r="D42" s="41" t="s">
        <v>70</v>
      </c>
      <c r="E42" s="41" t="s">
        <v>258</v>
      </c>
      <c r="F42" s="41" t="s">
        <v>146</v>
      </c>
      <c r="G42" s="41" t="s">
        <v>102</v>
      </c>
      <c r="H42" s="45">
        <f>'вед.прил 9'!I377</f>
        <v>23</v>
      </c>
      <c r="I42" s="45">
        <f>'вед.прил 9'!J377</f>
        <v>0</v>
      </c>
      <c r="J42" s="45">
        <f>'вед.прил 9'!K377</f>
        <v>23</v>
      </c>
      <c r="K42" s="156"/>
      <c r="L42" s="156"/>
      <c r="M42" s="156"/>
      <c r="N42" s="156"/>
      <c r="O42" s="156"/>
      <c r="P42" s="156"/>
      <c r="Q42" s="156"/>
      <c r="R42" s="156"/>
    </row>
    <row r="43" spans="2:18" s="10" customFormat="1" ht="15">
      <c r="B43" s="60" t="s">
        <v>139</v>
      </c>
      <c r="C43" s="40" t="s">
        <v>67</v>
      </c>
      <c r="D43" s="40" t="s">
        <v>70</v>
      </c>
      <c r="E43" s="40" t="s">
        <v>258</v>
      </c>
      <c r="F43" s="40" t="s">
        <v>138</v>
      </c>
      <c r="G43" s="40"/>
      <c r="H43" s="44">
        <f>H44</f>
        <v>77.3</v>
      </c>
      <c r="I43" s="44">
        <f>I44</f>
        <v>0.4</v>
      </c>
      <c r="J43" s="130">
        <f t="shared" si="0"/>
        <v>77.7</v>
      </c>
      <c r="K43" s="156"/>
      <c r="L43" s="156"/>
      <c r="M43" s="156"/>
      <c r="N43" s="156"/>
      <c r="O43" s="156"/>
      <c r="P43" s="156"/>
      <c r="Q43" s="156"/>
      <c r="R43" s="156"/>
    </row>
    <row r="44" spans="2:18" s="10" customFormat="1" ht="15">
      <c r="B44" s="60" t="s">
        <v>141</v>
      </c>
      <c r="C44" s="40" t="s">
        <v>67</v>
      </c>
      <c r="D44" s="40" t="s">
        <v>70</v>
      </c>
      <c r="E44" s="40" t="s">
        <v>258</v>
      </c>
      <c r="F44" s="40" t="s">
        <v>140</v>
      </c>
      <c r="G44" s="40"/>
      <c r="H44" s="44">
        <f>H45</f>
        <v>77.3</v>
      </c>
      <c r="I44" s="44">
        <f>I45</f>
        <v>0.4</v>
      </c>
      <c r="J44" s="130">
        <f t="shared" si="0"/>
        <v>77.7</v>
      </c>
      <c r="K44" s="156"/>
      <c r="L44" s="156"/>
      <c r="M44" s="156"/>
      <c r="N44" s="156"/>
      <c r="O44" s="156"/>
      <c r="P44" s="156"/>
      <c r="Q44" s="156"/>
      <c r="R44" s="156"/>
    </row>
    <row r="45" spans="2:18" s="10" customFormat="1" ht="15">
      <c r="B45" s="61" t="s">
        <v>113</v>
      </c>
      <c r="C45" s="41" t="s">
        <v>67</v>
      </c>
      <c r="D45" s="41" t="s">
        <v>70</v>
      </c>
      <c r="E45" s="41" t="s">
        <v>258</v>
      </c>
      <c r="F45" s="41" t="s">
        <v>140</v>
      </c>
      <c r="G45" s="41" t="s">
        <v>102</v>
      </c>
      <c r="H45" s="45">
        <f>'вед.прил 9'!I380</f>
        <v>77.3</v>
      </c>
      <c r="I45" s="45">
        <f>'вед.прил 9'!J380</f>
        <v>0.4</v>
      </c>
      <c r="J45" s="134">
        <f t="shared" si="0"/>
        <v>77.7</v>
      </c>
      <c r="K45" s="156"/>
      <c r="L45" s="156"/>
      <c r="M45" s="156"/>
      <c r="N45" s="156"/>
      <c r="O45" s="156"/>
      <c r="P45" s="156"/>
      <c r="Q45" s="156"/>
      <c r="R45" s="156"/>
    </row>
    <row r="46" spans="2:18" s="10" customFormat="1" ht="45">
      <c r="B46" s="60" t="s">
        <v>435</v>
      </c>
      <c r="C46" s="40" t="s">
        <v>67</v>
      </c>
      <c r="D46" s="40" t="s">
        <v>70</v>
      </c>
      <c r="E46" s="40" t="s">
        <v>455</v>
      </c>
      <c r="F46" s="41"/>
      <c r="G46" s="41"/>
      <c r="H46" s="44">
        <f aca="true" t="shared" si="4" ref="H46:J48">H47</f>
        <v>132.3</v>
      </c>
      <c r="I46" s="44">
        <f t="shared" si="4"/>
        <v>0</v>
      </c>
      <c r="J46" s="130">
        <f t="shared" si="4"/>
        <v>132.3</v>
      </c>
      <c r="K46" s="156"/>
      <c r="L46" s="156"/>
      <c r="M46" s="156"/>
      <c r="N46" s="156"/>
      <c r="O46" s="156"/>
      <c r="P46" s="156"/>
      <c r="Q46" s="156"/>
      <c r="R46" s="156"/>
    </row>
    <row r="47" spans="2:18" s="10" customFormat="1" ht="30">
      <c r="B47" s="60" t="s">
        <v>502</v>
      </c>
      <c r="C47" s="40" t="s">
        <v>67</v>
      </c>
      <c r="D47" s="40" t="s">
        <v>70</v>
      </c>
      <c r="E47" s="40" t="s">
        <v>455</v>
      </c>
      <c r="F47" s="40" t="s">
        <v>127</v>
      </c>
      <c r="G47" s="40"/>
      <c r="H47" s="44">
        <f t="shared" si="4"/>
        <v>132.3</v>
      </c>
      <c r="I47" s="44">
        <f t="shared" si="4"/>
        <v>0</v>
      </c>
      <c r="J47" s="130">
        <f t="shared" si="4"/>
        <v>132.3</v>
      </c>
      <c r="K47" s="156"/>
      <c r="L47" s="156"/>
      <c r="M47" s="156"/>
      <c r="N47" s="156"/>
      <c r="O47" s="156"/>
      <c r="P47" s="156"/>
      <c r="Q47" s="156"/>
      <c r="R47" s="156"/>
    </row>
    <row r="48" spans="2:18" s="10" customFormat="1" ht="30">
      <c r="B48" s="60" t="s">
        <v>130</v>
      </c>
      <c r="C48" s="40" t="s">
        <v>67</v>
      </c>
      <c r="D48" s="40" t="s">
        <v>70</v>
      </c>
      <c r="E48" s="40" t="s">
        <v>455</v>
      </c>
      <c r="F48" s="40" t="s">
        <v>129</v>
      </c>
      <c r="G48" s="40"/>
      <c r="H48" s="44">
        <f t="shared" si="4"/>
        <v>132.3</v>
      </c>
      <c r="I48" s="44">
        <f t="shared" si="4"/>
        <v>0</v>
      </c>
      <c r="J48" s="130">
        <f t="shared" si="4"/>
        <v>132.3</v>
      </c>
      <c r="K48" s="156"/>
      <c r="L48" s="156"/>
      <c r="M48" s="156"/>
      <c r="N48" s="156"/>
      <c r="O48" s="156"/>
      <c r="P48" s="156"/>
      <c r="Q48" s="156"/>
      <c r="R48" s="156"/>
    </row>
    <row r="49" spans="2:18" s="10" customFormat="1" ht="15">
      <c r="B49" s="61" t="s">
        <v>113</v>
      </c>
      <c r="C49" s="41" t="s">
        <v>67</v>
      </c>
      <c r="D49" s="41" t="s">
        <v>70</v>
      </c>
      <c r="E49" s="41" t="s">
        <v>455</v>
      </c>
      <c r="F49" s="41" t="s">
        <v>129</v>
      </c>
      <c r="G49" s="41" t="s">
        <v>102</v>
      </c>
      <c r="H49" s="45">
        <f>'вед.прил 9'!I384</f>
        <v>132.3</v>
      </c>
      <c r="I49" s="45">
        <f>'вед.прил 9'!J384</f>
        <v>0</v>
      </c>
      <c r="J49" s="134">
        <f>'вед.прил 9'!K384</f>
        <v>132.3</v>
      </c>
      <c r="K49" s="156"/>
      <c r="L49" s="156"/>
      <c r="M49" s="156"/>
      <c r="N49" s="156"/>
      <c r="O49" s="156"/>
      <c r="P49" s="156"/>
      <c r="Q49" s="156"/>
      <c r="R49" s="156"/>
    </row>
    <row r="50" spans="2:18" s="10" customFormat="1" ht="15">
      <c r="B50" s="60" t="s">
        <v>503</v>
      </c>
      <c r="C50" s="40" t="s">
        <v>67</v>
      </c>
      <c r="D50" s="40" t="s">
        <v>70</v>
      </c>
      <c r="E50" s="40" t="s">
        <v>504</v>
      </c>
      <c r="F50" s="41"/>
      <c r="G50" s="41"/>
      <c r="H50" s="44">
        <f aca="true" t="shared" si="5" ref="H50:J52">H51</f>
        <v>0.3</v>
      </c>
      <c r="I50" s="44">
        <f t="shared" si="5"/>
        <v>0</v>
      </c>
      <c r="J50" s="130">
        <f t="shared" si="5"/>
        <v>0.3</v>
      </c>
      <c r="K50" s="156"/>
      <c r="L50" s="156"/>
      <c r="M50" s="156"/>
      <c r="N50" s="156"/>
      <c r="O50" s="156"/>
      <c r="P50" s="156"/>
      <c r="Q50" s="156"/>
      <c r="R50" s="156"/>
    </row>
    <row r="51" spans="2:18" s="10" customFormat="1" ht="30">
      <c r="B51" s="60" t="s">
        <v>502</v>
      </c>
      <c r="C51" s="40" t="s">
        <v>67</v>
      </c>
      <c r="D51" s="40" t="s">
        <v>70</v>
      </c>
      <c r="E51" s="40" t="s">
        <v>504</v>
      </c>
      <c r="F51" s="40" t="s">
        <v>127</v>
      </c>
      <c r="G51" s="40"/>
      <c r="H51" s="44">
        <f t="shared" si="5"/>
        <v>0.3</v>
      </c>
      <c r="I51" s="44">
        <f t="shared" si="5"/>
        <v>0</v>
      </c>
      <c r="J51" s="130">
        <f t="shared" si="5"/>
        <v>0.3</v>
      </c>
      <c r="K51" s="156"/>
      <c r="L51" s="156"/>
      <c r="M51" s="156"/>
      <c r="N51" s="156"/>
      <c r="O51" s="156"/>
      <c r="P51" s="156"/>
      <c r="Q51" s="156"/>
      <c r="R51" s="156"/>
    </row>
    <row r="52" spans="2:18" s="10" customFormat="1" ht="30">
      <c r="B52" s="60" t="s">
        <v>130</v>
      </c>
      <c r="C52" s="40" t="s">
        <v>67</v>
      </c>
      <c r="D52" s="40" t="s">
        <v>70</v>
      </c>
      <c r="E52" s="40" t="s">
        <v>504</v>
      </c>
      <c r="F52" s="40" t="s">
        <v>129</v>
      </c>
      <c r="G52" s="40"/>
      <c r="H52" s="44">
        <f t="shared" si="5"/>
        <v>0.3</v>
      </c>
      <c r="I52" s="44">
        <f t="shared" si="5"/>
        <v>0</v>
      </c>
      <c r="J52" s="130">
        <f t="shared" si="5"/>
        <v>0.3</v>
      </c>
      <c r="K52" s="156"/>
      <c r="L52" s="156"/>
      <c r="M52" s="156"/>
      <c r="N52" s="156"/>
      <c r="O52" s="156"/>
      <c r="P52" s="156"/>
      <c r="Q52" s="156"/>
      <c r="R52" s="156"/>
    </row>
    <row r="53" spans="2:18" s="10" customFormat="1" ht="15">
      <c r="B53" s="61" t="s">
        <v>113</v>
      </c>
      <c r="C53" s="41" t="s">
        <v>67</v>
      </c>
      <c r="D53" s="41" t="s">
        <v>70</v>
      </c>
      <c r="E53" s="41" t="s">
        <v>504</v>
      </c>
      <c r="F53" s="41" t="s">
        <v>129</v>
      </c>
      <c r="G53" s="41" t="s">
        <v>102</v>
      </c>
      <c r="H53" s="45">
        <f>'вед.прил 9'!I388</f>
        <v>0.3</v>
      </c>
      <c r="I53" s="45">
        <f>'вед.прил 9'!J388</f>
        <v>0</v>
      </c>
      <c r="J53" s="134">
        <f>'вед.прил 9'!K388</f>
        <v>0.3</v>
      </c>
      <c r="K53" s="156"/>
      <c r="L53" s="156"/>
      <c r="M53" s="156"/>
      <c r="N53" s="156"/>
      <c r="O53" s="156"/>
      <c r="P53" s="156"/>
      <c r="Q53" s="156"/>
      <c r="R53" s="156"/>
    </row>
    <row r="54" spans="2:18" s="10" customFormat="1" ht="45">
      <c r="B54" s="60" t="s">
        <v>178</v>
      </c>
      <c r="C54" s="40" t="s">
        <v>67</v>
      </c>
      <c r="D54" s="40" t="s">
        <v>70</v>
      </c>
      <c r="E54" s="40" t="s">
        <v>259</v>
      </c>
      <c r="F54" s="40"/>
      <c r="G54" s="40"/>
      <c r="H54" s="44">
        <f>H55</f>
        <v>30</v>
      </c>
      <c r="I54" s="44">
        <f>I55</f>
        <v>0</v>
      </c>
      <c r="J54" s="130">
        <f t="shared" si="0"/>
        <v>30</v>
      </c>
      <c r="K54" s="156"/>
      <c r="L54" s="156"/>
      <c r="M54" s="156"/>
      <c r="N54" s="156"/>
      <c r="O54" s="156"/>
      <c r="P54" s="156"/>
      <c r="Q54" s="156"/>
      <c r="R54" s="156"/>
    </row>
    <row r="55" spans="2:18" s="10" customFormat="1" ht="45">
      <c r="B55" s="60" t="s">
        <v>390</v>
      </c>
      <c r="C55" s="40" t="s">
        <v>67</v>
      </c>
      <c r="D55" s="40" t="s">
        <v>70</v>
      </c>
      <c r="E55" s="40" t="s">
        <v>391</v>
      </c>
      <c r="F55" s="40"/>
      <c r="G55" s="40"/>
      <c r="H55" s="44">
        <f>H56</f>
        <v>30</v>
      </c>
      <c r="I55" s="44">
        <f>I56</f>
        <v>0</v>
      </c>
      <c r="J55" s="130">
        <f t="shared" si="0"/>
        <v>30</v>
      </c>
      <c r="K55" s="156"/>
      <c r="L55" s="156"/>
      <c r="M55" s="156"/>
      <c r="N55" s="156"/>
      <c r="O55" s="156"/>
      <c r="P55" s="156"/>
      <c r="Q55" s="156"/>
      <c r="R55" s="156"/>
    </row>
    <row r="56" spans="2:18" s="10" customFormat="1" ht="18" customHeight="1">
      <c r="B56" s="60" t="s">
        <v>293</v>
      </c>
      <c r="C56" s="40" t="s">
        <v>67</v>
      </c>
      <c r="D56" s="40" t="s">
        <v>70</v>
      </c>
      <c r="E56" s="40" t="s">
        <v>392</v>
      </c>
      <c r="F56" s="40"/>
      <c r="G56" s="40"/>
      <c r="H56" s="44">
        <f>H57+H60</f>
        <v>30</v>
      </c>
      <c r="I56" s="44">
        <f>I57+I60</f>
        <v>0</v>
      </c>
      <c r="J56" s="130">
        <f t="shared" si="0"/>
        <v>30</v>
      </c>
      <c r="K56" s="156"/>
      <c r="L56" s="156"/>
      <c r="M56" s="156"/>
      <c r="N56" s="156"/>
      <c r="O56" s="156"/>
      <c r="P56" s="156"/>
      <c r="Q56" s="156"/>
      <c r="R56" s="156"/>
    </row>
    <row r="57" spans="2:18" s="14" customFormat="1" ht="73.5" customHeight="1">
      <c r="B57" s="59" t="s">
        <v>249</v>
      </c>
      <c r="C57" s="40" t="s">
        <v>67</v>
      </c>
      <c r="D57" s="40" t="s">
        <v>70</v>
      </c>
      <c r="E57" s="40" t="s">
        <v>392</v>
      </c>
      <c r="F57" s="40" t="s">
        <v>124</v>
      </c>
      <c r="G57" s="40"/>
      <c r="H57" s="44">
        <f>H58</f>
        <v>10</v>
      </c>
      <c r="I57" s="44">
        <f>I58</f>
        <v>0</v>
      </c>
      <c r="J57" s="130">
        <f t="shared" si="0"/>
        <v>10</v>
      </c>
      <c r="K57" s="157"/>
      <c r="L57" s="157"/>
      <c r="M57" s="157"/>
      <c r="N57" s="157"/>
      <c r="O57" s="157"/>
      <c r="P57" s="157"/>
      <c r="Q57" s="157"/>
      <c r="R57" s="157"/>
    </row>
    <row r="58" spans="2:18" s="14" customFormat="1" ht="30" customHeight="1">
      <c r="B58" s="59" t="s">
        <v>128</v>
      </c>
      <c r="C58" s="40" t="s">
        <v>67</v>
      </c>
      <c r="D58" s="40" t="s">
        <v>70</v>
      </c>
      <c r="E58" s="40" t="s">
        <v>392</v>
      </c>
      <c r="F58" s="40" t="s">
        <v>125</v>
      </c>
      <c r="G58" s="40"/>
      <c r="H58" s="44">
        <f>H59</f>
        <v>10</v>
      </c>
      <c r="I58" s="44">
        <f>I59</f>
        <v>0</v>
      </c>
      <c r="J58" s="130">
        <f t="shared" si="0"/>
        <v>10</v>
      </c>
      <c r="K58" s="157"/>
      <c r="L58" s="157"/>
      <c r="M58" s="157"/>
      <c r="N58" s="157"/>
      <c r="O58" s="157"/>
      <c r="P58" s="157"/>
      <c r="Q58" s="157"/>
      <c r="R58" s="157"/>
    </row>
    <row r="59" spans="2:18" s="14" customFormat="1" ht="15">
      <c r="B59" s="61" t="s">
        <v>113</v>
      </c>
      <c r="C59" s="41" t="s">
        <v>67</v>
      </c>
      <c r="D59" s="41" t="s">
        <v>70</v>
      </c>
      <c r="E59" s="41" t="s">
        <v>392</v>
      </c>
      <c r="F59" s="41" t="s">
        <v>125</v>
      </c>
      <c r="G59" s="41" t="s">
        <v>102</v>
      </c>
      <c r="H59" s="45">
        <f>'вед.прил 9'!I394</f>
        <v>10</v>
      </c>
      <c r="I59" s="45">
        <f>'вед.прил 9'!J394</f>
        <v>0</v>
      </c>
      <c r="J59" s="134">
        <f t="shared" si="0"/>
        <v>10</v>
      </c>
      <c r="K59" s="157"/>
      <c r="L59" s="157"/>
      <c r="M59" s="157"/>
      <c r="N59" s="157"/>
      <c r="O59" s="157"/>
      <c r="P59" s="157"/>
      <c r="Q59" s="157"/>
      <c r="R59" s="157"/>
    </row>
    <row r="60" spans="2:18" s="14" customFormat="1" ht="30.75" customHeight="1">
      <c r="B60" s="60" t="s">
        <v>502</v>
      </c>
      <c r="C60" s="40" t="s">
        <v>67</v>
      </c>
      <c r="D60" s="40" t="s">
        <v>70</v>
      </c>
      <c r="E60" s="40" t="s">
        <v>392</v>
      </c>
      <c r="F60" s="40" t="s">
        <v>127</v>
      </c>
      <c r="G60" s="40"/>
      <c r="H60" s="44">
        <f>H61</f>
        <v>20</v>
      </c>
      <c r="I60" s="44">
        <f>I61</f>
        <v>0</v>
      </c>
      <c r="J60" s="130">
        <f t="shared" si="0"/>
        <v>20</v>
      </c>
      <c r="K60" s="157"/>
      <c r="L60" s="157"/>
      <c r="M60" s="157"/>
      <c r="N60" s="157"/>
      <c r="O60" s="157"/>
      <c r="P60" s="157"/>
      <c r="Q60" s="157"/>
      <c r="R60" s="157"/>
    </row>
    <row r="61" spans="2:18" s="14" customFormat="1" ht="30">
      <c r="B61" s="60" t="s">
        <v>130</v>
      </c>
      <c r="C61" s="40" t="s">
        <v>67</v>
      </c>
      <c r="D61" s="40" t="s">
        <v>70</v>
      </c>
      <c r="E61" s="40" t="s">
        <v>392</v>
      </c>
      <c r="F61" s="40" t="s">
        <v>129</v>
      </c>
      <c r="G61" s="40"/>
      <c r="H61" s="44">
        <f>H62</f>
        <v>20</v>
      </c>
      <c r="I61" s="44">
        <f>I62</f>
        <v>0</v>
      </c>
      <c r="J61" s="130">
        <f t="shared" si="0"/>
        <v>20</v>
      </c>
      <c r="K61" s="157"/>
      <c r="L61" s="157"/>
      <c r="M61" s="157"/>
      <c r="N61" s="157"/>
      <c r="O61" s="157"/>
      <c r="P61" s="157"/>
      <c r="Q61" s="157"/>
      <c r="R61" s="157"/>
    </row>
    <row r="62" spans="2:18" s="14" customFormat="1" ht="15">
      <c r="B62" s="63" t="s">
        <v>113</v>
      </c>
      <c r="C62" s="41" t="s">
        <v>67</v>
      </c>
      <c r="D62" s="41" t="s">
        <v>70</v>
      </c>
      <c r="E62" s="41" t="s">
        <v>392</v>
      </c>
      <c r="F62" s="41" t="s">
        <v>129</v>
      </c>
      <c r="G62" s="41" t="s">
        <v>102</v>
      </c>
      <c r="H62" s="45">
        <f>'вед.прил 9'!I397</f>
        <v>20</v>
      </c>
      <c r="I62" s="45">
        <f>'вед.прил 9'!J397</f>
        <v>0</v>
      </c>
      <c r="J62" s="134">
        <f t="shared" si="0"/>
        <v>20</v>
      </c>
      <c r="K62" s="157"/>
      <c r="L62" s="157"/>
      <c r="M62" s="157"/>
      <c r="N62" s="157"/>
      <c r="O62" s="157"/>
      <c r="P62" s="157"/>
      <c r="Q62" s="157"/>
      <c r="R62" s="157"/>
    </row>
    <row r="63" spans="2:18" s="14" customFormat="1" ht="14.25">
      <c r="B63" s="62" t="s">
        <v>427</v>
      </c>
      <c r="C63" s="42" t="s">
        <v>67</v>
      </c>
      <c r="D63" s="42" t="s">
        <v>72</v>
      </c>
      <c r="E63" s="42"/>
      <c r="F63" s="42"/>
      <c r="G63" s="42"/>
      <c r="H63" s="43">
        <f aca="true" t="shared" si="6" ref="H63:I67">H64</f>
        <v>275</v>
      </c>
      <c r="I63" s="43">
        <f t="shared" si="6"/>
        <v>0</v>
      </c>
      <c r="J63" s="77">
        <f t="shared" si="0"/>
        <v>275</v>
      </c>
      <c r="K63" s="157"/>
      <c r="L63" s="157"/>
      <c r="M63" s="157"/>
      <c r="N63" s="157"/>
      <c r="O63" s="157"/>
      <c r="P63" s="157"/>
      <c r="Q63" s="157"/>
      <c r="R63" s="157"/>
    </row>
    <row r="64" spans="2:18" s="14" customFormat="1" ht="15">
      <c r="B64" s="60" t="s">
        <v>38</v>
      </c>
      <c r="C64" s="40" t="s">
        <v>67</v>
      </c>
      <c r="D64" s="40" t="s">
        <v>72</v>
      </c>
      <c r="E64" s="40" t="s">
        <v>265</v>
      </c>
      <c r="F64" s="40"/>
      <c r="G64" s="40"/>
      <c r="H64" s="44">
        <f t="shared" si="6"/>
        <v>275</v>
      </c>
      <c r="I64" s="44">
        <f t="shared" si="6"/>
        <v>0</v>
      </c>
      <c r="J64" s="130">
        <f t="shared" si="0"/>
        <v>275</v>
      </c>
      <c r="K64" s="157"/>
      <c r="L64" s="157"/>
      <c r="M64" s="157"/>
      <c r="N64" s="157"/>
      <c r="O64" s="157"/>
      <c r="P64" s="157"/>
      <c r="Q64" s="157"/>
      <c r="R64" s="157"/>
    </row>
    <row r="65" spans="2:18" s="14" customFormat="1" ht="75">
      <c r="B65" s="59" t="s">
        <v>6</v>
      </c>
      <c r="C65" s="40" t="s">
        <v>67</v>
      </c>
      <c r="D65" s="40" t="s">
        <v>72</v>
      </c>
      <c r="E65" s="40" t="s">
        <v>7</v>
      </c>
      <c r="F65" s="40"/>
      <c r="G65" s="40"/>
      <c r="H65" s="44">
        <f t="shared" si="6"/>
        <v>275</v>
      </c>
      <c r="I65" s="44">
        <f t="shared" si="6"/>
        <v>0</v>
      </c>
      <c r="J65" s="130">
        <f t="shared" si="0"/>
        <v>275</v>
      </c>
      <c r="K65" s="157"/>
      <c r="L65" s="157"/>
      <c r="M65" s="157"/>
      <c r="N65" s="157"/>
      <c r="O65" s="157"/>
      <c r="P65" s="157"/>
      <c r="Q65" s="157"/>
      <c r="R65" s="157"/>
    </row>
    <row r="66" spans="2:18" s="14" customFormat="1" ht="30">
      <c r="B66" s="60" t="s">
        <v>502</v>
      </c>
      <c r="C66" s="40" t="s">
        <v>67</v>
      </c>
      <c r="D66" s="40" t="s">
        <v>72</v>
      </c>
      <c r="E66" s="40" t="s">
        <v>7</v>
      </c>
      <c r="F66" s="40" t="s">
        <v>127</v>
      </c>
      <c r="G66" s="40"/>
      <c r="H66" s="44">
        <f t="shared" si="6"/>
        <v>275</v>
      </c>
      <c r="I66" s="44">
        <f t="shared" si="6"/>
        <v>0</v>
      </c>
      <c r="J66" s="130">
        <f t="shared" si="0"/>
        <v>275</v>
      </c>
      <c r="K66" s="157"/>
      <c r="L66" s="157"/>
      <c r="M66" s="157"/>
      <c r="N66" s="157"/>
      <c r="O66" s="157"/>
      <c r="P66" s="157"/>
      <c r="Q66" s="157"/>
      <c r="R66" s="157"/>
    </row>
    <row r="67" spans="2:18" s="14" customFormat="1" ht="30">
      <c r="B67" s="60" t="s">
        <v>130</v>
      </c>
      <c r="C67" s="40" t="s">
        <v>67</v>
      </c>
      <c r="D67" s="40" t="s">
        <v>72</v>
      </c>
      <c r="E67" s="40" t="s">
        <v>7</v>
      </c>
      <c r="F67" s="40" t="s">
        <v>129</v>
      </c>
      <c r="G67" s="40"/>
      <c r="H67" s="44">
        <f t="shared" si="6"/>
        <v>275</v>
      </c>
      <c r="I67" s="44">
        <f t="shared" si="6"/>
        <v>0</v>
      </c>
      <c r="J67" s="130">
        <f t="shared" si="0"/>
        <v>275</v>
      </c>
      <c r="K67" s="157"/>
      <c r="L67" s="157"/>
      <c r="M67" s="157"/>
      <c r="N67" s="157"/>
      <c r="O67" s="157"/>
      <c r="P67" s="157"/>
      <c r="Q67" s="157"/>
      <c r="R67" s="157"/>
    </row>
    <row r="68" spans="2:18" s="14" customFormat="1" ht="15">
      <c r="B68" s="63" t="s">
        <v>114</v>
      </c>
      <c r="C68" s="41" t="s">
        <v>67</v>
      </c>
      <c r="D68" s="41" t="s">
        <v>72</v>
      </c>
      <c r="E68" s="41" t="s">
        <v>7</v>
      </c>
      <c r="F68" s="41" t="s">
        <v>129</v>
      </c>
      <c r="G68" s="41" t="s">
        <v>103</v>
      </c>
      <c r="H68" s="45">
        <f>'вед.прил 9'!I403</f>
        <v>275</v>
      </c>
      <c r="I68" s="45">
        <f>'вед.прил 9'!J403</f>
        <v>0</v>
      </c>
      <c r="J68" s="134">
        <f t="shared" si="0"/>
        <v>275</v>
      </c>
      <c r="K68" s="157"/>
      <c r="L68" s="157"/>
      <c r="M68" s="157"/>
      <c r="N68" s="157"/>
      <c r="O68" s="157"/>
      <c r="P68" s="157"/>
      <c r="Q68" s="157"/>
      <c r="R68" s="157"/>
    </row>
    <row r="69" spans="2:18" s="15" customFormat="1" ht="42.75">
      <c r="B69" s="62" t="s">
        <v>229</v>
      </c>
      <c r="C69" s="42" t="s">
        <v>67</v>
      </c>
      <c r="D69" s="42" t="s">
        <v>75</v>
      </c>
      <c r="E69" s="42"/>
      <c r="F69" s="42"/>
      <c r="G69" s="42"/>
      <c r="H69" s="43">
        <f>H70</f>
        <v>6588.5</v>
      </c>
      <c r="I69" s="43">
        <f>I70</f>
        <v>443.7</v>
      </c>
      <c r="J69" s="77">
        <f t="shared" si="0"/>
        <v>7032.2</v>
      </c>
      <c r="K69" s="158"/>
      <c r="L69" s="158"/>
      <c r="M69" s="158"/>
      <c r="N69" s="158"/>
      <c r="O69" s="158"/>
      <c r="P69" s="158"/>
      <c r="Q69" s="158"/>
      <c r="R69" s="158"/>
    </row>
    <row r="70" spans="2:18" s="15" customFormat="1" ht="15">
      <c r="B70" s="59" t="s">
        <v>38</v>
      </c>
      <c r="C70" s="40" t="s">
        <v>67</v>
      </c>
      <c r="D70" s="40" t="s">
        <v>75</v>
      </c>
      <c r="E70" s="40" t="s">
        <v>265</v>
      </c>
      <c r="F70" s="40"/>
      <c r="G70" s="40"/>
      <c r="H70" s="44">
        <f>H71</f>
        <v>6588.5</v>
      </c>
      <c r="I70" s="44">
        <f>I71</f>
        <v>443.7</v>
      </c>
      <c r="J70" s="130">
        <f t="shared" si="0"/>
        <v>7032.2</v>
      </c>
      <c r="K70" s="158"/>
      <c r="L70" s="158"/>
      <c r="M70" s="158"/>
      <c r="N70" s="158"/>
      <c r="O70" s="158"/>
      <c r="P70" s="158"/>
      <c r="Q70" s="158"/>
      <c r="R70" s="158"/>
    </row>
    <row r="71" spans="2:18" s="15" customFormat="1" ht="30">
      <c r="B71" s="64" t="s">
        <v>123</v>
      </c>
      <c r="C71" s="40" t="s">
        <v>67</v>
      </c>
      <c r="D71" s="40" t="s">
        <v>75</v>
      </c>
      <c r="E71" s="40" t="s">
        <v>266</v>
      </c>
      <c r="F71" s="40"/>
      <c r="G71" s="40"/>
      <c r="H71" s="44">
        <f>H72+H75+H78</f>
        <v>6588.5</v>
      </c>
      <c r="I71" s="44">
        <f>I72+I75+I78</f>
        <v>443.7</v>
      </c>
      <c r="J71" s="130">
        <f t="shared" si="0"/>
        <v>7032.2</v>
      </c>
      <c r="K71" s="158"/>
      <c r="L71" s="158"/>
      <c r="M71" s="158"/>
      <c r="N71" s="158"/>
      <c r="O71" s="158"/>
      <c r="P71" s="158"/>
      <c r="Q71" s="158"/>
      <c r="R71" s="158"/>
    </row>
    <row r="72" spans="2:18" s="15" customFormat="1" ht="73.5" customHeight="1">
      <c r="B72" s="59" t="s">
        <v>249</v>
      </c>
      <c r="C72" s="40" t="s">
        <v>67</v>
      </c>
      <c r="D72" s="40" t="s">
        <v>75</v>
      </c>
      <c r="E72" s="40" t="s">
        <v>266</v>
      </c>
      <c r="F72" s="40" t="s">
        <v>124</v>
      </c>
      <c r="G72" s="40"/>
      <c r="H72" s="44">
        <f>H73</f>
        <v>6254.7</v>
      </c>
      <c r="I72" s="44">
        <f>I73</f>
        <v>445.2</v>
      </c>
      <c r="J72" s="130">
        <f t="shared" si="0"/>
        <v>6699.9</v>
      </c>
      <c r="K72" s="158"/>
      <c r="L72" s="158"/>
      <c r="M72" s="158"/>
      <c r="N72" s="158"/>
      <c r="O72" s="158"/>
      <c r="P72" s="158"/>
      <c r="Q72" s="158"/>
      <c r="R72" s="158"/>
    </row>
    <row r="73" spans="2:18" s="15" customFormat="1" ht="28.5" customHeight="1">
      <c r="B73" s="59" t="s">
        <v>128</v>
      </c>
      <c r="C73" s="40" t="s">
        <v>67</v>
      </c>
      <c r="D73" s="40" t="s">
        <v>75</v>
      </c>
      <c r="E73" s="40" t="s">
        <v>266</v>
      </c>
      <c r="F73" s="40" t="s">
        <v>125</v>
      </c>
      <c r="G73" s="40"/>
      <c r="H73" s="44">
        <f>H74</f>
        <v>6254.7</v>
      </c>
      <c r="I73" s="44">
        <f>I74</f>
        <v>445.2</v>
      </c>
      <c r="J73" s="130">
        <f t="shared" si="0"/>
        <v>6699.9</v>
      </c>
      <c r="K73" s="158"/>
      <c r="L73" s="158"/>
      <c r="M73" s="158"/>
      <c r="N73" s="158"/>
      <c r="O73" s="158"/>
      <c r="P73" s="158"/>
      <c r="Q73" s="158"/>
      <c r="R73" s="158"/>
    </row>
    <row r="74" spans="2:18" s="15" customFormat="1" ht="15">
      <c r="B74" s="61" t="s">
        <v>113</v>
      </c>
      <c r="C74" s="41" t="s">
        <v>67</v>
      </c>
      <c r="D74" s="41" t="s">
        <v>75</v>
      </c>
      <c r="E74" s="41" t="s">
        <v>266</v>
      </c>
      <c r="F74" s="41" t="s">
        <v>125</v>
      </c>
      <c r="G74" s="41" t="s">
        <v>102</v>
      </c>
      <c r="H74" s="45">
        <f>'вед.прил 9'!I45+'вед.прил 9'!I1156</f>
        <v>6254.7</v>
      </c>
      <c r="I74" s="45">
        <f>'вед.прил 9'!J45+'вед.прил 9'!J1156</f>
        <v>445.2</v>
      </c>
      <c r="J74" s="134">
        <f t="shared" si="0"/>
        <v>6699.9</v>
      </c>
      <c r="K74" s="158"/>
      <c r="L74" s="158"/>
      <c r="M74" s="158"/>
      <c r="N74" s="158"/>
      <c r="O74" s="158"/>
      <c r="P74" s="158"/>
      <c r="Q74" s="158"/>
      <c r="R74" s="158"/>
    </row>
    <row r="75" spans="2:10" s="18" customFormat="1" ht="30" customHeight="1">
      <c r="B75" s="60" t="s">
        <v>502</v>
      </c>
      <c r="C75" s="40" t="s">
        <v>67</v>
      </c>
      <c r="D75" s="40" t="s">
        <v>75</v>
      </c>
      <c r="E75" s="40" t="s">
        <v>266</v>
      </c>
      <c r="F75" s="40" t="s">
        <v>127</v>
      </c>
      <c r="G75" s="40"/>
      <c r="H75" s="44">
        <f>H76</f>
        <v>330.3</v>
      </c>
      <c r="I75" s="44">
        <f>I76</f>
        <v>-1.5</v>
      </c>
      <c r="J75" s="130">
        <f t="shared" si="0"/>
        <v>328.8</v>
      </c>
    </row>
    <row r="76" spans="2:10" ht="30">
      <c r="B76" s="60" t="s">
        <v>130</v>
      </c>
      <c r="C76" s="40" t="s">
        <v>67</v>
      </c>
      <c r="D76" s="40" t="s">
        <v>75</v>
      </c>
      <c r="E76" s="40" t="s">
        <v>266</v>
      </c>
      <c r="F76" s="40" t="s">
        <v>129</v>
      </c>
      <c r="G76" s="40"/>
      <c r="H76" s="44">
        <f>H77</f>
        <v>330.3</v>
      </c>
      <c r="I76" s="44">
        <f>I77</f>
        <v>-1.5</v>
      </c>
      <c r="J76" s="130">
        <f t="shared" si="0"/>
        <v>328.8</v>
      </c>
    </row>
    <row r="77" spans="2:10" ht="15">
      <c r="B77" s="61" t="s">
        <v>113</v>
      </c>
      <c r="C77" s="41" t="s">
        <v>67</v>
      </c>
      <c r="D77" s="41" t="s">
        <v>75</v>
      </c>
      <c r="E77" s="41" t="s">
        <v>266</v>
      </c>
      <c r="F77" s="41" t="s">
        <v>129</v>
      </c>
      <c r="G77" s="41" t="s">
        <v>102</v>
      </c>
      <c r="H77" s="45">
        <f>'вед.прил 9'!I48+'вед.прил 9'!I1159</f>
        <v>330.3</v>
      </c>
      <c r="I77" s="45">
        <f>'вед.прил 9'!J48+'вед.прил 9'!J1159</f>
        <v>-1.5</v>
      </c>
      <c r="J77" s="134">
        <f t="shared" si="0"/>
        <v>328.8</v>
      </c>
    </row>
    <row r="78" spans="2:10" ht="15">
      <c r="B78" s="60" t="s">
        <v>139</v>
      </c>
      <c r="C78" s="40" t="s">
        <v>67</v>
      </c>
      <c r="D78" s="40" t="s">
        <v>75</v>
      </c>
      <c r="E78" s="40" t="s">
        <v>266</v>
      </c>
      <c r="F78" s="40" t="s">
        <v>138</v>
      </c>
      <c r="G78" s="40"/>
      <c r="H78" s="44">
        <f>H79</f>
        <v>3.5</v>
      </c>
      <c r="I78" s="44">
        <f>I79</f>
        <v>0</v>
      </c>
      <c r="J78" s="130">
        <f t="shared" si="0"/>
        <v>3.5</v>
      </c>
    </row>
    <row r="79" spans="2:10" ht="15">
      <c r="B79" s="60" t="s">
        <v>141</v>
      </c>
      <c r="C79" s="40" t="s">
        <v>67</v>
      </c>
      <c r="D79" s="40" t="s">
        <v>75</v>
      </c>
      <c r="E79" s="40" t="s">
        <v>266</v>
      </c>
      <c r="F79" s="40" t="s">
        <v>140</v>
      </c>
      <c r="G79" s="40"/>
      <c r="H79" s="44">
        <f>H80</f>
        <v>3.5</v>
      </c>
      <c r="I79" s="44">
        <f>I80</f>
        <v>0</v>
      </c>
      <c r="J79" s="130">
        <f t="shared" si="0"/>
        <v>3.5</v>
      </c>
    </row>
    <row r="80" spans="2:10" ht="15">
      <c r="B80" s="61" t="s">
        <v>113</v>
      </c>
      <c r="C80" s="41" t="s">
        <v>67</v>
      </c>
      <c r="D80" s="41" t="s">
        <v>75</v>
      </c>
      <c r="E80" s="41" t="s">
        <v>266</v>
      </c>
      <c r="F80" s="41" t="s">
        <v>140</v>
      </c>
      <c r="G80" s="41" t="s">
        <v>102</v>
      </c>
      <c r="H80" s="45">
        <f>'вед.прил 9'!I1162+'вед.прил 9'!I51</f>
        <v>3.5</v>
      </c>
      <c r="I80" s="45">
        <f>'вед.прил 9'!J1162+'вед.прил 9'!J51</f>
        <v>0</v>
      </c>
      <c r="J80" s="134">
        <f t="shared" si="0"/>
        <v>3.5</v>
      </c>
    </row>
    <row r="81" spans="2:10" ht="28.5">
      <c r="B81" s="65" t="s">
        <v>509</v>
      </c>
      <c r="C81" s="42" t="s">
        <v>67</v>
      </c>
      <c r="D81" s="42" t="s">
        <v>74</v>
      </c>
      <c r="E81" s="42"/>
      <c r="F81" s="42"/>
      <c r="G81" s="42"/>
      <c r="H81" s="43">
        <f aca="true" t="shared" si="7" ref="H81:J88">H82</f>
        <v>50</v>
      </c>
      <c r="I81" s="43">
        <f t="shared" si="7"/>
        <v>0</v>
      </c>
      <c r="J81" s="77">
        <f t="shared" si="7"/>
        <v>50</v>
      </c>
    </row>
    <row r="82" spans="2:10" ht="15">
      <c r="B82" s="115" t="s">
        <v>38</v>
      </c>
      <c r="C82" s="40" t="s">
        <v>67</v>
      </c>
      <c r="D82" s="40" t="s">
        <v>74</v>
      </c>
      <c r="E82" s="40" t="s">
        <v>317</v>
      </c>
      <c r="F82" s="40"/>
      <c r="G82" s="40"/>
      <c r="H82" s="44">
        <f>H83</f>
        <v>50</v>
      </c>
      <c r="I82" s="44">
        <f t="shared" si="7"/>
        <v>0</v>
      </c>
      <c r="J82" s="130">
        <f t="shared" si="7"/>
        <v>50</v>
      </c>
    </row>
    <row r="83" spans="2:10" ht="45">
      <c r="B83" s="145" t="s">
        <v>510</v>
      </c>
      <c r="C83" s="40" t="s">
        <v>67</v>
      </c>
      <c r="D83" s="40" t="s">
        <v>74</v>
      </c>
      <c r="E83" s="40" t="s">
        <v>511</v>
      </c>
      <c r="F83" s="40"/>
      <c r="G83" s="40"/>
      <c r="H83" s="44">
        <f>H84+H87</f>
        <v>50</v>
      </c>
      <c r="I83" s="44">
        <f>I84+I87</f>
        <v>0</v>
      </c>
      <c r="J83" s="130">
        <f>J84+J87</f>
        <v>50</v>
      </c>
    </row>
    <row r="84" spans="2:10" ht="30">
      <c r="B84" s="60" t="s">
        <v>502</v>
      </c>
      <c r="C84" s="40" t="s">
        <v>67</v>
      </c>
      <c r="D84" s="40" t="s">
        <v>74</v>
      </c>
      <c r="E84" s="40" t="s">
        <v>511</v>
      </c>
      <c r="F84" s="40" t="s">
        <v>127</v>
      </c>
      <c r="G84" s="40"/>
      <c r="H84" s="44">
        <f t="shared" si="7"/>
        <v>0</v>
      </c>
      <c r="I84" s="44">
        <f t="shared" si="7"/>
        <v>0</v>
      </c>
      <c r="J84" s="130">
        <f t="shared" si="7"/>
        <v>0</v>
      </c>
    </row>
    <row r="85" spans="2:10" ht="30">
      <c r="B85" s="60" t="s">
        <v>130</v>
      </c>
      <c r="C85" s="40" t="s">
        <v>67</v>
      </c>
      <c r="D85" s="40" t="s">
        <v>74</v>
      </c>
      <c r="E85" s="40" t="s">
        <v>511</v>
      </c>
      <c r="F85" s="40" t="s">
        <v>129</v>
      </c>
      <c r="G85" s="40"/>
      <c r="H85" s="44">
        <f t="shared" si="7"/>
        <v>0</v>
      </c>
      <c r="I85" s="44">
        <f t="shared" si="7"/>
        <v>0</v>
      </c>
      <c r="J85" s="130">
        <f t="shared" si="7"/>
        <v>0</v>
      </c>
    </row>
    <row r="86" spans="2:10" ht="15">
      <c r="B86" s="61" t="s">
        <v>113</v>
      </c>
      <c r="C86" s="41" t="s">
        <v>67</v>
      </c>
      <c r="D86" s="41" t="s">
        <v>74</v>
      </c>
      <c r="E86" s="41" t="s">
        <v>511</v>
      </c>
      <c r="F86" s="41" t="s">
        <v>129</v>
      </c>
      <c r="G86" s="41" t="s">
        <v>102</v>
      </c>
      <c r="H86" s="45">
        <f>'вед.прил 9'!I1168</f>
        <v>0</v>
      </c>
      <c r="I86" s="45">
        <f>'вед.прил 9'!J1168</f>
        <v>0</v>
      </c>
      <c r="J86" s="134">
        <f>'вед.прил 9'!K1168</f>
        <v>0</v>
      </c>
    </row>
    <row r="87" spans="2:10" ht="15">
      <c r="B87" s="85" t="s">
        <v>139</v>
      </c>
      <c r="C87" s="40" t="s">
        <v>67</v>
      </c>
      <c r="D87" s="40" t="s">
        <v>74</v>
      </c>
      <c r="E87" s="40" t="s">
        <v>511</v>
      </c>
      <c r="F87" s="40" t="s">
        <v>138</v>
      </c>
      <c r="G87" s="40"/>
      <c r="H87" s="44">
        <f t="shared" si="7"/>
        <v>50</v>
      </c>
      <c r="I87" s="44">
        <f t="shared" si="7"/>
        <v>0</v>
      </c>
      <c r="J87" s="130">
        <f t="shared" si="7"/>
        <v>50</v>
      </c>
    </row>
    <row r="88" spans="2:10" ht="15">
      <c r="B88" s="85" t="s">
        <v>526</v>
      </c>
      <c r="C88" s="40" t="s">
        <v>67</v>
      </c>
      <c r="D88" s="40" t="s">
        <v>74</v>
      </c>
      <c r="E88" s="40" t="s">
        <v>511</v>
      </c>
      <c r="F88" s="40" t="s">
        <v>525</v>
      </c>
      <c r="G88" s="40"/>
      <c r="H88" s="44">
        <f t="shared" si="7"/>
        <v>50</v>
      </c>
      <c r="I88" s="44">
        <f t="shared" si="7"/>
        <v>0</v>
      </c>
      <c r="J88" s="130">
        <f t="shared" si="7"/>
        <v>50</v>
      </c>
    </row>
    <row r="89" spans="2:10" ht="15">
      <c r="B89" s="61" t="s">
        <v>113</v>
      </c>
      <c r="C89" s="41" t="s">
        <v>67</v>
      </c>
      <c r="D89" s="41" t="s">
        <v>74</v>
      </c>
      <c r="E89" s="41" t="s">
        <v>511</v>
      </c>
      <c r="F89" s="41" t="s">
        <v>525</v>
      </c>
      <c r="G89" s="41" t="s">
        <v>102</v>
      </c>
      <c r="H89" s="45">
        <f>'вед.прил 9'!I1171</f>
        <v>50</v>
      </c>
      <c r="I89" s="45">
        <f>'вед.прил 9'!J1171</f>
        <v>0</v>
      </c>
      <c r="J89" s="45">
        <f>'вед.прил 9'!K1171</f>
        <v>50</v>
      </c>
    </row>
    <row r="90" spans="2:10" ht="14.25">
      <c r="B90" s="65" t="s">
        <v>53</v>
      </c>
      <c r="C90" s="42" t="s">
        <v>67</v>
      </c>
      <c r="D90" s="42" t="s">
        <v>85</v>
      </c>
      <c r="E90" s="42"/>
      <c r="F90" s="42"/>
      <c r="G90" s="42"/>
      <c r="H90" s="43">
        <f aca="true" t="shared" si="8" ref="H90:I94">H91</f>
        <v>80</v>
      </c>
      <c r="I90" s="43">
        <f t="shared" si="8"/>
        <v>0</v>
      </c>
      <c r="J90" s="77">
        <f t="shared" si="0"/>
        <v>80</v>
      </c>
    </row>
    <row r="91" spans="2:10" ht="15">
      <c r="B91" s="60" t="s">
        <v>38</v>
      </c>
      <c r="C91" s="40" t="s">
        <v>67</v>
      </c>
      <c r="D91" s="40" t="s">
        <v>85</v>
      </c>
      <c r="E91" s="40" t="s">
        <v>265</v>
      </c>
      <c r="F91" s="40"/>
      <c r="G91" s="40"/>
      <c r="H91" s="44">
        <f t="shared" si="8"/>
        <v>80</v>
      </c>
      <c r="I91" s="44">
        <f t="shared" si="8"/>
        <v>0</v>
      </c>
      <c r="J91" s="130">
        <f aca="true" t="shared" si="9" ref="J91:J170">H91+I91</f>
        <v>80</v>
      </c>
    </row>
    <row r="92" spans="2:10" ht="30">
      <c r="B92" s="60" t="s">
        <v>244</v>
      </c>
      <c r="C92" s="40" t="s">
        <v>67</v>
      </c>
      <c r="D92" s="40" t="s">
        <v>85</v>
      </c>
      <c r="E92" s="40" t="s">
        <v>388</v>
      </c>
      <c r="F92" s="40"/>
      <c r="G92" s="40"/>
      <c r="H92" s="44">
        <f t="shared" si="8"/>
        <v>80</v>
      </c>
      <c r="I92" s="44">
        <f t="shared" si="8"/>
        <v>0</v>
      </c>
      <c r="J92" s="130">
        <f t="shared" si="9"/>
        <v>80</v>
      </c>
    </row>
    <row r="93" spans="2:10" ht="21" customHeight="1">
      <c r="B93" s="59" t="s">
        <v>139</v>
      </c>
      <c r="C93" s="40" t="s">
        <v>67</v>
      </c>
      <c r="D93" s="40" t="s">
        <v>85</v>
      </c>
      <c r="E93" s="40" t="s">
        <v>388</v>
      </c>
      <c r="F93" s="40" t="s">
        <v>138</v>
      </c>
      <c r="G93" s="40"/>
      <c r="H93" s="44">
        <f t="shared" si="8"/>
        <v>80</v>
      </c>
      <c r="I93" s="44">
        <f t="shared" si="8"/>
        <v>0</v>
      </c>
      <c r="J93" s="130">
        <f t="shared" si="9"/>
        <v>80</v>
      </c>
    </row>
    <row r="94" spans="2:10" ht="15">
      <c r="B94" s="60" t="s">
        <v>410</v>
      </c>
      <c r="C94" s="40" t="s">
        <v>67</v>
      </c>
      <c r="D94" s="40" t="s">
        <v>85</v>
      </c>
      <c r="E94" s="40" t="s">
        <v>388</v>
      </c>
      <c r="F94" s="40" t="s">
        <v>409</v>
      </c>
      <c r="G94" s="40"/>
      <c r="H94" s="44">
        <f t="shared" si="8"/>
        <v>80</v>
      </c>
      <c r="I94" s="44">
        <f t="shared" si="8"/>
        <v>0</v>
      </c>
      <c r="J94" s="130">
        <f t="shared" si="9"/>
        <v>80</v>
      </c>
    </row>
    <row r="95" spans="2:10" ht="15">
      <c r="B95" s="63" t="s">
        <v>113</v>
      </c>
      <c r="C95" s="41" t="s">
        <v>67</v>
      </c>
      <c r="D95" s="41" t="s">
        <v>85</v>
      </c>
      <c r="E95" s="41" t="s">
        <v>388</v>
      </c>
      <c r="F95" s="41" t="s">
        <v>409</v>
      </c>
      <c r="G95" s="41" t="s">
        <v>102</v>
      </c>
      <c r="H95" s="45">
        <f>'вед.прил 9'!I409</f>
        <v>80</v>
      </c>
      <c r="I95" s="45">
        <f>'вед.прил 9'!J409</f>
        <v>0</v>
      </c>
      <c r="J95" s="134">
        <f t="shared" si="9"/>
        <v>80</v>
      </c>
    </row>
    <row r="96" spans="2:18" s="9" customFormat="1" ht="14.25">
      <c r="B96" s="76" t="s">
        <v>54</v>
      </c>
      <c r="C96" s="42" t="s">
        <v>67</v>
      </c>
      <c r="D96" s="42" t="s">
        <v>109</v>
      </c>
      <c r="E96" s="42"/>
      <c r="F96" s="42"/>
      <c r="G96" s="42"/>
      <c r="H96" s="43">
        <f>H97+H167+H182+H173</f>
        <v>12151.400000000001</v>
      </c>
      <c r="I96" s="43">
        <f>I97+I167+I182+I173</f>
        <v>557.8</v>
      </c>
      <c r="J96" s="77">
        <f t="shared" si="9"/>
        <v>12709.2</v>
      </c>
      <c r="K96" s="152"/>
      <c r="L96" s="152"/>
      <c r="M96" s="152"/>
      <c r="N96" s="152"/>
      <c r="O96" s="152"/>
      <c r="P96" s="152"/>
      <c r="Q96" s="152"/>
      <c r="R96" s="152"/>
    </row>
    <row r="97" spans="2:10" ht="15">
      <c r="B97" s="59" t="s">
        <v>38</v>
      </c>
      <c r="C97" s="40" t="s">
        <v>67</v>
      </c>
      <c r="D97" s="40" t="s">
        <v>109</v>
      </c>
      <c r="E97" s="40" t="s">
        <v>260</v>
      </c>
      <c r="F97" s="40"/>
      <c r="G97" s="40"/>
      <c r="H97" s="44">
        <f>H98+H105+H112+H119+H131+H149+H145+H138+H163+H159</f>
        <v>11838.400000000001</v>
      </c>
      <c r="I97" s="44">
        <f>I98+I105+I112+I119+I131+I149+I145+I138+I163+I159</f>
        <v>534.8</v>
      </c>
      <c r="J97" s="130">
        <f t="shared" si="9"/>
        <v>12373.2</v>
      </c>
    </row>
    <row r="98" spans="2:18" s="9" customFormat="1" ht="108.75" customHeight="1">
      <c r="B98" s="59" t="s">
        <v>48</v>
      </c>
      <c r="C98" s="40" t="s">
        <v>67</v>
      </c>
      <c r="D98" s="40" t="s">
        <v>109</v>
      </c>
      <c r="E98" s="40" t="s">
        <v>261</v>
      </c>
      <c r="F98" s="42"/>
      <c r="G98" s="42"/>
      <c r="H98" s="44">
        <f>H100+H102</f>
        <v>327.7</v>
      </c>
      <c r="I98" s="44">
        <f>I100+I102</f>
        <v>0</v>
      </c>
      <c r="J98" s="130">
        <f t="shared" si="9"/>
        <v>327.7</v>
      </c>
      <c r="K98" s="152"/>
      <c r="L98" s="152"/>
      <c r="M98" s="152"/>
      <c r="N98" s="152"/>
      <c r="O98" s="152"/>
      <c r="P98" s="152"/>
      <c r="Q98" s="152"/>
      <c r="R98" s="152"/>
    </row>
    <row r="99" spans="2:18" s="9" customFormat="1" ht="73.5" customHeight="1">
      <c r="B99" s="59" t="s">
        <v>249</v>
      </c>
      <c r="C99" s="40" t="s">
        <v>67</v>
      </c>
      <c r="D99" s="40" t="s">
        <v>109</v>
      </c>
      <c r="E99" s="40" t="s">
        <v>261</v>
      </c>
      <c r="F99" s="40" t="s">
        <v>124</v>
      </c>
      <c r="G99" s="42"/>
      <c r="H99" s="44">
        <f>H100</f>
        <v>319.7</v>
      </c>
      <c r="I99" s="44">
        <f>I100</f>
        <v>0</v>
      </c>
      <c r="J99" s="130">
        <f t="shared" si="9"/>
        <v>319.7</v>
      </c>
      <c r="K99" s="152"/>
      <c r="L99" s="152"/>
      <c r="M99" s="152"/>
      <c r="N99" s="152"/>
      <c r="O99" s="152"/>
      <c r="P99" s="152"/>
      <c r="Q99" s="152"/>
      <c r="R99" s="152"/>
    </row>
    <row r="100" spans="2:18" s="9" customFormat="1" ht="30" customHeight="1">
      <c r="B100" s="59" t="s">
        <v>128</v>
      </c>
      <c r="C100" s="40" t="s">
        <v>67</v>
      </c>
      <c r="D100" s="40" t="s">
        <v>109</v>
      </c>
      <c r="E100" s="40" t="s">
        <v>261</v>
      </c>
      <c r="F100" s="40" t="s">
        <v>125</v>
      </c>
      <c r="G100" s="40"/>
      <c r="H100" s="44">
        <f>H101</f>
        <v>319.7</v>
      </c>
      <c r="I100" s="44">
        <f>I101</f>
        <v>0</v>
      </c>
      <c r="J100" s="130">
        <f t="shared" si="9"/>
        <v>319.7</v>
      </c>
      <c r="K100" s="152"/>
      <c r="L100" s="152"/>
      <c r="M100" s="152"/>
      <c r="N100" s="152"/>
      <c r="O100" s="152"/>
      <c r="P100" s="152"/>
      <c r="Q100" s="152"/>
      <c r="R100" s="152"/>
    </row>
    <row r="101" spans="2:18" s="16" customFormat="1" ht="15">
      <c r="B101" s="61" t="s">
        <v>114</v>
      </c>
      <c r="C101" s="41" t="s">
        <v>67</v>
      </c>
      <c r="D101" s="41" t="s">
        <v>109</v>
      </c>
      <c r="E101" s="41" t="s">
        <v>261</v>
      </c>
      <c r="F101" s="41" t="s">
        <v>125</v>
      </c>
      <c r="G101" s="41" t="s">
        <v>103</v>
      </c>
      <c r="H101" s="45">
        <f>'вед.прил 9'!I456</f>
        <v>319.7</v>
      </c>
      <c r="I101" s="45">
        <f>'вед.прил 9'!J456</f>
        <v>0</v>
      </c>
      <c r="J101" s="134">
        <f t="shared" si="9"/>
        <v>319.7</v>
      </c>
      <c r="K101" s="159"/>
      <c r="L101" s="159"/>
      <c r="M101" s="159"/>
      <c r="N101" s="159"/>
      <c r="O101" s="159"/>
      <c r="P101" s="159"/>
      <c r="Q101" s="159"/>
      <c r="R101" s="159"/>
    </row>
    <row r="102" spans="2:18" s="12" customFormat="1" ht="28.5" customHeight="1">
      <c r="B102" s="60" t="s">
        <v>502</v>
      </c>
      <c r="C102" s="40" t="s">
        <v>67</v>
      </c>
      <c r="D102" s="40" t="s">
        <v>109</v>
      </c>
      <c r="E102" s="40" t="s">
        <v>261</v>
      </c>
      <c r="F102" s="40" t="s">
        <v>127</v>
      </c>
      <c r="G102" s="40"/>
      <c r="H102" s="44">
        <f>H103</f>
        <v>8</v>
      </c>
      <c r="I102" s="44">
        <f>I103</f>
        <v>0</v>
      </c>
      <c r="J102" s="130">
        <f t="shared" si="9"/>
        <v>8</v>
      </c>
      <c r="K102" s="160"/>
      <c r="L102" s="160"/>
      <c r="M102" s="160"/>
      <c r="N102" s="160"/>
      <c r="O102" s="160"/>
      <c r="P102" s="160"/>
      <c r="Q102" s="160"/>
      <c r="R102" s="160"/>
    </row>
    <row r="103" spans="2:18" s="12" customFormat="1" ht="30">
      <c r="B103" s="60" t="s">
        <v>130</v>
      </c>
      <c r="C103" s="40" t="s">
        <v>67</v>
      </c>
      <c r="D103" s="40" t="s">
        <v>109</v>
      </c>
      <c r="E103" s="40" t="s">
        <v>261</v>
      </c>
      <c r="F103" s="40" t="s">
        <v>129</v>
      </c>
      <c r="G103" s="40"/>
      <c r="H103" s="44">
        <f>H104</f>
        <v>8</v>
      </c>
      <c r="I103" s="44">
        <f>I104</f>
        <v>0</v>
      </c>
      <c r="J103" s="130">
        <f t="shared" si="9"/>
        <v>8</v>
      </c>
      <c r="K103" s="160"/>
      <c r="L103" s="160"/>
      <c r="M103" s="160"/>
      <c r="N103" s="160"/>
      <c r="O103" s="160"/>
      <c r="P103" s="160"/>
      <c r="Q103" s="160"/>
      <c r="R103" s="160"/>
    </row>
    <row r="104" spans="2:18" s="12" customFormat="1" ht="15">
      <c r="B104" s="63" t="s">
        <v>114</v>
      </c>
      <c r="C104" s="41" t="s">
        <v>67</v>
      </c>
      <c r="D104" s="41" t="s">
        <v>109</v>
      </c>
      <c r="E104" s="41" t="s">
        <v>261</v>
      </c>
      <c r="F104" s="41" t="s">
        <v>129</v>
      </c>
      <c r="G104" s="41" t="s">
        <v>103</v>
      </c>
      <c r="H104" s="45">
        <f>'вед.прил 9'!I460</f>
        <v>8</v>
      </c>
      <c r="I104" s="45">
        <f>'вед.прил 9'!J460</f>
        <v>0</v>
      </c>
      <c r="J104" s="134">
        <f t="shared" si="9"/>
        <v>8</v>
      </c>
      <c r="K104" s="160"/>
      <c r="L104" s="160"/>
      <c r="M104" s="160"/>
      <c r="N104" s="160"/>
      <c r="O104" s="160"/>
      <c r="P104" s="160"/>
      <c r="Q104" s="160"/>
      <c r="R104" s="160"/>
    </row>
    <row r="105" spans="2:18" s="12" customFormat="1" ht="75">
      <c r="B105" s="59" t="s">
        <v>47</v>
      </c>
      <c r="C105" s="40" t="s">
        <v>67</v>
      </c>
      <c r="D105" s="40" t="s">
        <v>109</v>
      </c>
      <c r="E105" s="40" t="s">
        <v>379</v>
      </c>
      <c r="F105" s="40"/>
      <c r="G105" s="40"/>
      <c r="H105" s="44">
        <f>H107+H109</f>
        <v>754.5</v>
      </c>
      <c r="I105" s="44">
        <f>I107+I109</f>
        <v>0</v>
      </c>
      <c r="J105" s="130">
        <f t="shared" si="9"/>
        <v>754.5</v>
      </c>
      <c r="K105" s="160"/>
      <c r="L105" s="160"/>
      <c r="M105" s="160"/>
      <c r="N105" s="160"/>
      <c r="O105" s="160"/>
      <c r="P105" s="160"/>
      <c r="Q105" s="160"/>
      <c r="R105" s="160"/>
    </row>
    <row r="106" spans="2:18" s="12" customFormat="1" ht="73.5" customHeight="1">
      <c r="B106" s="59" t="s">
        <v>249</v>
      </c>
      <c r="C106" s="40" t="s">
        <v>67</v>
      </c>
      <c r="D106" s="40" t="s">
        <v>109</v>
      </c>
      <c r="E106" s="40" t="s">
        <v>379</v>
      </c>
      <c r="F106" s="40" t="s">
        <v>124</v>
      </c>
      <c r="G106" s="40"/>
      <c r="H106" s="44">
        <f>H107</f>
        <v>742.2</v>
      </c>
      <c r="I106" s="44">
        <f>I107</f>
        <v>0</v>
      </c>
      <c r="J106" s="130">
        <f t="shared" si="9"/>
        <v>742.2</v>
      </c>
      <c r="K106" s="160"/>
      <c r="L106" s="160"/>
      <c r="M106" s="160"/>
      <c r="N106" s="160"/>
      <c r="O106" s="160"/>
      <c r="P106" s="160"/>
      <c r="Q106" s="160"/>
      <c r="R106" s="160"/>
    </row>
    <row r="107" spans="2:18" s="9" customFormat="1" ht="28.5" customHeight="1">
      <c r="B107" s="59" t="s">
        <v>128</v>
      </c>
      <c r="C107" s="40" t="s">
        <v>67</v>
      </c>
      <c r="D107" s="40" t="s">
        <v>109</v>
      </c>
      <c r="E107" s="40" t="s">
        <v>379</v>
      </c>
      <c r="F107" s="40" t="s">
        <v>125</v>
      </c>
      <c r="G107" s="40"/>
      <c r="H107" s="44">
        <f>H108</f>
        <v>742.2</v>
      </c>
      <c r="I107" s="44">
        <f>I108</f>
        <v>0</v>
      </c>
      <c r="J107" s="130">
        <f t="shared" si="9"/>
        <v>742.2</v>
      </c>
      <c r="K107" s="152"/>
      <c r="L107" s="152"/>
      <c r="M107" s="152"/>
      <c r="N107" s="152"/>
      <c r="O107" s="152"/>
      <c r="P107" s="152"/>
      <c r="Q107" s="152"/>
      <c r="R107" s="152"/>
    </row>
    <row r="108" spans="2:18" s="9" customFormat="1" ht="15">
      <c r="B108" s="61" t="s">
        <v>114</v>
      </c>
      <c r="C108" s="41" t="s">
        <v>67</v>
      </c>
      <c r="D108" s="41" t="s">
        <v>109</v>
      </c>
      <c r="E108" s="41" t="s">
        <v>379</v>
      </c>
      <c r="F108" s="41" t="s">
        <v>125</v>
      </c>
      <c r="G108" s="41" t="s">
        <v>103</v>
      </c>
      <c r="H108" s="45">
        <f>'вед.прил 9'!I464</f>
        <v>742.2</v>
      </c>
      <c r="I108" s="45">
        <f>'вед.прил 9'!J464</f>
        <v>0</v>
      </c>
      <c r="J108" s="134">
        <f t="shared" si="9"/>
        <v>742.2</v>
      </c>
      <c r="K108" s="152"/>
      <c r="L108" s="152"/>
      <c r="M108" s="152"/>
      <c r="N108" s="152"/>
      <c r="O108" s="152"/>
      <c r="P108" s="152"/>
      <c r="Q108" s="152"/>
      <c r="R108" s="152"/>
    </row>
    <row r="109" spans="2:18" s="9" customFormat="1" ht="31.5" customHeight="1">
      <c r="B109" s="60" t="s">
        <v>502</v>
      </c>
      <c r="C109" s="40" t="s">
        <v>67</v>
      </c>
      <c r="D109" s="40" t="s">
        <v>109</v>
      </c>
      <c r="E109" s="40" t="s">
        <v>379</v>
      </c>
      <c r="F109" s="40" t="s">
        <v>127</v>
      </c>
      <c r="G109" s="40"/>
      <c r="H109" s="44">
        <f>H110</f>
        <v>12.3</v>
      </c>
      <c r="I109" s="44">
        <f>I110</f>
        <v>0</v>
      </c>
      <c r="J109" s="130">
        <f t="shared" si="9"/>
        <v>12.3</v>
      </c>
      <c r="K109" s="152"/>
      <c r="L109" s="152"/>
      <c r="M109" s="152"/>
      <c r="N109" s="152"/>
      <c r="O109" s="152"/>
      <c r="P109" s="152"/>
      <c r="Q109" s="152"/>
      <c r="R109" s="152"/>
    </row>
    <row r="110" spans="2:18" s="9" customFormat="1" ht="30">
      <c r="B110" s="60" t="s">
        <v>130</v>
      </c>
      <c r="C110" s="40" t="s">
        <v>67</v>
      </c>
      <c r="D110" s="40" t="s">
        <v>109</v>
      </c>
      <c r="E110" s="40" t="s">
        <v>379</v>
      </c>
      <c r="F110" s="40" t="s">
        <v>129</v>
      </c>
      <c r="G110" s="40"/>
      <c r="H110" s="44">
        <f>H111</f>
        <v>12.3</v>
      </c>
      <c r="I110" s="44">
        <f>I111</f>
        <v>0</v>
      </c>
      <c r="J110" s="130">
        <f t="shared" si="9"/>
        <v>12.3</v>
      </c>
      <c r="K110" s="152"/>
      <c r="L110" s="152"/>
      <c r="M110" s="152"/>
      <c r="N110" s="152"/>
      <c r="O110" s="152"/>
      <c r="P110" s="152"/>
      <c r="Q110" s="152"/>
      <c r="R110" s="152"/>
    </row>
    <row r="111" spans="2:18" s="9" customFormat="1" ht="15">
      <c r="B111" s="63" t="s">
        <v>114</v>
      </c>
      <c r="C111" s="41" t="s">
        <v>67</v>
      </c>
      <c r="D111" s="41" t="s">
        <v>109</v>
      </c>
      <c r="E111" s="41" t="s">
        <v>379</v>
      </c>
      <c r="F111" s="41" t="s">
        <v>129</v>
      </c>
      <c r="G111" s="41" t="s">
        <v>103</v>
      </c>
      <c r="H111" s="45">
        <f>'вед.прил 9'!I467</f>
        <v>12.3</v>
      </c>
      <c r="I111" s="45">
        <f>'вед.прил 9'!J467</f>
        <v>0</v>
      </c>
      <c r="J111" s="134">
        <f t="shared" si="9"/>
        <v>12.3</v>
      </c>
      <c r="K111" s="152"/>
      <c r="L111" s="152"/>
      <c r="M111" s="152"/>
      <c r="N111" s="152"/>
      <c r="O111" s="152"/>
      <c r="P111" s="152"/>
      <c r="Q111" s="152"/>
      <c r="R111" s="152"/>
    </row>
    <row r="112" spans="2:18" s="9" customFormat="1" ht="45">
      <c r="B112" s="59" t="s">
        <v>46</v>
      </c>
      <c r="C112" s="40" t="s">
        <v>67</v>
      </c>
      <c r="D112" s="40" t="s">
        <v>109</v>
      </c>
      <c r="E112" s="40" t="s">
        <v>378</v>
      </c>
      <c r="F112" s="40"/>
      <c r="G112" s="40"/>
      <c r="H112" s="44">
        <f>H113+H116</f>
        <v>324.4</v>
      </c>
      <c r="I112" s="44">
        <f>I113+I116</f>
        <v>0</v>
      </c>
      <c r="J112" s="130">
        <f t="shared" si="9"/>
        <v>324.4</v>
      </c>
      <c r="K112" s="152"/>
      <c r="L112" s="152"/>
      <c r="M112" s="152"/>
      <c r="N112" s="152"/>
      <c r="O112" s="152"/>
      <c r="P112" s="152"/>
      <c r="Q112" s="152"/>
      <c r="R112" s="152"/>
    </row>
    <row r="113" spans="2:18" s="9" customFormat="1" ht="74.25" customHeight="1">
      <c r="B113" s="59" t="s">
        <v>249</v>
      </c>
      <c r="C113" s="40" t="s">
        <v>67</v>
      </c>
      <c r="D113" s="40" t="s">
        <v>109</v>
      </c>
      <c r="E113" s="40" t="s">
        <v>378</v>
      </c>
      <c r="F113" s="40" t="s">
        <v>124</v>
      </c>
      <c r="G113" s="40"/>
      <c r="H113" s="44">
        <f>H114</f>
        <v>321.4</v>
      </c>
      <c r="I113" s="44">
        <f>I114</f>
        <v>0</v>
      </c>
      <c r="J113" s="130">
        <f t="shared" si="9"/>
        <v>321.4</v>
      </c>
      <c r="K113" s="152"/>
      <c r="L113" s="152"/>
      <c r="M113" s="152"/>
      <c r="N113" s="152"/>
      <c r="O113" s="152"/>
      <c r="P113" s="152"/>
      <c r="Q113" s="152"/>
      <c r="R113" s="152"/>
    </row>
    <row r="114" spans="2:18" s="9" customFormat="1" ht="27.75" customHeight="1">
      <c r="B114" s="59" t="s">
        <v>128</v>
      </c>
      <c r="C114" s="40" t="s">
        <v>67</v>
      </c>
      <c r="D114" s="40" t="s">
        <v>109</v>
      </c>
      <c r="E114" s="40" t="s">
        <v>378</v>
      </c>
      <c r="F114" s="40" t="s">
        <v>125</v>
      </c>
      <c r="G114" s="40"/>
      <c r="H114" s="44">
        <f>H115</f>
        <v>321.4</v>
      </c>
      <c r="I114" s="44">
        <f>I115</f>
        <v>0</v>
      </c>
      <c r="J114" s="130">
        <f t="shared" si="9"/>
        <v>321.4</v>
      </c>
      <c r="K114" s="152"/>
      <c r="L114" s="152"/>
      <c r="M114" s="152"/>
      <c r="N114" s="152"/>
      <c r="O114" s="152"/>
      <c r="P114" s="152"/>
      <c r="Q114" s="152"/>
      <c r="R114" s="152"/>
    </row>
    <row r="115" spans="2:18" s="9" customFormat="1" ht="15">
      <c r="B115" s="61" t="s">
        <v>114</v>
      </c>
      <c r="C115" s="41" t="s">
        <v>67</v>
      </c>
      <c r="D115" s="41" t="s">
        <v>109</v>
      </c>
      <c r="E115" s="41" t="s">
        <v>378</v>
      </c>
      <c r="F115" s="41" t="s">
        <v>125</v>
      </c>
      <c r="G115" s="41" t="s">
        <v>103</v>
      </c>
      <c r="H115" s="45">
        <f>'вед.прил 9'!I471</f>
        <v>321.4</v>
      </c>
      <c r="I115" s="45">
        <f>'вед.прил 9'!J471</f>
        <v>0</v>
      </c>
      <c r="J115" s="134">
        <f t="shared" si="9"/>
        <v>321.4</v>
      </c>
      <c r="K115" s="152"/>
      <c r="L115" s="152"/>
      <c r="M115" s="152"/>
      <c r="N115" s="152"/>
      <c r="O115" s="152"/>
      <c r="P115" s="152"/>
      <c r="Q115" s="152"/>
      <c r="R115" s="152"/>
    </row>
    <row r="116" spans="2:18" s="9" customFormat="1" ht="30">
      <c r="B116" s="60" t="s">
        <v>502</v>
      </c>
      <c r="C116" s="40" t="s">
        <v>67</v>
      </c>
      <c r="D116" s="40" t="s">
        <v>109</v>
      </c>
      <c r="E116" s="40" t="s">
        <v>378</v>
      </c>
      <c r="F116" s="40" t="s">
        <v>127</v>
      </c>
      <c r="G116" s="40"/>
      <c r="H116" s="44">
        <f>H117</f>
        <v>3</v>
      </c>
      <c r="I116" s="44">
        <f>I117</f>
        <v>0</v>
      </c>
      <c r="J116" s="130">
        <f t="shared" si="9"/>
        <v>3</v>
      </c>
      <c r="K116" s="152"/>
      <c r="L116" s="152"/>
      <c r="M116" s="152"/>
      <c r="N116" s="152"/>
      <c r="O116" s="152"/>
      <c r="P116" s="152"/>
      <c r="Q116" s="152"/>
      <c r="R116" s="152"/>
    </row>
    <row r="117" spans="2:18" s="9" customFormat="1" ht="30">
      <c r="B117" s="60" t="s">
        <v>130</v>
      </c>
      <c r="C117" s="40" t="s">
        <v>67</v>
      </c>
      <c r="D117" s="40" t="s">
        <v>109</v>
      </c>
      <c r="E117" s="40" t="s">
        <v>378</v>
      </c>
      <c r="F117" s="40" t="s">
        <v>129</v>
      </c>
      <c r="G117" s="40"/>
      <c r="H117" s="44">
        <f>H118</f>
        <v>3</v>
      </c>
      <c r="I117" s="44">
        <f>I118</f>
        <v>0</v>
      </c>
      <c r="J117" s="130">
        <f t="shared" si="9"/>
        <v>3</v>
      </c>
      <c r="K117" s="152"/>
      <c r="L117" s="152"/>
      <c r="M117" s="152"/>
      <c r="N117" s="152"/>
      <c r="O117" s="152"/>
      <c r="P117" s="152"/>
      <c r="Q117" s="152"/>
      <c r="R117" s="152"/>
    </row>
    <row r="118" spans="2:18" s="9" customFormat="1" ht="15">
      <c r="B118" s="61" t="s">
        <v>114</v>
      </c>
      <c r="C118" s="41" t="s">
        <v>67</v>
      </c>
      <c r="D118" s="41" t="s">
        <v>109</v>
      </c>
      <c r="E118" s="41" t="s">
        <v>378</v>
      </c>
      <c r="F118" s="41" t="s">
        <v>129</v>
      </c>
      <c r="G118" s="41" t="s">
        <v>103</v>
      </c>
      <c r="H118" s="45">
        <f>'вед.прил 9'!I474</f>
        <v>3</v>
      </c>
      <c r="I118" s="45">
        <f>'вед.прил 9'!J474</f>
        <v>0</v>
      </c>
      <c r="J118" s="134">
        <f t="shared" si="9"/>
        <v>3</v>
      </c>
      <c r="K118" s="152"/>
      <c r="L118" s="152"/>
      <c r="M118" s="152"/>
      <c r="N118" s="152"/>
      <c r="O118" s="152"/>
      <c r="P118" s="152"/>
      <c r="Q118" s="152"/>
      <c r="R118" s="152"/>
    </row>
    <row r="119" spans="2:18" s="9" customFormat="1" ht="30">
      <c r="B119" s="64" t="s">
        <v>123</v>
      </c>
      <c r="C119" s="40" t="s">
        <v>67</v>
      </c>
      <c r="D119" s="40" t="s">
        <v>109</v>
      </c>
      <c r="E119" s="40" t="s">
        <v>266</v>
      </c>
      <c r="F119" s="40"/>
      <c r="G119" s="40"/>
      <c r="H119" s="44">
        <f>H121+H123+H126</f>
        <v>6948.9</v>
      </c>
      <c r="I119" s="44">
        <f>I121+I123+I126</f>
        <v>509.2</v>
      </c>
      <c r="J119" s="130">
        <f t="shared" si="9"/>
        <v>7458.099999999999</v>
      </c>
      <c r="K119" s="152"/>
      <c r="L119" s="152"/>
      <c r="M119" s="152"/>
      <c r="N119" s="152"/>
      <c r="O119" s="152"/>
      <c r="P119" s="152"/>
      <c r="Q119" s="152"/>
      <c r="R119" s="152"/>
    </row>
    <row r="120" spans="2:18" s="9" customFormat="1" ht="74.25" customHeight="1">
      <c r="B120" s="59" t="s">
        <v>249</v>
      </c>
      <c r="C120" s="40" t="s">
        <v>67</v>
      </c>
      <c r="D120" s="40" t="s">
        <v>109</v>
      </c>
      <c r="E120" s="40" t="s">
        <v>266</v>
      </c>
      <c r="F120" s="40" t="s">
        <v>124</v>
      </c>
      <c r="G120" s="40"/>
      <c r="H120" s="44">
        <f>H121</f>
        <v>6418.4</v>
      </c>
      <c r="I120" s="44">
        <f>I121</f>
        <v>473.2</v>
      </c>
      <c r="J120" s="130">
        <f t="shared" si="9"/>
        <v>6891.599999999999</v>
      </c>
      <c r="K120" s="152"/>
      <c r="L120" s="152"/>
      <c r="M120" s="152"/>
      <c r="N120" s="152"/>
      <c r="O120" s="152"/>
      <c r="P120" s="152"/>
      <c r="Q120" s="152"/>
      <c r="R120" s="152"/>
    </row>
    <row r="121" spans="2:10" ht="28.5" customHeight="1">
      <c r="B121" s="59" t="s">
        <v>128</v>
      </c>
      <c r="C121" s="40" t="s">
        <v>67</v>
      </c>
      <c r="D121" s="40" t="s">
        <v>109</v>
      </c>
      <c r="E121" s="40" t="s">
        <v>266</v>
      </c>
      <c r="F121" s="40" t="s">
        <v>125</v>
      </c>
      <c r="G121" s="40"/>
      <c r="H121" s="44">
        <f>H122</f>
        <v>6418.4</v>
      </c>
      <c r="I121" s="44">
        <f>I122</f>
        <v>473.2</v>
      </c>
      <c r="J121" s="130">
        <f t="shared" si="9"/>
        <v>6891.599999999999</v>
      </c>
    </row>
    <row r="122" spans="2:18" s="15" customFormat="1" ht="15">
      <c r="B122" s="61" t="s">
        <v>113</v>
      </c>
      <c r="C122" s="40" t="s">
        <v>67</v>
      </c>
      <c r="D122" s="40" t="s">
        <v>109</v>
      </c>
      <c r="E122" s="41" t="s">
        <v>266</v>
      </c>
      <c r="F122" s="41" t="s">
        <v>125</v>
      </c>
      <c r="G122" s="41" t="s">
        <v>102</v>
      </c>
      <c r="H122" s="45">
        <f>'вед.прил 9'!I263</f>
        <v>6418.4</v>
      </c>
      <c r="I122" s="45">
        <f>'вед.прил 9'!J263</f>
        <v>473.2</v>
      </c>
      <c r="J122" s="134">
        <f t="shared" si="9"/>
        <v>6891.599999999999</v>
      </c>
      <c r="K122" s="158"/>
      <c r="L122" s="158"/>
      <c r="M122" s="158"/>
      <c r="N122" s="158"/>
      <c r="O122" s="158"/>
      <c r="P122" s="158"/>
      <c r="Q122" s="158"/>
      <c r="R122" s="158"/>
    </row>
    <row r="123" spans="2:18" s="15" customFormat="1" ht="28.5" customHeight="1">
      <c r="B123" s="60" t="s">
        <v>502</v>
      </c>
      <c r="C123" s="40" t="s">
        <v>67</v>
      </c>
      <c r="D123" s="40" t="s">
        <v>109</v>
      </c>
      <c r="E123" s="40" t="s">
        <v>266</v>
      </c>
      <c r="F123" s="40" t="s">
        <v>127</v>
      </c>
      <c r="G123" s="40"/>
      <c r="H123" s="44">
        <f>H124</f>
        <v>504</v>
      </c>
      <c r="I123" s="44">
        <f>I124</f>
        <v>36</v>
      </c>
      <c r="J123" s="130">
        <f t="shared" si="9"/>
        <v>540</v>
      </c>
      <c r="K123" s="158"/>
      <c r="L123" s="158"/>
      <c r="M123" s="158"/>
      <c r="N123" s="158"/>
      <c r="O123" s="158"/>
      <c r="P123" s="158"/>
      <c r="Q123" s="158"/>
      <c r="R123" s="158"/>
    </row>
    <row r="124" spans="2:18" s="15" customFormat="1" ht="30">
      <c r="B124" s="60" t="s">
        <v>130</v>
      </c>
      <c r="C124" s="40" t="s">
        <v>67</v>
      </c>
      <c r="D124" s="40" t="s">
        <v>109</v>
      </c>
      <c r="E124" s="40" t="s">
        <v>266</v>
      </c>
      <c r="F124" s="40" t="s">
        <v>129</v>
      </c>
      <c r="G124" s="40"/>
      <c r="H124" s="44">
        <f>H125</f>
        <v>504</v>
      </c>
      <c r="I124" s="44">
        <f>I125</f>
        <v>36</v>
      </c>
      <c r="J124" s="130">
        <f t="shared" si="9"/>
        <v>540</v>
      </c>
      <c r="K124" s="158"/>
      <c r="L124" s="158"/>
      <c r="M124" s="158"/>
      <c r="N124" s="158"/>
      <c r="O124" s="158"/>
      <c r="P124" s="158"/>
      <c r="Q124" s="158"/>
      <c r="R124" s="158"/>
    </row>
    <row r="125" spans="2:18" s="14" customFormat="1" ht="15">
      <c r="B125" s="63" t="s">
        <v>113</v>
      </c>
      <c r="C125" s="40" t="s">
        <v>67</v>
      </c>
      <c r="D125" s="40" t="s">
        <v>109</v>
      </c>
      <c r="E125" s="41" t="s">
        <v>266</v>
      </c>
      <c r="F125" s="41" t="s">
        <v>129</v>
      </c>
      <c r="G125" s="41" t="s">
        <v>102</v>
      </c>
      <c r="H125" s="45">
        <f>'вед.прил 9'!I266</f>
        <v>504</v>
      </c>
      <c r="I125" s="45">
        <f>'вед.прил 9'!J266</f>
        <v>36</v>
      </c>
      <c r="J125" s="134">
        <f t="shared" si="9"/>
        <v>540</v>
      </c>
      <c r="K125" s="157"/>
      <c r="L125" s="157"/>
      <c r="M125" s="157"/>
      <c r="N125" s="157"/>
      <c r="O125" s="157"/>
      <c r="P125" s="157"/>
      <c r="Q125" s="157"/>
      <c r="R125" s="157"/>
    </row>
    <row r="126" spans="2:18" s="14" customFormat="1" ht="15">
      <c r="B126" s="60" t="s">
        <v>139</v>
      </c>
      <c r="C126" s="40" t="s">
        <v>67</v>
      </c>
      <c r="D126" s="40" t="s">
        <v>109</v>
      </c>
      <c r="E126" s="40" t="s">
        <v>266</v>
      </c>
      <c r="F126" s="40" t="s">
        <v>138</v>
      </c>
      <c r="G126" s="40"/>
      <c r="H126" s="44">
        <f>H129+H127</f>
        <v>26.5</v>
      </c>
      <c r="I126" s="44">
        <f>I129+I127</f>
        <v>0</v>
      </c>
      <c r="J126" s="130">
        <f t="shared" si="9"/>
        <v>26.5</v>
      </c>
      <c r="K126" s="157"/>
      <c r="L126" s="157"/>
      <c r="M126" s="157"/>
      <c r="N126" s="157"/>
      <c r="O126" s="157"/>
      <c r="P126" s="157"/>
      <c r="Q126" s="157"/>
      <c r="R126" s="157"/>
    </row>
    <row r="127" spans="2:18" s="14" customFormat="1" ht="15">
      <c r="B127" s="60" t="s">
        <v>450</v>
      </c>
      <c r="C127" s="40" t="s">
        <v>67</v>
      </c>
      <c r="D127" s="40" t="s">
        <v>109</v>
      </c>
      <c r="E127" s="40" t="s">
        <v>266</v>
      </c>
      <c r="F127" s="40" t="s">
        <v>451</v>
      </c>
      <c r="G127" s="40"/>
      <c r="H127" s="44">
        <f>H128</f>
        <v>5</v>
      </c>
      <c r="I127" s="44">
        <f>I128</f>
        <v>0</v>
      </c>
      <c r="J127" s="130">
        <f>J128</f>
        <v>5</v>
      </c>
      <c r="K127" s="157"/>
      <c r="L127" s="157"/>
      <c r="M127" s="157"/>
      <c r="N127" s="157"/>
      <c r="O127" s="157"/>
      <c r="P127" s="157"/>
      <c r="Q127" s="157"/>
      <c r="R127" s="157"/>
    </row>
    <row r="128" spans="2:18" s="14" customFormat="1" ht="15">
      <c r="B128" s="61" t="s">
        <v>113</v>
      </c>
      <c r="C128" s="41" t="s">
        <v>67</v>
      </c>
      <c r="D128" s="41" t="s">
        <v>109</v>
      </c>
      <c r="E128" s="41" t="s">
        <v>266</v>
      </c>
      <c r="F128" s="41" t="s">
        <v>451</v>
      </c>
      <c r="G128" s="41" t="s">
        <v>102</v>
      </c>
      <c r="H128" s="45">
        <f>'вед.прил 9'!I269</f>
        <v>5</v>
      </c>
      <c r="I128" s="45">
        <f>'вед.прил 9'!J269</f>
        <v>0</v>
      </c>
      <c r="J128" s="134">
        <f>'вед.прил 9'!K269</f>
        <v>5</v>
      </c>
      <c r="K128" s="157"/>
      <c r="L128" s="157"/>
      <c r="M128" s="157"/>
      <c r="N128" s="157"/>
      <c r="O128" s="157"/>
      <c r="P128" s="157"/>
      <c r="Q128" s="157"/>
      <c r="R128" s="157"/>
    </row>
    <row r="129" spans="2:18" s="14" customFormat="1" ht="15">
      <c r="B129" s="60" t="s">
        <v>141</v>
      </c>
      <c r="C129" s="40" t="s">
        <v>67</v>
      </c>
      <c r="D129" s="40" t="s">
        <v>109</v>
      </c>
      <c r="E129" s="40" t="s">
        <v>266</v>
      </c>
      <c r="F129" s="40" t="s">
        <v>140</v>
      </c>
      <c r="G129" s="40"/>
      <c r="H129" s="44">
        <f>H130</f>
        <v>21.5</v>
      </c>
      <c r="I129" s="44">
        <f>I130</f>
        <v>0</v>
      </c>
      <c r="J129" s="130">
        <f t="shared" si="9"/>
        <v>21.5</v>
      </c>
      <c r="K129" s="157"/>
      <c r="L129" s="157"/>
      <c r="M129" s="157"/>
      <c r="N129" s="157"/>
      <c r="O129" s="157"/>
      <c r="P129" s="157"/>
      <c r="Q129" s="157"/>
      <c r="R129" s="157"/>
    </row>
    <row r="130" spans="2:18" s="14" customFormat="1" ht="15">
      <c r="B130" s="61" t="s">
        <v>113</v>
      </c>
      <c r="C130" s="41" t="s">
        <v>67</v>
      </c>
      <c r="D130" s="41" t="s">
        <v>109</v>
      </c>
      <c r="E130" s="41" t="s">
        <v>266</v>
      </c>
      <c r="F130" s="41" t="s">
        <v>140</v>
      </c>
      <c r="G130" s="41" t="s">
        <v>102</v>
      </c>
      <c r="H130" s="45">
        <f>'вед.прил 9'!I271</f>
        <v>21.5</v>
      </c>
      <c r="I130" s="45">
        <f>'вед.прил 9'!J271</f>
        <v>0</v>
      </c>
      <c r="J130" s="134">
        <f t="shared" si="9"/>
        <v>21.5</v>
      </c>
      <c r="K130" s="157"/>
      <c r="L130" s="157"/>
      <c r="M130" s="157"/>
      <c r="N130" s="157"/>
      <c r="O130" s="157"/>
      <c r="P130" s="157"/>
      <c r="Q130" s="157"/>
      <c r="R130" s="157"/>
    </row>
    <row r="131" spans="2:18" s="14" customFormat="1" ht="58.5" customHeight="1">
      <c r="B131" s="60" t="s">
        <v>225</v>
      </c>
      <c r="C131" s="40" t="s">
        <v>67</v>
      </c>
      <c r="D131" s="40" t="s">
        <v>109</v>
      </c>
      <c r="E131" s="40" t="s">
        <v>16</v>
      </c>
      <c r="F131" s="40"/>
      <c r="G131" s="40"/>
      <c r="H131" s="44">
        <f>H132+H135</f>
        <v>1388</v>
      </c>
      <c r="I131" s="44">
        <f>I132+I135</f>
        <v>-36</v>
      </c>
      <c r="J131" s="130">
        <f t="shared" si="9"/>
        <v>1352</v>
      </c>
      <c r="K131" s="157"/>
      <c r="L131" s="157"/>
      <c r="M131" s="157"/>
      <c r="N131" s="157"/>
      <c r="O131" s="157"/>
      <c r="P131" s="157"/>
      <c r="Q131" s="157"/>
      <c r="R131" s="157"/>
    </row>
    <row r="132" spans="2:18" s="14" customFormat="1" ht="30" customHeight="1">
      <c r="B132" s="60" t="s">
        <v>502</v>
      </c>
      <c r="C132" s="40" t="s">
        <v>67</v>
      </c>
      <c r="D132" s="40" t="s">
        <v>109</v>
      </c>
      <c r="E132" s="40" t="s">
        <v>16</v>
      </c>
      <c r="F132" s="40" t="s">
        <v>127</v>
      </c>
      <c r="G132" s="40"/>
      <c r="H132" s="44">
        <f>H133</f>
        <v>1380.1</v>
      </c>
      <c r="I132" s="44">
        <f>I133</f>
        <v>-36</v>
      </c>
      <c r="J132" s="130">
        <f t="shared" si="9"/>
        <v>1344.1</v>
      </c>
      <c r="K132" s="157"/>
      <c r="L132" s="157"/>
      <c r="M132" s="157"/>
      <c r="N132" s="157"/>
      <c r="O132" s="157"/>
      <c r="P132" s="157"/>
      <c r="Q132" s="157"/>
      <c r="R132" s="157"/>
    </row>
    <row r="133" spans="2:18" s="14" customFormat="1" ht="30">
      <c r="B133" s="60" t="s">
        <v>130</v>
      </c>
      <c r="C133" s="40" t="s">
        <v>67</v>
      </c>
      <c r="D133" s="40" t="s">
        <v>109</v>
      </c>
      <c r="E133" s="40" t="s">
        <v>16</v>
      </c>
      <c r="F133" s="40" t="s">
        <v>129</v>
      </c>
      <c r="G133" s="40"/>
      <c r="H133" s="44">
        <f>H134</f>
        <v>1380.1</v>
      </c>
      <c r="I133" s="44">
        <f>I134</f>
        <v>-36</v>
      </c>
      <c r="J133" s="130">
        <f t="shared" si="9"/>
        <v>1344.1</v>
      </c>
      <c r="K133" s="157"/>
      <c r="L133" s="157"/>
      <c r="M133" s="157"/>
      <c r="N133" s="157"/>
      <c r="O133" s="157"/>
      <c r="P133" s="157"/>
      <c r="Q133" s="157"/>
      <c r="R133" s="157"/>
    </row>
    <row r="134" spans="2:18" s="15" customFormat="1" ht="15">
      <c r="B134" s="63" t="s">
        <v>113</v>
      </c>
      <c r="C134" s="41" t="s">
        <v>67</v>
      </c>
      <c r="D134" s="41" t="s">
        <v>109</v>
      </c>
      <c r="E134" s="41" t="s">
        <v>16</v>
      </c>
      <c r="F134" s="41" t="s">
        <v>129</v>
      </c>
      <c r="G134" s="41" t="s">
        <v>102</v>
      </c>
      <c r="H134" s="45">
        <f>'вед.прил 9'!I275</f>
        <v>1380.1</v>
      </c>
      <c r="I134" s="45">
        <f>'вед.прил 9'!J275</f>
        <v>-36</v>
      </c>
      <c r="J134" s="134">
        <f t="shared" si="9"/>
        <v>1344.1</v>
      </c>
      <c r="K134" s="158"/>
      <c r="L134" s="158"/>
      <c r="M134" s="158"/>
      <c r="N134" s="158"/>
      <c r="O134" s="158"/>
      <c r="P134" s="158"/>
      <c r="Q134" s="158"/>
      <c r="R134" s="158"/>
    </row>
    <row r="135" spans="2:18" s="15" customFormat="1" ht="15">
      <c r="B135" s="60" t="s">
        <v>139</v>
      </c>
      <c r="C135" s="40" t="s">
        <v>67</v>
      </c>
      <c r="D135" s="40" t="s">
        <v>109</v>
      </c>
      <c r="E135" s="40" t="s">
        <v>16</v>
      </c>
      <c r="F135" s="40" t="s">
        <v>138</v>
      </c>
      <c r="G135" s="40"/>
      <c r="H135" s="44">
        <f>H136</f>
        <v>7.9</v>
      </c>
      <c r="I135" s="44">
        <f>I136</f>
        <v>0</v>
      </c>
      <c r="J135" s="130">
        <f t="shared" si="9"/>
        <v>7.9</v>
      </c>
      <c r="K135" s="158"/>
      <c r="L135" s="158"/>
      <c r="M135" s="158"/>
      <c r="N135" s="158"/>
      <c r="O135" s="158"/>
      <c r="P135" s="158"/>
      <c r="Q135" s="158"/>
      <c r="R135" s="158"/>
    </row>
    <row r="136" spans="2:18" s="14" customFormat="1" ht="15">
      <c r="B136" s="60" t="s">
        <v>141</v>
      </c>
      <c r="C136" s="40" t="s">
        <v>67</v>
      </c>
      <c r="D136" s="40" t="s">
        <v>109</v>
      </c>
      <c r="E136" s="40" t="s">
        <v>16</v>
      </c>
      <c r="F136" s="40" t="s">
        <v>140</v>
      </c>
      <c r="G136" s="40"/>
      <c r="H136" s="44">
        <f>H137</f>
        <v>7.9</v>
      </c>
      <c r="I136" s="44">
        <f>I137</f>
        <v>0</v>
      </c>
      <c r="J136" s="130">
        <f t="shared" si="9"/>
        <v>7.9</v>
      </c>
      <c r="K136" s="157"/>
      <c r="L136" s="157"/>
      <c r="M136" s="157"/>
      <c r="N136" s="157"/>
      <c r="O136" s="157"/>
      <c r="P136" s="157"/>
      <c r="Q136" s="157"/>
      <c r="R136" s="157"/>
    </row>
    <row r="137" spans="2:18" s="9" customFormat="1" ht="15">
      <c r="B137" s="61" t="s">
        <v>113</v>
      </c>
      <c r="C137" s="41" t="s">
        <v>67</v>
      </c>
      <c r="D137" s="41" t="s">
        <v>109</v>
      </c>
      <c r="E137" s="41" t="s">
        <v>16</v>
      </c>
      <c r="F137" s="41" t="s">
        <v>140</v>
      </c>
      <c r="G137" s="41" t="s">
        <v>102</v>
      </c>
      <c r="H137" s="45">
        <f>'вед.прил 9'!I278</f>
        <v>7.9</v>
      </c>
      <c r="I137" s="45">
        <f>'вед.прил 9'!J278</f>
        <v>0</v>
      </c>
      <c r="J137" s="134">
        <f t="shared" si="9"/>
        <v>7.9</v>
      </c>
      <c r="K137" s="152"/>
      <c r="L137" s="152"/>
      <c r="M137" s="152"/>
      <c r="N137" s="152"/>
      <c r="O137" s="152"/>
      <c r="P137" s="152"/>
      <c r="Q137" s="152"/>
      <c r="R137" s="152"/>
    </row>
    <row r="138" spans="2:18" s="9" customFormat="1" ht="42.75" customHeight="1">
      <c r="B138" s="60" t="s">
        <v>435</v>
      </c>
      <c r="C138" s="40" t="s">
        <v>67</v>
      </c>
      <c r="D138" s="40" t="s">
        <v>109</v>
      </c>
      <c r="E138" s="40" t="s">
        <v>436</v>
      </c>
      <c r="F138" s="40"/>
      <c r="G138" s="40"/>
      <c r="H138" s="44">
        <f>H142+H139</f>
        <v>204.1</v>
      </c>
      <c r="I138" s="44">
        <f>I142+I139</f>
        <v>0</v>
      </c>
      <c r="J138" s="130">
        <f t="shared" si="9"/>
        <v>204.1</v>
      </c>
      <c r="K138" s="152"/>
      <c r="L138" s="152"/>
      <c r="M138" s="152"/>
      <c r="N138" s="152"/>
      <c r="O138" s="152"/>
      <c r="P138" s="152"/>
      <c r="Q138" s="152"/>
      <c r="R138" s="152"/>
    </row>
    <row r="139" spans="2:18" s="9" customFormat="1" ht="30" customHeight="1">
      <c r="B139" s="60" t="s">
        <v>502</v>
      </c>
      <c r="C139" s="40" t="s">
        <v>67</v>
      </c>
      <c r="D139" s="40" t="s">
        <v>109</v>
      </c>
      <c r="E139" s="40" t="s">
        <v>455</v>
      </c>
      <c r="F139" s="40" t="s">
        <v>127</v>
      </c>
      <c r="G139" s="40"/>
      <c r="H139" s="44">
        <f aca="true" t="shared" si="10" ref="H139:J140">H140</f>
        <v>204.1</v>
      </c>
      <c r="I139" s="44">
        <f t="shared" si="10"/>
        <v>0</v>
      </c>
      <c r="J139" s="130">
        <f t="shared" si="10"/>
        <v>204.1</v>
      </c>
      <c r="K139" s="152"/>
      <c r="L139" s="152"/>
      <c r="M139" s="152"/>
      <c r="N139" s="152"/>
      <c r="O139" s="152"/>
      <c r="P139" s="152"/>
      <c r="Q139" s="152"/>
      <c r="R139" s="152"/>
    </row>
    <row r="140" spans="2:18" s="9" customFormat="1" ht="29.25" customHeight="1">
      <c r="B140" s="60" t="s">
        <v>130</v>
      </c>
      <c r="C140" s="40" t="s">
        <v>67</v>
      </c>
      <c r="D140" s="40" t="s">
        <v>109</v>
      </c>
      <c r="E140" s="40" t="s">
        <v>455</v>
      </c>
      <c r="F140" s="40" t="s">
        <v>129</v>
      </c>
      <c r="G140" s="40"/>
      <c r="H140" s="44">
        <f t="shared" si="10"/>
        <v>204.1</v>
      </c>
      <c r="I140" s="44">
        <f t="shared" si="10"/>
        <v>0</v>
      </c>
      <c r="J140" s="130">
        <f t="shared" si="10"/>
        <v>204.1</v>
      </c>
      <c r="K140" s="152"/>
      <c r="L140" s="152"/>
      <c r="M140" s="152"/>
      <c r="N140" s="152"/>
      <c r="O140" s="152"/>
      <c r="P140" s="152"/>
      <c r="Q140" s="152"/>
      <c r="R140" s="152"/>
    </row>
    <row r="141" spans="2:18" s="9" customFormat="1" ht="18.75" customHeight="1">
      <c r="B141" s="61" t="s">
        <v>113</v>
      </c>
      <c r="C141" s="41" t="s">
        <v>67</v>
      </c>
      <c r="D141" s="41" t="s">
        <v>109</v>
      </c>
      <c r="E141" s="41" t="s">
        <v>455</v>
      </c>
      <c r="F141" s="41" t="s">
        <v>129</v>
      </c>
      <c r="G141" s="41" t="s">
        <v>102</v>
      </c>
      <c r="H141" s="45">
        <f>'вед.прил 9'!I282</f>
        <v>204.1</v>
      </c>
      <c r="I141" s="45">
        <f>'вед.прил 9'!J282</f>
        <v>0</v>
      </c>
      <c r="J141" s="134">
        <f>'вед.прил 9'!K282</f>
        <v>204.1</v>
      </c>
      <c r="K141" s="152"/>
      <c r="L141" s="152"/>
      <c r="M141" s="152"/>
      <c r="N141" s="152"/>
      <c r="O141" s="152"/>
      <c r="P141" s="152"/>
      <c r="Q141" s="152"/>
      <c r="R141" s="152"/>
    </row>
    <row r="142" spans="2:18" s="9" customFormat="1" ht="15">
      <c r="B142" s="60" t="s">
        <v>139</v>
      </c>
      <c r="C142" s="40" t="s">
        <v>67</v>
      </c>
      <c r="D142" s="40" t="s">
        <v>109</v>
      </c>
      <c r="E142" s="40" t="s">
        <v>436</v>
      </c>
      <c r="F142" s="40" t="s">
        <v>138</v>
      </c>
      <c r="G142" s="40"/>
      <c r="H142" s="44">
        <f>H143</f>
        <v>0</v>
      </c>
      <c r="I142" s="44">
        <f>I143</f>
        <v>0</v>
      </c>
      <c r="J142" s="130">
        <f t="shared" si="9"/>
        <v>0</v>
      </c>
      <c r="K142" s="152"/>
      <c r="L142" s="152"/>
      <c r="M142" s="152"/>
      <c r="N142" s="152"/>
      <c r="O142" s="152"/>
      <c r="P142" s="152"/>
      <c r="Q142" s="152"/>
      <c r="R142" s="152"/>
    </row>
    <row r="143" spans="2:18" s="9" customFormat="1" ht="15">
      <c r="B143" s="60" t="s">
        <v>410</v>
      </c>
      <c r="C143" s="40" t="s">
        <v>67</v>
      </c>
      <c r="D143" s="40" t="s">
        <v>109</v>
      </c>
      <c r="E143" s="40" t="s">
        <v>436</v>
      </c>
      <c r="F143" s="40" t="s">
        <v>409</v>
      </c>
      <c r="G143" s="40"/>
      <c r="H143" s="44">
        <f>H144</f>
        <v>0</v>
      </c>
      <c r="I143" s="44">
        <f>I144</f>
        <v>0</v>
      </c>
      <c r="J143" s="130">
        <f t="shared" si="9"/>
        <v>0</v>
      </c>
      <c r="K143" s="152"/>
      <c r="L143" s="152"/>
      <c r="M143" s="152"/>
      <c r="N143" s="152"/>
      <c r="O143" s="152"/>
      <c r="P143" s="152"/>
      <c r="Q143" s="152"/>
      <c r="R143" s="152"/>
    </row>
    <row r="144" spans="2:18" s="9" customFormat="1" ht="15">
      <c r="B144" s="61" t="s">
        <v>113</v>
      </c>
      <c r="C144" s="41" t="s">
        <v>67</v>
      </c>
      <c r="D144" s="41" t="s">
        <v>109</v>
      </c>
      <c r="E144" s="41" t="s">
        <v>436</v>
      </c>
      <c r="F144" s="41" t="s">
        <v>409</v>
      </c>
      <c r="G144" s="41" t="s">
        <v>102</v>
      </c>
      <c r="H144" s="45">
        <f>'вед.прил 9'!I1177</f>
        <v>0</v>
      </c>
      <c r="I144" s="45">
        <f>'вед.прил 9'!J1177</f>
        <v>0</v>
      </c>
      <c r="J144" s="134">
        <f t="shared" si="9"/>
        <v>0</v>
      </c>
      <c r="K144" s="152"/>
      <c r="L144" s="152"/>
      <c r="M144" s="152"/>
      <c r="N144" s="152"/>
      <c r="O144" s="152"/>
      <c r="P144" s="152"/>
      <c r="Q144" s="152"/>
      <c r="R144" s="152"/>
    </row>
    <row r="145" spans="2:18" s="9" customFormat="1" ht="58.5" customHeight="1">
      <c r="B145" s="60" t="s">
        <v>262</v>
      </c>
      <c r="C145" s="40" t="s">
        <v>67</v>
      </c>
      <c r="D145" s="40" t="s">
        <v>109</v>
      </c>
      <c r="E145" s="40" t="s">
        <v>269</v>
      </c>
      <c r="F145" s="40"/>
      <c r="G145" s="40"/>
      <c r="H145" s="44">
        <f aca="true" t="shared" si="11" ref="H145:I147">H146</f>
        <v>721.6</v>
      </c>
      <c r="I145" s="44">
        <f t="shared" si="11"/>
        <v>0</v>
      </c>
      <c r="J145" s="130">
        <f t="shared" si="9"/>
        <v>721.6</v>
      </c>
      <c r="K145" s="152"/>
      <c r="L145" s="152"/>
      <c r="M145" s="152"/>
      <c r="N145" s="152"/>
      <c r="O145" s="152"/>
      <c r="P145" s="152"/>
      <c r="Q145" s="152"/>
      <c r="R145" s="152"/>
    </row>
    <row r="146" spans="2:18" s="9" customFormat="1" ht="30" customHeight="1">
      <c r="B146" s="60" t="s">
        <v>502</v>
      </c>
      <c r="C146" s="40" t="s">
        <v>67</v>
      </c>
      <c r="D146" s="40" t="s">
        <v>109</v>
      </c>
      <c r="E146" s="40" t="s">
        <v>269</v>
      </c>
      <c r="F146" s="40" t="s">
        <v>127</v>
      </c>
      <c r="G146" s="40"/>
      <c r="H146" s="44">
        <f t="shared" si="11"/>
        <v>721.6</v>
      </c>
      <c r="I146" s="44">
        <f t="shared" si="11"/>
        <v>0</v>
      </c>
      <c r="J146" s="130">
        <f t="shared" si="9"/>
        <v>721.6</v>
      </c>
      <c r="K146" s="152"/>
      <c r="L146" s="152"/>
      <c r="M146" s="152"/>
      <c r="N146" s="152"/>
      <c r="O146" s="152"/>
      <c r="P146" s="152"/>
      <c r="Q146" s="152"/>
      <c r="R146" s="152"/>
    </row>
    <row r="147" spans="2:18" s="9" customFormat="1" ht="30">
      <c r="B147" s="60" t="s">
        <v>130</v>
      </c>
      <c r="C147" s="40" t="s">
        <v>67</v>
      </c>
      <c r="D147" s="40" t="s">
        <v>109</v>
      </c>
      <c r="E147" s="40" t="s">
        <v>269</v>
      </c>
      <c r="F147" s="40" t="s">
        <v>129</v>
      </c>
      <c r="G147" s="40"/>
      <c r="H147" s="44">
        <f t="shared" si="11"/>
        <v>721.6</v>
      </c>
      <c r="I147" s="44">
        <f t="shared" si="11"/>
        <v>0</v>
      </c>
      <c r="J147" s="130">
        <f t="shared" si="9"/>
        <v>721.6</v>
      </c>
      <c r="K147" s="152"/>
      <c r="L147" s="152"/>
      <c r="M147" s="152"/>
      <c r="N147" s="152"/>
      <c r="O147" s="152"/>
      <c r="P147" s="152"/>
      <c r="Q147" s="152"/>
      <c r="R147" s="152"/>
    </row>
    <row r="148" spans="2:18" s="9" customFormat="1" ht="15">
      <c r="B148" s="61" t="s">
        <v>113</v>
      </c>
      <c r="C148" s="41" t="s">
        <v>67</v>
      </c>
      <c r="D148" s="41" t="s">
        <v>109</v>
      </c>
      <c r="E148" s="41" t="s">
        <v>269</v>
      </c>
      <c r="F148" s="41" t="s">
        <v>129</v>
      </c>
      <c r="G148" s="41" t="s">
        <v>102</v>
      </c>
      <c r="H148" s="45">
        <f>'вед.прил 9'!I31+'вед.прил 9'!I286</f>
        <v>721.6</v>
      </c>
      <c r="I148" s="45">
        <f>'вед.прил 9'!J31+'вед.прил 9'!J286</f>
        <v>0</v>
      </c>
      <c r="J148" s="134">
        <f t="shared" si="9"/>
        <v>721.6</v>
      </c>
      <c r="K148" s="152"/>
      <c r="L148" s="152"/>
      <c r="M148" s="152"/>
      <c r="N148" s="152"/>
      <c r="O148" s="152"/>
      <c r="P148" s="152"/>
      <c r="Q148" s="152"/>
      <c r="R148" s="152"/>
    </row>
    <row r="149" spans="2:10" ht="44.25" customHeight="1">
      <c r="B149" s="60" t="s">
        <v>224</v>
      </c>
      <c r="C149" s="40" t="s">
        <v>67</v>
      </c>
      <c r="D149" s="40" t="s">
        <v>109</v>
      </c>
      <c r="E149" s="40" t="s">
        <v>270</v>
      </c>
      <c r="F149" s="40"/>
      <c r="G149" s="40"/>
      <c r="H149" s="44">
        <f>H150+H156+H153</f>
        <v>590.7</v>
      </c>
      <c r="I149" s="44">
        <f>I150+I156+I153</f>
        <v>61.6</v>
      </c>
      <c r="J149" s="130">
        <f t="shared" si="9"/>
        <v>652.3000000000001</v>
      </c>
    </row>
    <row r="150" spans="2:10" ht="27.75" customHeight="1">
      <c r="B150" s="60" t="s">
        <v>502</v>
      </c>
      <c r="C150" s="40" t="s">
        <v>67</v>
      </c>
      <c r="D150" s="40" t="s">
        <v>109</v>
      </c>
      <c r="E150" s="40" t="s">
        <v>270</v>
      </c>
      <c r="F150" s="40" t="s">
        <v>127</v>
      </c>
      <c r="G150" s="40"/>
      <c r="H150" s="44">
        <f>H151</f>
        <v>435.7</v>
      </c>
      <c r="I150" s="44">
        <f>I151</f>
        <v>61.6</v>
      </c>
      <c r="J150" s="130">
        <f t="shared" si="9"/>
        <v>497.3</v>
      </c>
    </row>
    <row r="151" spans="2:10" ht="30">
      <c r="B151" s="60" t="s">
        <v>130</v>
      </c>
      <c r="C151" s="40" t="s">
        <v>67</v>
      </c>
      <c r="D151" s="40" t="s">
        <v>109</v>
      </c>
      <c r="E151" s="40" t="s">
        <v>270</v>
      </c>
      <c r="F151" s="40" t="s">
        <v>129</v>
      </c>
      <c r="G151" s="40"/>
      <c r="H151" s="44">
        <f>H152</f>
        <v>435.7</v>
      </c>
      <c r="I151" s="44">
        <f>I152</f>
        <v>61.6</v>
      </c>
      <c r="J151" s="130">
        <f t="shared" si="9"/>
        <v>497.3</v>
      </c>
    </row>
    <row r="152" spans="2:10" ht="15">
      <c r="B152" s="63" t="s">
        <v>113</v>
      </c>
      <c r="C152" s="41" t="s">
        <v>67</v>
      </c>
      <c r="D152" s="41" t="s">
        <v>109</v>
      </c>
      <c r="E152" s="41" t="s">
        <v>270</v>
      </c>
      <c r="F152" s="41" t="s">
        <v>129</v>
      </c>
      <c r="G152" s="41" t="s">
        <v>102</v>
      </c>
      <c r="H152" s="45">
        <f>'вед.прил 9'!I439+'вед.прил 9'!I35</f>
        <v>435.7</v>
      </c>
      <c r="I152" s="45">
        <f>'вед.прил 9'!J439+'вед.прил 9'!J35</f>
        <v>61.6</v>
      </c>
      <c r="J152" s="134">
        <f t="shared" si="9"/>
        <v>497.3</v>
      </c>
    </row>
    <row r="153" spans="2:10" ht="30">
      <c r="B153" s="59" t="s">
        <v>143</v>
      </c>
      <c r="C153" s="40" t="s">
        <v>67</v>
      </c>
      <c r="D153" s="40" t="s">
        <v>109</v>
      </c>
      <c r="E153" s="40" t="s">
        <v>270</v>
      </c>
      <c r="F153" s="40" t="s">
        <v>142</v>
      </c>
      <c r="G153" s="41"/>
      <c r="H153" s="44">
        <f aca="true" t="shared" si="12" ref="H153:J154">H154</f>
        <v>110</v>
      </c>
      <c r="I153" s="44">
        <f t="shared" si="12"/>
        <v>0</v>
      </c>
      <c r="J153" s="130">
        <f t="shared" si="12"/>
        <v>110</v>
      </c>
    </row>
    <row r="154" spans="2:10" ht="15">
      <c r="B154" s="59" t="s">
        <v>10</v>
      </c>
      <c r="C154" s="40" t="s">
        <v>67</v>
      </c>
      <c r="D154" s="40" t="s">
        <v>109</v>
      </c>
      <c r="E154" s="40" t="s">
        <v>270</v>
      </c>
      <c r="F154" s="40" t="s">
        <v>9</v>
      </c>
      <c r="G154" s="41"/>
      <c r="H154" s="44">
        <f t="shared" si="12"/>
        <v>110</v>
      </c>
      <c r="I154" s="44">
        <f t="shared" si="12"/>
        <v>0</v>
      </c>
      <c r="J154" s="130">
        <f t="shared" si="12"/>
        <v>110</v>
      </c>
    </row>
    <row r="155" spans="2:10" ht="15">
      <c r="B155" s="63" t="s">
        <v>113</v>
      </c>
      <c r="C155" s="41" t="s">
        <v>67</v>
      </c>
      <c r="D155" s="41" t="s">
        <v>109</v>
      </c>
      <c r="E155" s="41" t="s">
        <v>270</v>
      </c>
      <c r="F155" s="41" t="s">
        <v>9</v>
      </c>
      <c r="G155" s="41" t="s">
        <v>102</v>
      </c>
      <c r="H155" s="45">
        <f>'вед.прил 9'!I442</f>
        <v>110</v>
      </c>
      <c r="I155" s="45">
        <f>'вед.прил 9'!J442</f>
        <v>0</v>
      </c>
      <c r="J155" s="134">
        <f>'вед.прил 9'!K442</f>
        <v>110</v>
      </c>
    </row>
    <row r="156" spans="2:10" ht="18" customHeight="1">
      <c r="B156" s="60" t="s">
        <v>139</v>
      </c>
      <c r="C156" s="40" t="s">
        <v>67</v>
      </c>
      <c r="D156" s="40" t="s">
        <v>109</v>
      </c>
      <c r="E156" s="40" t="s">
        <v>270</v>
      </c>
      <c r="F156" s="40" t="s">
        <v>138</v>
      </c>
      <c r="G156" s="40"/>
      <c r="H156" s="44">
        <f>H157</f>
        <v>45</v>
      </c>
      <c r="I156" s="44">
        <f>I157</f>
        <v>0</v>
      </c>
      <c r="J156" s="130">
        <f t="shared" si="9"/>
        <v>45</v>
      </c>
    </row>
    <row r="157" spans="2:10" ht="15">
      <c r="B157" s="60" t="s">
        <v>141</v>
      </c>
      <c r="C157" s="40" t="s">
        <v>67</v>
      </c>
      <c r="D157" s="40" t="s">
        <v>109</v>
      </c>
      <c r="E157" s="40" t="s">
        <v>270</v>
      </c>
      <c r="F157" s="40" t="s">
        <v>140</v>
      </c>
      <c r="G157" s="40"/>
      <c r="H157" s="44">
        <f>H158</f>
        <v>45</v>
      </c>
      <c r="I157" s="44">
        <f>I158</f>
        <v>0</v>
      </c>
      <c r="J157" s="130">
        <f t="shared" si="9"/>
        <v>45</v>
      </c>
    </row>
    <row r="158" spans="2:10" ht="15">
      <c r="B158" s="63" t="s">
        <v>113</v>
      </c>
      <c r="C158" s="41" t="s">
        <v>67</v>
      </c>
      <c r="D158" s="41" t="s">
        <v>109</v>
      </c>
      <c r="E158" s="41" t="s">
        <v>270</v>
      </c>
      <c r="F158" s="41" t="s">
        <v>140</v>
      </c>
      <c r="G158" s="41" t="s">
        <v>102</v>
      </c>
      <c r="H158" s="45">
        <f>'вед.прил 9'!I445</f>
        <v>45</v>
      </c>
      <c r="I158" s="45">
        <f>'вед.прил 9'!J445</f>
        <v>0</v>
      </c>
      <c r="J158" s="134">
        <f t="shared" si="9"/>
        <v>45</v>
      </c>
    </row>
    <row r="159" spans="2:10" ht="15">
      <c r="B159" s="60" t="s">
        <v>503</v>
      </c>
      <c r="C159" s="40" t="s">
        <v>67</v>
      </c>
      <c r="D159" s="40" t="s">
        <v>109</v>
      </c>
      <c r="E159" s="40" t="s">
        <v>504</v>
      </c>
      <c r="F159" s="41"/>
      <c r="G159" s="41"/>
      <c r="H159" s="44">
        <f aca="true" t="shared" si="13" ref="H159:J161">H160</f>
        <v>1.1</v>
      </c>
      <c r="I159" s="44">
        <f t="shared" si="13"/>
        <v>0</v>
      </c>
      <c r="J159" s="130">
        <f t="shared" si="13"/>
        <v>1.1</v>
      </c>
    </row>
    <row r="160" spans="2:10" ht="30">
      <c r="B160" s="60" t="s">
        <v>502</v>
      </c>
      <c r="C160" s="40" t="s">
        <v>67</v>
      </c>
      <c r="D160" s="40" t="s">
        <v>109</v>
      </c>
      <c r="E160" s="40" t="s">
        <v>504</v>
      </c>
      <c r="F160" s="40" t="s">
        <v>127</v>
      </c>
      <c r="G160" s="40"/>
      <c r="H160" s="44">
        <f t="shared" si="13"/>
        <v>1.1</v>
      </c>
      <c r="I160" s="44">
        <f t="shared" si="13"/>
        <v>0</v>
      </c>
      <c r="J160" s="130">
        <f t="shared" si="13"/>
        <v>1.1</v>
      </c>
    </row>
    <row r="161" spans="2:10" ht="30">
      <c r="B161" s="60" t="s">
        <v>130</v>
      </c>
      <c r="C161" s="40" t="s">
        <v>67</v>
      </c>
      <c r="D161" s="40" t="s">
        <v>109</v>
      </c>
      <c r="E161" s="40" t="s">
        <v>504</v>
      </c>
      <c r="F161" s="40" t="s">
        <v>129</v>
      </c>
      <c r="G161" s="40"/>
      <c r="H161" s="44">
        <f t="shared" si="13"/>
        <v>1.1</v>
      </c>
      <c r="I161" s="44">
        <f t="shared" si="13"/>
        <v>0</v>
      </c>
      <c r="J161" s="130">
        <f t="shared" si="13"/>
        <v>1.1</v>
      </c>
    </row>
    <row r="162" spans="2:10" ht="15">
      <c r="B162" s="61" t="s">
        <v>113</v>
      </c>
      <c r="C162" s="41" t="s">
        <v>67</v>
      </c>
      <c r="D162" s="41" t="s">
        <v>109</v>
      </c>
      <c r="E162" s="41" t="s">
        <v>504</v>
      </c>
      <c r="F162" s="41" t="s">
        <v>129</v>
      </c>
      <c r="G162" s="41" t="s">
        <v>102</v>
      </c>
      <c r="H162" s="45">
        <f>'вед.прил 9'!I453</f>
        <v>1.1</v>
      </c>
      <c r="I162" s="45">
        <f>'вед.прил 9'!J453</f>
        <v>0</v>
      </c>
      <c r="J162" s="134">
        <f>'вед.прил 9'!K453</f>
        <v>1.1</v>
      </c>
    </row>
    <row r="163" spans="2:10" ht="45">
      <c r="B163" s="115" t="s">
        <v>476</v>
      </c>
      <c r="C163" s="40" t="s">
        <v>67</v>
      </c>
      <c r="D163" s="40" t="s">
        <v>109</v>
      </c>
      <c r="E163" s="40" t="s">
        <v>477</v>
      </c>
      <c r="F163" s="40"/>
      <c r="G163" s="40"/>
      <c r="H163" s="44">
        <f aca="true" t="shared" si="14" ref="H163:I165">H164</f>
        <v>577.4</v>
      </c>
      <c r="I163" s="44">
        <f t="shared" si="14"/>
        <v>0</v>
      </c>
      <c r="J163" s="130">
        <f>H163+I163</f>
        <v>577.4</v>
      </c>
    </row>
    <row r="164" spans="2:10" ht="15">
      <c r="B164" s="60" t="s">
        <v>139</v>
      </c>
      <c r="C164" s="40" t="s">
        <v>67</v>
      </c>
      <c r="D164" s="40" t="s">
        <v>109</v>
      </c>
      <c r="E164" s="40" t="s">
        <v>477</v>
      </c>
      <c r="F164" s="40" t="s">
        <v>138</v>
      </c>
      <c r="G164" s="40"/>
      <c r="H164" s="44">
        <f t="shared" si="14"/>
        <v>577.4</v>
      </c>
      <c r="I164" s="44">
        <f t="shared" si="14"/>
        <v>0</v>
      </c>
      <c r="J164" s="130">
        <f>H164+I164</f>
        <v>577.4</v>
      </c>
    </row>
    <row r="165" spans="2:10" ht="15">
      <c r="B165" s="60" t="s">
        <v>450</v>
      </c>
      <c r="C165" s="40" t="s">
        <v>67</v>
      </c>
      <c r="D165" s="40" t="s">
        <v>109</v>
      </c>
      <c r="E165" s="40" t="s">
        <v>477</v>
      </c>
      <c r="F165" s="40" t="s">
        <v>451</v>
      </c>
      <c r="G165" s="40"/>
      <c r="H165" s="44">
        <f t="shared" si="14"/>
        <v>577.4</v>
      </c>
      <c r="I165" s="44">
        <f t="shared" si="14"/>
        <v>0</v>
      </c>
      <c r="J165" s="130">
        <f>H165+I165</f>
        <v>577.4</v>
      </c>
    </row>
    <row r="166" spans="2:10" ht="15">
      <c r="B166" s="61" t="s">
        <v>113</v>
      </c>
      <c r="C166" s="41" t="s">
        <v>67</v>
      </c>
      <c r="D166" s="41" t="s">
        <v>109</v>
      </c>
      <c r="E166" s="41" t="s">
        <v>477</v>
      </c>
      <c r="F166" s="41" t="s">
        <v>451</v>
      </c>
      <c r="G166" s="41" t="s">
        <v>102</v>
      </c>
      <c r="H166" s="45">
        <f>'вед.прил 9'!I449</f>
        <v>577.4</v>
      </c>
      <c r="I166" s="45">
        <f>'вед.прил 9'!J449</f>
        <v>0</v>
      </c>
      <c r="J166" s="134">
        <f>'вед.прил 9'!K449</f>
        <v>577.4</v>
      </c>
    </row>
    <row r="167" spans="2:10" s="18" customFormat="1" ht="43.5" customHeight="1">
      <c r="B167" s="59" t="s">
        <v>421</v>
      </c>
      <c r="C167" s="40" t="s">
        <v>67</v>
      </c>
      <c r="D167" s="40" t="s">
        <v>109</v>
      </c>
      <c r="E167" s="40" t="s">
        <v>385</v>
      </c>
      <c r="F167" s="40"/>
      <c r="G167" s="40"/>
      <c r="H167" s="44">
        <f aca="true" t="shared" si="15" ref="H167:I171">H168</f>
        <v>50</v>
      </c>
      <c r="I167" s="44">
        <f t="shared" si="15"/>
        <v>0</v>
      </c>
      <c r="J167" s="130">
        <f t="shared" si="9"/>
        <v>50</v>
      </c>
    </row>
    <row r="168" spans="2:10" s="18" customFormat="1" ht="120.75" customHeight="1">
      <c r="B168" s="59" t="s">
        <v>423</v>
      </c>
      <c r="C168" s="40" t="s">
        <v>67</v>
      </c>
      <c r="D168" s="40" t="s">
        <v>109</v>
      </c>
      <c r="E168" s="40" t="s">
        <v>386</v>
      </c>
      <c r="F168" s="40"/>
      <c r="G168" s="40"/>
      <c r="H168" s="44">
        <f t="shared" si="15"/>
        <v>50</v>
      </c>
      <c r="I168" s="44">
        <f t="shared" si="15"/>
        <v>0</v>
      </c>
      <c r="J168" s="130">
        <f t="shared" si="9"/>
        <v>50</v>
      </c>
    </row>
    <row r="169" spans="2:10" s="18" customFormat="1" ht="15" customHeight="1">
      <c r="B169" s="60" t="s">
        <v>293</v>
      </c>
      <c r="C169" s="40" t="s">
        <v>67</v>
      </c>
      <c r="D169" s="40" t="s">
        <v>109</v>
      </c>
      <c r="E169" s="40" t="s">
        <v>387</v>
      </c>
      <c r="F169" s="40"/>
      <c r="G169" s="40"/>
      <c r="H169" s="44">
        <f t="shared" si="15"/>
        <v>50</v>
      </c>
      <c r="I169" s="44">
        <f t="shared" si="15"/>
        <v>0</v>
      </c>
      <c r="J169" s="130">
        <f t="shared" si="9"/>
        <v>50</v>
      </c>
    </row>
    <row r="170" spans="2:10" s="18" customFormat="1" ht="30.75" customHeight="1">
      <c r="B170" s="60" t="s">
        <v>502</v>
      </c>
      <c r="C170" s="40" t="s">
        <v>67</v>
      </c>
      <c r="D170" s="40" t="s">
        <v>109</v>
      </c>
      <c r="E170" s="40" t="s">
        <v>387</v>
      </c>
      <c r="F170" s="40" t="s">
        <v>127</v>
      </c>
      <c r="G170" s="40"/>
      <c r="H170" s="44">
        <f t="shared" si="15"/>
        <v>50</v>
      </c>
      <c r="I170" s="44">
        <f t="shared" si="15"/>
        <v>0</v>
      </c>
      <c r="J170" s="130">
        <f t="shared" si="9"/>
        <v>50</v>
      </c>
    </row>
    <row r="171" spans="2:10" s="18" customFormat="1" ht="30">
      <c r="B171" s="60" t="s">
        <v>130</v>
      </c>
      <c r="C171" s="40" t="s">
        <v>67</v>
      </c>
      <c r="D171" s="40" t="s">
        <v>109</v>
      </c>
      <c r="E171" s="40" t="s">
        <v>387</v>
      </c>
      <c r="F171" s="40" t="s">
        <v>129</v>
      </c>
      <c r="G171" s="40"/>
      <c r="H171" s="44">
        <f t="shared" si="15"/>
        <v>50</v>
      </c>
      <c r="I171" s="44">
        <f t="shared" si="15"/>
        <v>0</v>
      </c>
      <c r="J171" s="130">
        <f aca="true" t="shared" si="16" ref="J171:J180">H171+I171</f>
        <v>50</v>
      </c>
    </row>
    <row r="172" spans="2:10" ht="15">
      <c r="B172" s="63" t="s">
        <v>113</v>
      </c>
      <c r="C172" s="41" t="s">
        <v>67</v>
      </c>
      <c r="D172" s="41" t="s">
        <v>109</v>
      </c>
      <c r="E172" s="41" t="s">
        <v>387</v>
      </c>
      <c r="F172" s="41" t="s">
        <v>129</v>
      </c>
      <c r="G172" s="41" t="s">
        <v>102</v>
      </c>
      <c r="H172" s="45">
        <f>'вед.прил 9'!I416</f>
        <v>50</v>
      </c>
      <c r="I172" s="45">
        <f>'вед.прил 9'!J416</f>
        <v>0</v>
      </c>
      <c r="J172" s="134">
        <f t="shared" si="16"/>
        <v>50</v>
      </c>
    </row>
    <row r="173" spans="2:10" ht="45">
      <c r="B173" s="59" t="s">
        <v>190</v>
      </c>
      <c r="C173" s="40" t="s">
        <v>67</v>
      </c>
      <c r="D173" s="40" t="s">
        <v>109</v>
      </c>
      <c r="E173" s="40" t="s">
        <v>192</v>
      </c>
      <c r="F173" s="40"/>
      <c r="G173" s="40"/>
      <c r="H173" s="44">
        <f aca="true" t="shared" si="17" ref="H173:I177">H174</f>
        <v>125</v>
      </c>
      <c r="I173" s="44">
        <f t="shared" si="17"/>
        <v>0</v>
      </c>
      <c r="J173" s="130">
        <f t="shared" si="16"/>
        <v>125</v>
      </c>
    </row>
    <row r="174" spans="2:10" ht="30">
      <c r="B174" s="59" t="s">
        <v>191</v>
      </c>
      <c r="C174" s="40" t="s">
        <v>67</v>
      </c>
      <c r="D174" s="40" t="s">
        <v>109</v>
      </c>
      <c r="E174" s="40" t="s">
        <v>193</v>
      </c>
      <c r="F174" s="40"/>
      <c r="G174" s="40"/>
      <c r="H174" s="44">
        <f t="shared" si="17"/>
        <v>125</v>
      </c>
      <c r="I174" s="44">
        <f t="shared" si="17"/>
        <v>0</v>
      </c>
      <c r="J174" s="130">
        <f t="shared" si="16"/>
        <v>125</v>
      </c>
    </row>
    <row r="175" spans="2:10" ht="15">
      <c r="B175" s="60" t="s">
        <v>293</v>
      </c>
      <c r="C175" s="40" t="s">
        <v>67</v>
      </c>
      <c r="D175" s="40" t="s">
        <v>109</v>
      </c>
      <c r="E175" s="40" t="s">
        <v>194</v>
      </c>
      <c r="F175" s="40"/>
      <c r="G175" s="40"/>
      <c r="H175" s="44">
        <f>H176+H179</f>
        <v>125</v>
      </c>
      <c r="I175" s="44">
        <f>I176+I179</f>
        <v>0</v>
      </c>
      <c r="J175" s="130">
        <f t="shared" si="16"/>
        <v>125</v>
      </c>
    </row>
    <row r="176" spans="2:10" ht="30">
      <c r="B176" s="60" t="s">
        <v>502</v>
      </c>
      <c r="C176" s="40" t="s">
        <v>67</v>
      </c>
      <c r="D176" s="40" t="s">
        <v>109</v>
      </c>
      <c r="E176" s="40" t="s">
        <v>194</v>
      </c>
      <c r="F176" s="40" t="s">
        <v>127</v>
      </c>
      <c r="G176" s="40"/>
      <c r="H176" s="44">
        <f t="shared" si="17"/>
        <v>0</v>
      </c>
      <c r="I176" s="44">
        <f t="shared" si="17"/>
        <v>0</v>
      </c>
      <c r="J176" s="130">
        <f t="shared" si="16"/>
        <v>0</v>
      </c>
    </row>
    <row r="177" spans="2:10" ht="30">
      <c r="B177" s="60" t="s">
        <v>130</v>
      </c>
      <c r="C177" s="40" t="s">
        <v>67</v>
      </c>
      <c r="D177" s="40" t="s">
        <v>109</v>
      </c>
      <c r="E177" s="40" t="s">
        <v>194</v>
      </c>
      <c r="F177" s="40" t="s">
        <v>129</v>
      </c>
      <c r="G177" s="40"/>
      <c r="H177" s="44">
        <f t="shared" si="17"/>
        <v>0</v>
      </c>
      <c r="I177" s="44">
        <f t="shared" si="17"/>
        <v>0</v>
      </c>
      <c r="J177" s="130">
        <f t="shared" si="16"/>
        <v>0</v>
      </c>
    </row>
    <row r="178" spans="2:10" ht="15">
      <c r="B178" s="63" t="s">
        <v>113</v>
      </c>
      <c r="C178" s="41" t="s">
        <v>67</v>
      </c>
      <c r="D178" s="41" t="s">
        <v>109</v>
      </c>
      <c r="E178" s="41" t="s">
        <v>194</v>
      </c>
      <c r="F178" s="41" t="s">
        <v>129</v>
      </c>
      <c r="G178" s="41" t="s">
        <v>102</v>
      </c>
      <c r="H178" s="45">
        <f>'вед.прил 9'!I422</f>
        <v>0</v>
      </c>
      <c r="I178" s="45">
        <f>'вед.прил 9'!J422</f>
        <v>0</v>
      </c>
      <c r="J178" s="134">
        <f t="shared" si="16"/>
        <v>0</v>
      </c>
    </row>
    <row r="179" spans="2:10" ht="30">
      <c r="B179" s="115" t="s">
        <v>143</v>
      </c>
      <c r="C179" s="40" t="s">
        <v>67</v>
      </c>
      <c r="D179" s="40" t="s">
        <v>109</v>
      </c>
      <c r="E179" s="40" t="s">
        <v>194</v>
      </c>
      <c r="F179" s="40" t="s">
        <v>142</v>
      </c>
      <c r="G179" s="40"/>
      <c r="H179" s="44">
        <f>H180</f>
        <v>125</v>
      </c>
      <c r="I179" s="44">
        <f>I180</f>
        <v>0</v>
      </c>
      <c r="J179" s="130">
        <f t="shared" si="16"/>
        <v>125</v>
      </c>
    </row>
    <row r="180" spans="2:10" ht="45">
      <c r="B180" s="115" t="s">
        <v>215</v>
      </c>
      <c r="C180" s="40" t="s">
        <v>67</v>
      </c>
      <c r="D180" s="40" t="s">
        <v>109</v>
      </c>
      <c r="E180" s="40" t="s">
        <v>194</v>
      </c>
      <c r="F180" s="40" t="s">
        <v>146</v>
      </c>
      <c r="G180" s="40"/>
      <c r="H180" s="44">
        <f>H181</f>
        <v>125</v>
      </c>
      <c r="I180" s="44">
        <f>I181</f>
        <v>0</v>
      </c>
      <c r="J180" s="130">
        <f t="shared" si="16"/>
        <v>125</v>
      </c>
    </row>
    <row r="181" spans="2:10" ht="15">
      <c r="B181" s="61" t="s">
        <v>113</v>
      </c>
      <c r="C181" s="41" t="s">
        <v>67</v>
      </c>
      <c r="D181" s="41" t="s">
        <v>109</v>
      </c>
      <c r="E181" s="41" t="s">
        <v>194</v>
      </c>
      <c r="F181" s="41" t="s">
        <v>146</v>
      </c>
      <c r="G181" s="41" t="s">
        <v>102</v>
      </c>
      <c r="H181" s="45">
        <f>'вед.прил 9'!I425</f>
        <v>125</v>
      </c>
      <c r="I181" s="45">
        <f>'вед.прил 9'!J425</f>
        <v>0</v>
      </c>
      <c r="J181" s="134">
        <f>'вед.прил 9'!K425</f>
        <v>125</v>
      </c>
    </row>
    <row r="182" spans="2:10" ht="60.75" customHeight="1">
      <c r="B182" s="59" t="s">
        <v>441</v>
      </c>
      <c r="C182" s="40" t="s">
        <v>67</v>
      </c>
      <c r="D182" s="40" t="s">
        <v>109</v>
      </c>
      <c r="E182" s="40" t="s">
        <v>382</v>
      </c>
      <c r="F182" s="40"/>
      <c r="G182" s="40"/>
      <c r="H182" s="44">
        <f>H183</f>
        <v>138</v>
      </c>
      <c r="I182" s="44">
        <f>I183</f>
        <v>23</v>
      </c>
      <c r="J182" s="130">
        <f>H182+I182</f>
        <v>161</v>
      </c>
    </row>
    <row r="183" spans="2:10" ht="45">
      <c r="B183" s="59" t="s">
        <v>381</v>
      </c>
      <c r="C183" s="40" t="s">
        <v>67</v>
      </c>
      <c r="D183" s="40" t="s">
        <v>109</v>
      </c>
      <c r="E183" s="40" t="s">
        <v>383</v>
      </c>
      <c r="F183" s="40"/>
      <c r="G183" s="40"/>
      <c r="H183" s="44">
        <f>H184</f>
        <v>138</v>
      </c>
      <c r="I183" s="44">
        <f>I184</f>
        <v>23</v>
      </c>
      <c r="J183" s="130">
        <f>H183+I183</f>
        <v>161</v>
      </c>
    </row>
    <row r="184" spans="2:10" ht="15">
      <c r="B184" s="60" t="s">
        <v>293</v>
      </c>
      <c r="C184" s="40" t="s">
        <v>67</v>
      </c>
      <c r="D184" s="40" t="s">
        <v>109</v>
      </c>
      <c r="E184" s="40" t="s">
        <v>384</v>
      </c>
      <c r="F184" s="40"/>
      <c r="G184" s="40"/>
      <c r="H184" s="44">
        <f>H188+H185</f>
        <v>138</v>
      </c>
      <c r="I184" s="44">
        <f>I188+I185</f>
        <v>23</v>
      </c>
      <c r="J184" s="130">
        <f>H184+I184</f>
        <v>161</v>
      </c>
    </row>
    <row r="185" spans="2:10" ht="78" customHeight="1">
      <c r="B185" s="115" t="s">
        <v>249</v>
      </c>
      <c r="C185" s="40" t="s">
        <v>67</v>
      </c>
      <c r="D185" s="40" t="s">
        <v>109</v>
      </c>
      <c r="E185" s="40" t="s">
        <v>384</v>
      </c>
      <c r="F185" s="40" t="s">
        <v>124</v>
      </c>
      <c r="G185" s="40"/>
      <c r="H185" s="44">
        <f>H186</f>
        <v>138</v>
      </c>
      <c r="I185" s="44">
        <f>I186</f>
        <v>23</v>
      </c>
      <c r="J185" s="134">
        <f>'вед.прил 9'!K429</f>
        <v>161</v>
      </c>
    </row>
    <row r="186" spans="2:10" ht="30">
      <c r="B186" s="115" t="s">
        <v>128</v>
      </c>
      <c r="C186" s="40" t="s">
        <v>67</v>
      </c>
      <c r="D186" s="40" t="s">
        <v>109</v>
      </c>
      <c r="E186" s="40" t="s">
        <v>384</v>
      </c>
      <c r="F186" s="40" t="s">
        <v>125</v>
      </c>
      <c r="G186" s="40"/>
      <c r="H186" s="44">
        <f>H187</f>
        <v>138</v>
      </c>
      <c r="I186" s="44">
        <f>I187</f>
        <v>23</v>
      </c>
      <c r="J186" s="134">
        <f>'вед.прил 9'!K430</f>
        <v>161</v>
      </c>
    </row>
    <row r="187" spans="2:10" ht="15">
      <c r="B187" s="61" t="s">
        <v>113</v>
      </c>
      <c r="C187" s="41" t="s">
        <v>67</v>
      </c>
      <c r="D187" s="41" t="s">
        <v>109</v>
      </c>
      <c r="E187" s="41" t="s">
        <v>384</v>
      </c>
      <c r="F187" s="41" t="s">
        <v>125</v>
      </c>
      <c r="G187" s="41" t="s">
        <v>102</v>
      </c>
      <c r="H187" s="45">
        <f>'вед.прил 9'!I431</f>
        <v>138</v>
      </c>
      <c r="I187" s="45">
        <f>'вед.прил 9'!J431</f>
        <v>23</v>
      </c>
      <c r="J187" s="134">
        <f>'вед.прил 9'!K431</f>
        <v>161</v>
      </c>
    </row>
    <row r="188" spans="2:10" ht="29.25" customHeight="1">
      <c r="B188" s="59" t="s">
        <v>143</v>
      </c>
      <c r="C188" s="40" t="s">
        <v>67</v>
      </c>
      <c r="D188" s="40" t="s">
        <v>109</v>
      </c>
      <c r="E188" s="40" t="s">
        <v>384</v>
      </c>
      <c r="F188" s="40" t="s">
        <v>142</v>
      </c>
      <c r="G188" s="40"/>
      <c r="H188" s="44">
        <f>H189</f>
        <v>0</v>
      </c>
      <c r="I188" s="44">
        <f>I189</f>
        <v>0</v>
      </c>
      <c r="J188" s="130">
        <f aca="true" t="shared" si="18" ref="J188:J201">H188+I188</f>
        <v>0</v>
      </c>
    </row>
    <row r="189" spans="2:10" ht="15">
      <c r="B189" s="59" t="s">
        <v>217</v>
      </c>
      <c r="C189" s="40" t="s">
        <v>67</v>
      </c>
      <c r="D189" s="40" t="s">
        <v>109</v>
      </c>
      <c r="E189" s="40" t="s">
        <v>384</v>
      </c>
      <c r="F189" s="40" t="s">
        <v>216</v>
      </c>
      <c r="G189" s="40"/>
      <c r="H189" s="44">
        <f>H190</f>
        <v>0</v>
      </c>
      <c r="I189" s="44">
        <f>I190</f>
        <v>0</v>
      </c>
      <c r="J189" s="130">
        <f t="shared" si="18"/>
        <v>0</v>
      </c>
    </row>
    <row r="190" spans="2:10" ht="15">
      <c r="B190" s="63" t="s">
        <v>113</v>
      </c>
      <c r="C190" s="41" t="s">
        <v>67</v>
      </c>
      <c r="D190" s="41" t="s">
        <v>109</v>
      </c>
      <c r="E190" s="41" t="s">
        <v>384</v>
      </c>
      <c r="F190" s="41" t="s">
        <v>216</v>
      </c>
      <c r="G190" s="41" t="s">
        <v>102</v>
      </c>
      <c r="H190" s="45">
        <f>'вед.прил 9'!I434</f>
        <v>0</v>
      </c>
      <c r="I190" s="45">
        <f>'вед.прил 9'!J434</f>
        <v>0</v>
      </c>
      <c r="J190" s="134">
        <f t="shared" si="18"/>
        <v>0</v>
      </c>
    </row>
    <row r="191" spans="2:18" s="9" customFormat="1" ht="14.25">
      <c r="B191" s="76" t="s">
        <v>55</v>
      </c>
      <c r="C191" s="42" t="s">
        <v>70</v>
      </c>
      <c r="D191" s="42"/>
      <c r="E191" s="42"/>
      <c r="F191" s="42"/>
      <c r="G191" s="42"/>
      <c r="H191" s="77">
        <f>H194+H211+H312+H205</f>
        <v>188546.19999999998</v>
      </c>
      <c r="I191" s="77">
        <f>I194+I211+I312+I205</f>
        <v>520.8</v>
      </c>
      <c r="J191" s="77">
        <f t="shared" si="18"/>
        <v>189066.99999999997</v>
      </c>
      <c r="K191" s="152"/>
      <c r="L191" s="152"/>
      <c r="M191" s="152"/>
      <c r="N191" s="152"/>
      <c r="O191" s="152"/>
      <c r="P191" s="152"/>
      <c r="Q191" s="152"/>
      <c r="R191" s="152"/>
    </row>
    <row r="192" spans="2:18" s="9" customFormat="1" ht="14.25">
      <c r="B192" s="76" t="s">
        <v>113</v>
      </c>
      <c r="C192" s="42" t="s">
        <v>70</v>
      </c>
      <c r="D192" s="42"/>
      <c r="E192" s="42"/>
      <c r="F192" s="42"/>
      <c r="G192" s="42" t="s">
        <v>102</v>
      </c>
      <c r="H192" s="77">
        <f>H201+H267+H317+H210+H226+H323+H328+H285+H307+H258+H216+H204+H229+H303+H237+H275+H293+H250+H311</f>
        <v>9849.699999999999</v>
      </c>
      <c r="I192" s="77">
        <f>I201+I267+I317+I210+I226+I323+I328+I285+I307+I258+I216+I204+I229+I303+I237+I275+I293+I250+I311</f>
        <v>520.8</v>
      </c>
      <c r="J192" s="77">
        <f t="shared" si="18"/>
        <v>10370.499999999998</v>
      </c>
      <c r="K192" s="152"/>
      <c r="L192" s="152"/>
      <c r="M192" s="152"/>
      <c r="N192" s="152"/>
      <c r="O192" s="152"/>
      <c r="P192" s="152"/>
      <c r="Q192" s="152"/>
      <c r="R192" s="152"/>
    </row>
    <row r="193" spans="2:18" s="9" customFormat="1" ht="14.25">
      <c r="B193" s="76" t="s">
        <v>114</v>
      </c>
      <c r="C193" s="42" t="s">
        <v>70</v>
      </c>
      <c r="D193" s="42"/>
      <c r="E193" s="42"/>
      <c r="F193" s="42"/>
      <c r="G193" s="42" t="s">
        <v>103</v>
      </c>
      <c r="H193" s="77">
        <f>H263+H222+H254+H299+H242+H281+H233+H271+H289+H246</f>
        <v>178696.5</v>
      </c>
      <c r="I193" s="77">
        <f>I263+I222+I254+I299+I242+I281+I233+I271+I289+I246</f>
        <v>0</v>
      </c>
      <c r="J193" s="77">
        <f t="shared" si="18"/>
        <v>178696.5</v>
      </c>
      <c r="K193" s="152"/>
      <c r="L193" s="152"/>
      <c r="M193" s="152"/>
      <c r="N193" s="152"/>
      <c r="O193" s="152"/>
      <c r="P193" s="152"/>
      <c r="Q193" s="152"/>
      <c r="R193" s="152"/>
    </row>
    <row r="194" spans="2:18" s="9" customFormat="1" ht="14.25">
      <c r="B194" s="62" t="s">
        <v>115</v>
      </c>
      <c r="C194" s="42" t="s">
        <v>70</v>
      </c>
      <c r="D194" s="42" t="s">
        <v>67</v>
      </c>
      <c r="E194" s="42"/>
      <c r="F194" s="42"/>
      <c r="G194" s="43"/>
      <c r="H194" s="77">
        <f aca="true" t="shared" si="19" ref="H194:I200">H195</f>
        <v>100</v>
      </c>
      <c r="I194" s="77">
        <f t="shared" si="19"/>
        <v>0</v>
      </c>
      <c r="J194" s="77">
        <f t="shared" si="18"/>
        <v>100</v>
      </c>
      <c r="K194" s="152"/>
      <c r="L194" s="152"/>
      <c r="M194" s="152"/>
      <c r="N194" s="152"/>
      <c r="O194" s="152"/>
      <c r="P194" s="152"/>
      <c r="Q194" s="152"/>
      <c r="R194" s="152"/>
    </row>
    <row r="195" spans="2:18" s="9" customFormat="1" ht="45">
      <c r="B195" s="59" t="s">
        <v>39</v>
      </c>
      <c r="C195" s="40" t="s">
        <v>70</v>
      </c>
      <c r="D195" s="40" t="s">
        <v>67</v>
      </c>
      <c r="E195" s="40" t="s">
        <v>294</v>
      </c>
      <c r="F195" s="40"/>
      <c r="G195" s="40"/>
      <c r="H195" s="44">
        <f t="shared" si="19"/>
        <v>100</v>
      </c>
      <c r="I195" s="44">
        <f t="shared" si="19"/>
        <v>0</v>
      </c>
      <c r="J195" s="130">
        <f t="shared" si="18"/>
        <v>100</v>
      </c>
      <c r="K195" s="152"/>
      <c r="L195" s="152"/>
      <c r="M195" s="152"/>
      <c r="N195" s="152"/>
      <c r="O195" s="152"/>
      <c r="P195" s="152"/>
      <c r="Q195" s="152"/>
      <c r="R195" s="152"/>
    </row>
    <row r="196" spans="2:10" ht="30">
      <c r="B196" s="60" t="s">
        <v>295</v>
      </c>
      <c r="C196" s="40" t="s">
        <v>70</v>
      </c>
      <c r="D196" s="40" t="s">
        <v>67</v>
      </c>
      <c r="E196" s="40" t="s">
        <v>296</v>
      </c>
      <c r="F196" s="40"/>
      <c r="G196" s="40"/>
      <c r="H196" s="44">
        <f t="shared" si="19"/>
        <v>100</v>
      </c>
      <c r="I196" s="44">
        <f t="shared" si="19"/>
        <v>0</v>
      </c>
      <c r="J196" s="130">
        <f t="shared" si="18"/>
        <v>100</v>
      </c>
    </row>
    <row r="197" spans="2:10" ht="60.75" customHeight="1">
      <c r="B197" s="60" t="s">
        <v>297</v>
      </c>
      <c r="C197" s="40" t="s">
        <v>70</v>
      </c>
      <c r="D197" s="40" t="s">
        <v>67</v>
      </c>
      <c r="E197" s="40" t="s">
        <v>298</v>
      </c>
      <c r="F197" s="40"/>
      <c r="G197" s="40"/>
      <c r="H197" s="44">
        <f t="shared" si="19"/>
        <v>100</v>
      </c>
      <c r="I197" s="44">
        <f t="shared" si="19"/>
        <v>0</v>
      </c>
      <c r="J197" s="130">
        <f t="shared" si="18"/>
        <v>100</v>
      </c>
    </row>
    <row r="198" spans="2:10" ht="15">
      <c r="B198" s="60" t="s">
        <v>293</v>
      </c>
      <c r="C198" s="40" t="s">
        <v>70</v>
      </c>
      <c r="D198" s="40" t="s">
        <v>67</v>
      </c>
      <c r="E198" s="40" t="s">
        <v>299</v>
      </c>
      <c r="F198" s="40"/>
      <c r="G198" s="40"/>
      <c r="H198" s="44">
        <f>H199+H202</f>
        <v>100</v>
      </c>
      <c r="I198" s="44">
        <f>I199+I202</f>
        <v>0</v>
      </c>
      <c r="J198" s="130">
        <f t="shared" si="18"/>
        <v>100</v>
      </c>
    </row>
    <row r="199" spans="2:10" ht="31.5" customHeight="1">
      <c r="B199" s="60" t="s">
        <v>502</v>
      </c>
      <c r="C199" s="40" t="s">
        <v>70</v>
      </c>
      <c r="D199" s="40" t="s">
        <v>67</v>
      </c>
      <c r="E199" s="40" t="s">
        <v>299</v>
      </c>
      <c r="F199" s="40" t="s">
        <v>127</v>
      </c>
      <c r="G199" s="40"/>
      <c r="H199" s="44">
        <f t="shared" si="19"/>
        <v>0</v>
      </c>
      <c r="I199" s="44">
        <f t="shared" si="19"/>
        <v>0</v>
      </c>
      <c r="J199" s="130">
        <f t="shared" si="18"/>
        <v>0</v>
      </c>
    </row>
    <row r="200" spans="2:10" ht="30">
      <c r="B200" s="60" t="s">
        <v>130</v>
      </c>
      <c r="C200" s="40" t="s">
        <v>70</v>
      </c>
      <c r="D200" s="40" t="s">
        <v>67</v>
      </c>
      <c r="E200" s="40" t="s">
        <v>299</v>
      </c>
      <c r="F200" s="40" t="s">
        <v>129</v>
      </c>
      <c r="G200" s="40"/>
      <c r="H200" s="44">
        <f t="shared" si="19"/>
        <v>0</v>
      </c>
      <c r="I200" s="44">
        <f t="shared" si="19"/>
        <v>0</v>
      </c>
      <c r="J200" s="130">
        <f t="shared" si="18"/>
        <v>0</v>
      </c>
    </row>
    <row r="201" spans="2:10" ht="14.25" customHeight="1">
      <c r="B201" s="63" t="s">
        <v>113</v>
      </c>
      <c r="C201" s="41" t="s">
        <v>70</v>
      </c>
      <c r="D201" s="41" t="s">
        <v>67</v>
      </c>
      <c r="E201" s="41" t="s">
        <v>299</v>
      </c>
      <c r="F201" s="41" t="s">
        <v>129</v>
      </c>
      <c r="G201" s="41" t="s">
        <v>102</v>
      </c>
      <c r="H201" s="45">
        <f>'вед.прил 9'!I1186</f>
        <v>0</v>
      </c>
      <c r="I201" s="45">
        <f>'вед.прил 9'!J1186</f>
        <v>0</v>
      </c>
      <c r="J201" s="134">
        <f t="shared" si="18"/>
        <v>0</v>
      </c>
    </row>
    <row r="202" spans="2:10" ht="46.5" customHeight="1">
      <c r="B202" s="115" t="s">
        <v>133</v>
      </c>
      <c r="C202" s="40" t="s">
        <v>70</v>
      </c>
      <c r="D202" s="40" t="s">
        <v>67</v>
      </c>
      <c r="E202" s="40" t="s">
        <v>299</v>
      </c>
      <c r="F202" s="40" t="s">
        <v>132</v>
      </c>
      <c r="G202" s="40"/>
      <c r="H202" s="44">
        <f aca="true" t="shared" si="20" ref="H202:J203">H203</f>
        <v>100</v>
      </c>
      <c r="I202" s="44">
        <f t="shared" si="20"/>
        <v>0</v>
      </c>
      <c r="J202" s="130">
        <f t="shared" si="20"/>
        <v>100</v>
      </c>
    </row>
    <row r="203" spans="2:10" ht="23.25" customHeight="1">
      <c r="B203" s="115" t="s">
        <v>135</v>
      </c>
      <c r="C203" s="40" t="s">
        <v>70</v>
      </c>
      <c r="D203" s="40" t="s">
        <v>67</v>
      </c>
      <c r="E203" s="40" t="s">
        <v>299</v>
      </c>
      <c r="F203" s="40" t="s">
        <v>134</v>
      </c>
      <c r="G203" s="40"/>
      <c r="H203" s="44">
        <f t="shared" si="20"/>
        <v>100</v>
      </c>
      <c r="I203" s="44">
        <f t="shared" si="20"/>
        <v>0</v>
      </c>
      <c r="J203" s="130">
        <f t="shared" si="20"/>
        <v>100</v>
      </c>
    </row>
    <row r="204" spans="2:10" ht="14.25" customHeight="1">
      <c r="B204" s="61" t="s">
        <v>113</v>
      </c>
      <c r="C204" s="41" t="s">
        <v>70</v>
      </c>
      <c r="D204" s="41" t="s">
        <v>67</v>
      </c>
      <c r="E204" s="41" t="s">
        <v>299</v>
      </c>
      <c r="F204" s="41" t="s">
        <v>134</v>
      </c>
      <c r="G204" s="41" t="s">
        <v>102</v>
      </c>
      <c r="H204" s="45">
        <f>'вед.прил 9'!I63</f>
        <v>100</v>
      </c>
      <c r="I204" s="45">
        <f>'вед.прил 9'!J63</f>
        <v>0</v>
      </c>
      <c r="J204" s="134">
        <f>'вед.прил 9'!K63</f>
        <v>100</v>
      </c>
    </row>
    <row r="205" spans="2:10" ht="19.5" customHeight="1">
      <c r="B205" s="62" t="s">
        <v>212</v>
      </c>
      <c r="C205" s="42" t="s">
        <v>70</v>
      </c>
      <c r="D205" s="42" t="s">
        <v>71</v>
      </c>
      <c r="E205" s="42"/>
      <c r="F205" s="42"/>
      <c r="G205" s="42"/>
      <c r="H205" s="43">
        <f aca="true" t="shared" si="21" ref="H205:I209">H206</f>
        <v>82.4</v>
      </c>
      <c r="I205" s="43">
        <f t="shared" si="21"/>
        <v>0</v>
      </c>
      <c r="J205" s="77">
        <f aca="true" t="shared" si="22" ref="J205:J211">H205+I205</f>
        <v>82.4</v>
      </c>
    </row>
    <row r="206" spans="2:10" ht="19.5" customHeight="1">
      <c r="B206" s="60" t="s">
        <v>38</v>
      </c>
      <c r="C206" s="40" t="s">
        <v>70</v>
      </c>
      <c r="D206" s="40" t="s">
        <v>71</v>
      </c>
      <c r="E206" s="40" t="s">
        <v>265</v>
      </c>
      <c r="F206" s="42"/>
      <c r="G206" s="42"/>
      <c r="H206" s="44">
        <f t="shared" si="21"/>
        <v>82.4</v>
      </c>
      <c r="I206" s="44">
        <f t="shared" si="21"/>
        <v>0</v>
      </c>
      <c r="J206" s="130">
        <f t="shared" si="22"/>
        <v>82.4</v>
      </c>
    </row>
    <row r="207" spans="2:10" ht="75" customHeight="1">
      <c r="B207" s="59" t="s">
        <v>213</v>
      </c>
      <c r="C207" s="40" t="s">
        <v>70</v>
      </c>
      <c r="D207" s="40" t="s">
        <v>71</v>
      </c>
      <c r="E207" s="40" t="s">
        <v>214</v>
      </c>
      <c r="F207" s="40"/>
      <c r="G207" s="40"/>
      <c r="H207" s="44">
        <f t="shared" si="21"/>
        <v>82.4</v>
      </c>
      <c r="I207" s="44">
        <f t="shared" si="21"/>
        <v>0</v>
      </c>
      <c r="J207" s="130">
        <f t="shared" si="22"/>
        <v>82.4</v>
      </c>
    </row>
    <row r="208" spans="2:10" ht="28.5" customHeight="1">
      <c r="B208" s="60" t="s">
        <v>502</v>
      </c>
      <c r="C208" s="40" t="s">
        <v>70</v>
      </c>
      <c r="D208" s="40" t="s">
        <v>71</v>
      </c>
      <c r="E208" s="40" t="s">
        <v>214</v>
      </c>
      <c r="F208" s="40" t="s">
        <v>127</v>
      </c>
      <c r="G208" s="40"/>
      <c r="H208" s="44">
        <f t="shared" si="21"/>
        <v>82.4</v>
      </c>
      <c r="I208" s="44">
        <f t="shared" si="21"/>
        <v>0</v>
      </c>
      <c r="J208" s="130">
        <f t="shared" si="22"/>
        <v>82.4</v>
      </c>
    </row>
    <row r="209" spans="2:10" ht="28.5" customHeight="1">
      <c r="B209" s="60" t="s">
        <v>130</v>
      </c>
      <c r="C209" s="40" t="s">
        <v>70</v>
      </c>
      <c r="D209" s="40" t="s">
        <v>71</v>
      </c>
      <c r="E209" s="40" t="s">
        <v>214</v>
      </c>
      <c r="F209" s="40" t="s">
        <v>129</v>
      </c>
      <c r="G209" s="40"/>
      <c r="H209" s="44">
        <f t="shared" si="21"/>
        <v>82.4</v>
      </c>
      <c r="I209" s="44">
        <f t="shared" si="21"/>
        <v>0</v>
      </c>
      <c r="J209" s="130">
        <f t="shared" si="22"/>
        <v>82.4</v>
      </c>
    </row>
    <row r="210" spans="2:10" ht="16.5" customHeight="1">
      <c r="B210" s="63" t="s">
        <v>113</v>
      </c>
      <c r="C210" s="41" t="s">
        <v>70</v>
      </c>
      <c r="D210" s="41" t="s">
        <v>71</v>
      </c>
      <c r="E210" s="41" t="s">
        <v>214</v>
      </c>
      <c r="F210" s="41" t="s">
        <v>129</v>
      </c>
      <c r="G210" s="41" t="s">
        <v>102</v>
      </c>
      <c r="H210" s="45">
        <f>'вед.прил 9'!I481+'вед.прил 9'!I714</f>
        <v>82.4</v>
      </c>
      <c r="I210" s="45">
        <f>'вед.прил 9'!J481+'вед.прил 9'!J714</f>
        <v>0</v>
      </c>
      <c r="J210" s="134">
        <f t="shared" si="22"/>
        <v>82.4</v>
      </c>
    </row>
    <row r="211" spans="2:10" ht="14.25">
      <c r="B211" s="62" t="s">
        <v>496</v>
      </c>
      <c r="C211" s="42" t="s">
        <v>70</v>
      </c>
      <c r="D211" s="42" t="s">
        <v>69</v>
      </c>
      <c r="E211" s="42"/>
      <c r="F211" s="42"/>
      <c r="G211" s="42"/>
      <c r="H211" s="43">
        <f>H217+H276+H294+H212</f>
        <v>187806.8</v>
      </c>
      <c r="I211" s="43">
        <f>I217+I276+I294+I212</f>
        <v>530.8</v>
      </c>
      <c r="J211" s="77">
        <f t="shared" si="22"/>
        <v>188337.59999999998</v>
      </c>
    </row>
    <row r="212" spans="2:10" ht="15">
      <c r="B212" s="60" t="s">
        <v>38</v>
      </c>
      <c r="C212" s="40" t="s">
        <v>70</v>
      </c>
      <c r="D212" s="40" t="s">
        <v>69</v>
      </c>
      <c r="E212" s="40" t="s">
        <v>265</v>
      </c>
      <c r="F212" s="40"/>
      <c r="G212" s="40"/>
      <c r="H212" s="44">
        <f aca="true" t="shared" si="23" ref="H212:J215">H213</f>
        <v>125</v>
      </c>
      <c r="I212" s="44">
        <f t="shared" si="23"/>
        <v>0</v>
      </c>
      <c r="J212" s="130">
        <f t="shared" si="23"/>
        <v>125</v>
      </c>
    </row>
    <row r="213" spans="2:10" ht="60">
      <c r="B213" s="115" t="s">
        <v>262</v>
      </c>
      <c r="C213" s="40" t="s">
        <v>70</v>
      </c>
      <c r="D213" s="40" t="s">
        <v>69</v>
      </c>
      <c r="E213" s="40" t="s">
        <v>269</v>
      </c>
      <c r="F213" s="40"/>
      <c r="G213" s="40"/>
      <c r="H213" s="44">
        <f t="shared" si="23"/>
        <v>125</v>
      </c>
      <c r="I213" s="44">
        <f t="shared" si="23"/>
        <v>0</v>
      </c>
      <c r="J213" s="130">
        <f t="shared" si="23"/>
        <v>125</v>
      </c>
    </row>
    <row r="214" spans="2:10" ht="30">
      <c r="B214" s="60" t="s">
        <v>502</v>
      </c>
      <c r="C214" s="40" t="s">
        <v>70</v>
      </c>
      <c r="D214" s="40" t="s">
        <v>69</v>
      </c>
      <c r="E214" s="40" t="s">
        <v>269</v>
      </c>
      <c r="F214" s="40" t="s">
        <v>127</v>
      </c>
      <c r="G214" s="40"/>
      <c r="H214" s="44">
        <f t="shared" si="23"/>
        <v>125</v>
      </c>
      <c r="I214" s="44">
        <f t="shared" si="23"/>
        <v>0</v>
      </c>
      <c r="J214" s="130">
        <f t="shared" si="23"/>
        <v>125</v>
      </c>
    </row>
    <row r="215" spans="2:10" ht="30">
      <c r="B215" s="115" t="s">
        <v>130</v>
      </c>
      <c r="C215" s="40" t="s">
        <v>70</v>
      </c>
      <c r="D215" s="40" t="s">
        <v>69</v>
      </c>
      <c r="E215" s="40" t="s">
        <v>269</v>
      </c>
      <c r="F215" s="40" t="s">
        <v>129</v>
      </c>
      <c r="G215" s="40"/>
      <c r="H215" s="44">
        <f t="shared" si="23"/>
        <v>125</v>
      </c>
      <c r="I215" s="44">
        <f t="shared" si="23"/>
        <v>0</v>
      </c>
      <c r="J215" s="130">
        <f t="shared" si="23"/>
        <v>125</v>
      </c>
    </row>
    <row r="216" spans="2:10" ht="15">
      <c r="B216" s="121" t="s">
        <v>113</v>
      </c>
      <c r="C216" s="41" t="s">
        <v>70</v>
      </c>
      <c r="D216" s="41" t="s">
        <v>69</v>
      </c>
      <c r="E216" s="41" t="s">
        <v>269</v>
      </c>
      <c r="F216" s="41" t="s">
        <v>129</v>
      </c>
      <c r="G216" s="41" t="s">
        <v>102</v>
      </c>
      <c r="H216" s="45">
        <f>'вед.прил 9'!I720</f>
        <v>125</v>
      </c>
      <c r="I216" s="45">
        <f>'вед.прил 9'!J720</f>
        <v>0</v>
      </c>
      <c r="J216" s="134">
        <f>'вед.прил 9'!K720</f>
        <v>125</v>
      </c>
    </row>
    <row r="217" spans="2:10" ht="60">
      <c r="B217" s="60" t="s">
        <v>175</v>
      </c>
      <c r="C217" s="40" t="s">
        <v>70</v>
      </c>
      <c r="D217" s="40" t="s">
        <v>69</v>
      </c>
      <c r="E217" s="40" t="s">
        <v>376</v>
      </c>
      <c r="F217" s="40"/>
      <c r="G217" s="40"/>
      <c r="H217" s="44">
        <f>H218+H238+H259</f>
        <v>176185</v>
      </c>
      <c r="I217" s="44">
        <f>I218+I238+I259</f>
        <v>530.8</v>
      </c>
      <c r="J217" s="130">
        <f aca="true" t="shared" si="24" ref="J217:J226">H217+I217</f>
        <v>176715.8</v>
      </c>
    </row>
    <row r="218" spans="2:10" ht="30">
      <c r="B218" s="60" t="s">
        <v>179</v>
      </c>
      <c r="C218" s="40" t="s">
        <v>70</v>
      </c>
      <c r="D218" s="40" t="s">
        <v>69</v>
      </c>
      <c r="E218" s="40" t="s">
        <v>180</v>
      </c>
      <c r="F218" s="40"/>
      <c r="G218" s="40"/>
      <c r="H218" s="44">
        <f>H219+H223+H230+H234</f>
        <v>74854.9</v>
      </c>
      <c r="I218" s="44">
        <f>I219+I223+I230+I234</f>
        <v>149.7</v>
      </c>
      <c r="J218" s="130">
        <f t="shared" si="24"/>
        <v>75004.59999999999</v>
      </c>
    </row>
    <row r="219" spans="2:10" ht="15">
      <c r="B219" s="60" t="s">
        <v>293</v>
      </c>
      <c r="C219" s="40" t="s">
        <v>70</v>
      </c>
      <c r="D219" s="40" t="s">
        <v>69</v>
      </c>
      <c r="E219" s="40" t="s">
        <v>425</v>
      </c>
      <c r="F219" s="40"/>
      <c r="G219" s="40"/>
      <c r="H219" s="44">
        <f aca="true" t="shared" si="25" ref="H219:I221">H220</f>
        <v>0</v>
      </c>
      <c r="I219" s="44">
        <f t="shared" si="25"/>
        <v>0</v>
      </c>
      <c r="J219" s="130">
        <f t="shared" si="24"/>
        <v>0</v>
      </c>
    </row>
    <row r="220" spans="2:10" ht="30">
      <c r="B220" s="60" t="s">
        <v>502</v>
      </c>
      <c r="C220" s="40" t="s">
        <v>70</v>
      </c>
      <c r="D220" s="40" t="s">
        <v>69</v>
      </c>
      <c r="E220" s="40" t="s">
        <v>425</v>
      </c>
      <c r="F220" s="40" t="s">
        <v>127</v>
      </c>
      <c r="G220" s="40"/>
      <c r="H220" s="44">
        <f t="shared" si="25"/>
        <v>0</v>
      </c>
      <c r="I220" s="44">
        <f t="shared" si="25"/>
        <v>0</v>
      </c>
      <c r="J220" s="130">
        <f t="shared" si="24"/>
        <v>0</v>
      </c>
    </row>
    <row r="221" spans="2:10" ht="30">
      <c r="B221" s="60" t="s">
        <v>130</v>
      </c>
      <c r="C221" s="40" t="s">
        <v>70</v>
      </c>
      <c r="D221" s="40" t="s">
        <v>69</v>
      </c>
      <c r="E221" s="40" t="s">
        <v>425</v>
      </c>
      <c r="F221" s="40" t="s">
        <v>129</v>
      </c>
      <c r="G221" s="40"/>
      <c r="H221" s="44">
        <f t="shared" si="25"/>
        <v>0</v>
      </c>
      <c r="I221" s="44">
        <f t="shared" si="25"/>
        <v>0</v>
      </c>
      <c r="J221" s="130">
        <f t="shared" si="24"/>
        <v>0</v>
      </c>
    </row>
    <row r="222" spans="2:10" ht="14.25" customHeight="1">
      <c r="B222" s="63" t="s">
        <v>114</v>
      </c>
      <c r="C222" s="41" t="s">
        <v>70</v>
      </c>
      <c r="D222" s="41" t="s">
        <v>69</v>
      </c>
      <c r="E222" s="41" t="s">
        <v>425</v>
      </c>
      <c r="F222" s="41" t="s">
        <v>129</v>
      </c>
      <c r="G222" s="41" t="s">
        <v>103</v>
      </c>
      <c r="H222" s="45">
        <f>'вед.прил 9'!I488+'вед.прил 9'!I726</f>
        <v>0</v>
      </c>
      <c r="I222" s="45">
        <f>'вед.прил 9'!J488+'вед.прил 9'!J726</f>
        <v>0</v>
      </c>
      <c r="J222" s="134">
        <f t="shared" si="24"/>
        <v>0</v>
      </c>
    </row>
    <row r="223" spans="2:10" ht="15">
      <c r="B223" s="60" t="s">
        <v>293</v>
      </c>
      <c r="C223" s="40" t="s">
        <v>70</v>
      </c>
      <c r="D223" s="40" t="s">
        <v>69</v>
      </c>
      <c r="E223" s="40" t="s">
        <v>181</v>
      </c>
      <c r="F223" s="40"/>
      <c r="G223" s="40"/>
      <c r="H223" s="44">
        <f>H224+H227</f>
        <v>1117.5</v>
      </c>
      <c r="I223" s="44">
        <f>I224+I227</f>
        <v>149.7</v>
      </c>
      <c r="J223" s="130">
        <f t="shared" si="24"/>
        <v>1267.2</v>
      </c>
    </row>
    <row r="224" spans="2:10" ht="30">
      <c r="B224" s="60" t="s">
        <v>502</v>
      </c>
      <c r="C224" s="40" t="s">
        <v>70</v>
      </c>
      <c r="D224" s="40" t="s">
        <v>69</v>
      </c>
      <c r="E224" s="40" t="s">
        <v>181</v>
      </c>
      <c r="F224" s="40" t="s">
        <v>127</v>
      </c>
      <c r="G224" s="40"/>
      <c r="H224" s="44">
        <f>H225</f>
        <v>197.5</v>
      </c>
      <c r="I224" s="44">
        <f>I225</f>
        <v>149.7</v>
      </c>
      <c r="J224" s="130">
        <f t="shared" si="24"/>
        <v>347.2</v>
      </c>
    </row>
    <row r="225" spans="2:10" ht="30">
      <c r="B225" s="60" t="s">
        <v>130</v>
      </c>
      <c r="C225" s="40" t="s">
        <v>70</v>
      </c>
      <c r="D225" s="40" t="s">
        <v>69</v>
      </c>
      <c r="E225" s="40" t="s">
        <v>181</v>
      </c>
      <c r="F225" s="40" t="s">
        <v>129</v>
      </c>
      <c r="G225" s="40"/>
      <c r="H225" s="44">
        <f>H226</f>
        <v>197.5</v>
      </c>
      <c r="I225" s="44">
        <f>I226</f>
        <v>149.7</v>
      </c>
      <c r="J225" s="130">
        <f t="shared" si="24"/>
        <v>347.2</v>
      </c>
    </row>
    <row r="226" spans="2:10" ht="15">
      <c r="B226" s="63" t="s">
        <v>113</v>
      </c>
      <c r="C226" s="41" t="s">
        <v>70</v>
      </c>
      <c r="D226" s="41" t="s">
        <v>69</v>
      </c>
      <c r="E226" s="41" t="s">
        <v>181</v>
      </c>
      <c r="F226" s="41" t="s">
        <v>129</v>
      </c>
      <c r="G226" s="41" t="s">
        <v>102</v>
      </c>
      <c r="H226" s="45">
        <f>'вед.прил 9'!I492+'вед.прил 9'!I730</f>
        <v>197.5</v>
      </c>
      <c r="I226" s="45">
        <f>'вед.прил 9'!J492+'вед.прил 9'!J730</f>
        <v>149.7</v>
      </c>
      <c r="J226" s="134">
        <f t="shared" si="24"/>
        <v>347.2</v>
      </c>
    </row>
    <row r="227" spans="2:10" ht="30">
      <c r="B227" s="115" t="s">
        <v>408</v>
      </c>
      <c r="C227" s="40" t="s">
        <v>70</v>
      </c>
      <c r="D227" s="40" t="s">
        <v>69</v>
      </c>
      <c r="E227" s="40" t="s">
        <v>181</v>
      </c>
      <c r="F227" s="40" t="s">
        <v>220</v>
      </c>
      <c r="G227" s="40"/>
      <c r="H227" s="44">
        <f aca="true" t="shared" si="26" ref="H227:J228">H228</f>
        <v>920</v>
      </c>
      <c r="I227" s="44">
        <f t="shared" si="26"/>
        <v>0</v>
      </c>
      <c r="J227" s="130">
        <f t="shared" si="26"/>
        <v>920</v>
      </c>
    </row>
    <row r="228" spans="2:10" ht="15">
      <c r="B228" s="115" t="s">
        <v>250</v>
      </c>
      <c r="C228" s="40" t="s">
        <v>70</v>
      </c>
      <c r="D228" s="40" t="s">
        <v>69</v>
      </c>
      <c r="E228" s="40" t="s">
        <v>181</v>
      </c>
      <c r="F228" s="40" t="s">
        <v>34</v>
      </c>
      <c r="G228" s="40"/>
      <c r="H228" s="44">
        <f t="shared" si="26"/>
        <v>920</v>
      </c>
      <c r="I228" s="44">
        <f t="shared" si="26"/>
        <v>0</v>
      </c>
      <c r="J228" s="130">
        <f t="shared" si="26"/>
        <v>920</v>
      </c>
    </row>
    <row r="229" spans="2:10" ht="15">
      <c r="B229" s="121" t="s">
        <v>113</v>
      </c>
      <c r="C229" s="41" t="s">
        <v>70</v>
      </c>
      <c r="D229" s="41" t="s">
        <v>69</v>
      </c>
      <c r="E229" s="41" t="s">
        <v>181</v>
      </c>
      <c r="F229" s="41" t="s">
        <v>34</v>
      </c>
      <c r="G229" s="41" t="s">
        <v>102</v>
      </c>
      <c r="H229" s="45">
        <f>'вед.прил 9'!I733</f>
        <v>920</v>
      </c>
      <c r="I229" s="45">
        <f>'вед.прил 9'!J733</f>
        <v>0</v>
      </c>
      <c r="J229" s="134">
        <f>'вед.прил 9'!K733</f>
        <v>920</v>
      </c>
    </row>
    <row r="230" spans="2:10" ht="24.75" customHeight="1">
      <c r="B230" s="60" t="s">
        <v>293</v>
      </c>
      <c r="C230" s="40" t="s">
        <v>70</v>
      </c>
      <c r="D230" s="40" t="s">
        <v>69</v>
      </c>
      <c r="E230" s="40" t="s">
        <v>513</v>
      </c>
      <c r="F230" s="40"/>
      <c r="G230" s="40"/>
      <c r="H230" s="44">
        <f aca="true" t="shared" si="27" ref="H230:J232">H231</f>
        <v>73000</v>
      </c>
      <c r="I230" s="44">
        <f t="shared" si="27"/>
        <v>0</v>
      </c>
      <c r="J230" s="130">
        <f t="shared" si="27"/>
        <v>73000</v>
      </c>
    </row>
    <row r="231" spans="2:10" ht="30">
      <c r="B231" s="60" t="s">
        <v>502</v>
      </c>
      <c r="C231" s="40" t="s">
        <v>70</v>
      </c>
      <c r="D231" s="40" t="s">
        <v>69</v>
      </c>
      <c r="E231" s="40" t="s">
        <v>513</v>
      </c>
      <c r="F231" s="40" t="s">
        <v>127</v>
      </c>
      <c r="G231" s="40"/>
      <c r="H231" s="44">
        <f t="shared" si="27"/>
        <v>73000</v>
      </c>
      <c r="I231" s="44">
        <f t="shared" si="27"/>
        <v>0</v>
      </c>
      <c r="J231" s="130">
        <f t="shared" si="27"/>
        <v>73000</v>
      </c>
    </row>
    <row r="232" spans="2:10" ht="30">
      <c r="B232" s="60" t="s">
        <v>130</v>
      </c>
      <c r="C232" s="40" t="s">
        <v>70</v>
      </c>
      <c r="D232" s="40" t="s">
        <v>69</v>
      </c>
      <c r="E232" s="40" t="s">
        <v>513</v>
      </c>
      <c r="F232" s="40" t="s">
        <v>129</v>
      </c>
      <c r="G232" s="40"/>
      <c r="H232" s="44">
        <f t="shared" si="27"/>
        <v>73000</v>
      </c>
      <c r="I232" s="44">
        <f t="shared" si="27"/>
        <v>0</v>
      </c>
      <c r="J232" s="130">
        <f t="shared" si="27"/>
        <v>73000</v>
      </c>
    </row>
    <row r="233" spans="2:10" ht="15.75" customHeight="1">
      <c r="B233" s="121" t="s">
        <v>114</v>
      </c>
      <c r="C233" s="41" t="s">
        <v>70</v>
      </c>
      <c r="D233" s="41" t="s">
        <v>69</v>
      </c>
      <c r="E233" s="41" t="s">
        <v>513</v>
      </c>
      <c r="F233" s="41" t="s">
        <v>129</v>
      </c>
      <c r="G233" s="41" t="s">
        <v>103</v>
      </c>
      <c r="H233" s="45">
        <f>'вед.прил 9'!I496+'вед.прил 9'!I737</f>
        <v>73000</v>
      </c>
      <c r="I233" s="45">
        <f>'вед.прил 9'!J737+'вед.прил 9'!J496</f>
        <v>0</v>
      </c>
      <c r="J233" s="134">
        <f>'вед.прил 9'!K496+'вед.прил 9'!K737</f>
        <v>73000</v>
      </c>
    </row>
    <row r="234" spans="2:10" ht="13.5" customHeight="1">
      <c r="B234" s="60" t="s">
        <v>293</v>
      </c>
      <c r="C234" s="40" t="s">
        <v>70</v>
      </c>
      <c r="D234" s="40" t="s">
        <v>69</v>
      </c>
      <c r="E234" s="40" t="s">
        <v>513</v>
      </c>
      <c r="F234" s="40"/>
      <c r="G234" s="40"/>
      <c r="H234" s="44">
        <f aca="true" t="shared" si="28" ref="H234:J236">H235</f>
        <v>737.4</v>
      </c>
      <c r="I234" s="44">
        <f t="shared" si="28"/>
        <v>0</v>
      </c>
      <c r="J234" s="130">
        <f t="shared" si="28"/>
        <v>737.4</v>
      </c>
    </row>
    <row r="235" spans="2:10" ht="30">
      <c r="B235" s="60" t="s">
        <v>502</v>
      </c>
      <c r="C235" s="40" t="s">
        <v>70</v>
      </c>
      <c r="D235" s="40" t="s">
        <v>69</v>
      </c>
      <c r="E235" s="40" t="s">
        <v>513</v>
      </c>
      <c r="F235" s="40" t="s">
        <v>127</v>
      </c>
      <c r="G235" s="40"/>
      <c r="H235" s="44">
        <f t="shared" si="28"/>
        <v>737.4</v>
      </c>
      <c r="I235" s="44">
        <f t="shared" si="28"/>
        <v>0</v>
      </c>
      <c r="J235" s="130">
        <f t="shared" si="28"/>
        <v>737.4</v>
      </c>
    </row>
    <row r="236" spans="2:10" ht="30">
      <c r="B236" s="60" t="s">
        <v>130</v>
      </c>
      <c r="C236" s="40" t="s">
        <v>70</v>
      </c>
      <c r="D236" s="40" t="s">
        <v>69</v>
      </c>
      <c r="E236" s="40" t="s">
        <v>513</v>
      </c>
      <c r="F236" s="40" t="s">
        <v>129</v>
      </c>
      <c r="G236" s="40"/>
      <c r="H236" s="44">
        <f t="shared" si="28"/>
        <v>737.4</v>
      </c>
      <c r="I236" s="44">
        <f t="shared" si="28"/>
        <v>0</v>
      </c>
      <c r="J236" s="130">
        <f t="shared" si="28"/>
        <v>737.4</v>
      </c>
    </row>
    <row r="237" spans="2:10" ht="17.25" customHeight="1">
      <c r="B237" s="121" t="s">
        <v>113</v>
      </c>
      <c r="C237" s="41" t="s">
        <v>70</v>
      </c>
      <c r="D237" s="41" t="s">
        <v>69</v>
      </c>
      <c r="E237" s="41" t="s">
        <v>513</v>
      </c>
      <c r="F237" s="41" t="s">
        <v>129</v>
      </c>
      <c r="G237" s="41" t="s">
        <v>102</v>
      </c>
      <c r="H237" s="45">
        <f>'вед.прил 9'!I741+'вед.прил 9'!I500</f>
        <v>737.4</v>
      </c>
      <c r="I237" s="45">
        <f>'вед.прил 9'!J500+'вед.прил 9'!J741</f>
        <v>0</v>
      </c>
      <c r="J237" s="134">
        <f>'вед.прил 9'!K741+'вед.прил 9'!K500</f>
        <v>737.4</v>
      </c>
    </row>
    <row r="238" spans="2:10" ht="45">
      <c r="B238" s="115" t="s">
        <v>457</v>
      </c>
      <c r="C238" s="40" t="s">
        <v>70</v>
      </c>
      <c r="D238" s="40" t="s">
        <v>69</v>
      </c>
      <c r="E238" s="40" t="s">
        <v>458</v>
      </c>
      <c r="F238" s="40"/>
      <c r="G238" s="40"/>
      <c r="H238" s="44">
        <f>H251+H255+H239+H243+H247</f>
        <v>71927.6</v>
      </c>
      <c r="I238" s="44">
        <f>I251+I255+I239+I243+I247</f>
        <v>0</v>
      </c>
      <c r="J238" s="130">
        <f>H238+I238</f>
        <v>71927.6</v>
      </c>
    </row>
    <row r="239" spans="2:10" ht="15">
      <c r="B239" s="60" t="s">
        <v>293</v>
      </c>
      <c r="C239" s="40" t="s">
        <v>70</v>
      </c>
      <c r="D239" s="40" t="s">
        <v>69</v>
      </c>
      <c r="E239" s="40" t="s">
        <v>483</v>
      </c>
      <c r="F239" s="40"/>
      <c r="G239" s="40"/>
      <c r="H239" s="44">
        <f aca="true" t="shared" si="29" ref="H239:J241">H240</f>
        <v>0</v>
      </c>
      <c r="I239" s="44">
        <f t="shared" si="29"/>
        <v>0</v>
      </c>
      <c r="J239" s="130">
        <f t="shared" si="29"/>
        <v>0</v>
      </c>
    </row>
    <row r="240" spans="2:10" ht="30">
      <c r="B240" s="144" t="s">
        <v>408</v>
      </c>
      <c r="C240" s="40" t="s">
        <v>70</v>
      </c>
      <c r="D240" s="40" t="s">
        <v>69</v>
      </c>
      <c r="E240" s="40" t="s">
        <v>483</v>
      </c>
      <c r="F240" s="40" t="s">
        <v>220</v>
      </c>
      <c r="G240" s="40"/>
      <c r="H240" s="44">
        <f t="shared" si="29"/>
        <v>0</v>
      </c>
      <c r="I240" s="44">
        <f t="shared" si="29"/>
        <v>0</v>
      </c>
      <c r="J240" s="130">
        <f t="shared" si="29"/>
        <v>0</v>
      </c>
    </row>
    <row r="241" spans="2:10" ht="15">
      <c r="B241" s="144" t="s">
        <v>250</v>
      </c>
      <c r="C241" s="40" t="s">
        <v>70</v>
      </c>
      <c r="D241" s="40" t="s">
        <v>69</v>
      </c>
      <c r="E241" s="40" t="s">
        <v>483</v>
      </c>
      <c r="F241" s="40" t="s">
        <v>34</v>
      </c>
      <c r="G241" s="40"/>
      <c r="H241" s="44">
        <f t="shared" si="29"/>
        <v>0</v>
      </c>
      <c r="I241" s="44">
        <f t="shared" si="29"/>
        <v>0</v>
      </c>
      <c r="J241" s="130">
        <f t="shared" si="29"/>
        <v>0</v>
      </c>
    </row>
    <row r="242" spans="2:10" ht="15">
      <c r="B242" s="121" t="s">
        <v>114</v>
      </c>
      <c r="C242" s="41" t="s">
        <v>70</v>
      </c>
      <c r="D242" s="41" t="s">
        <v>69</v>
      </c>
      <c r="E242" s="41" t="s">
        <v>483</v>
      </c>
      <c r="F242" s="41" t="s">
        <v>34</v>
      </c>
      <c r="G242" s="41" t="s">
        <v>103</v>
      </c>
      <c r="H242" s="45">
        <f>'вед.прил 9'!I294</f>
        <v>0</v>
      </c>
      <c r="I242" s="45">
        <f>'вед.прил 9'!J294</f>
        <v>0</v>
      </c>
      <c r="J242" s="134">
        <f>'вед.прил 9'!K294</f>
        <v>0</v>
      </c>
    </row>
    <row r="243" spans="2:10" ht="15">
      <c r="B243" s="60" t="s">
        <v>293</v>
      </c>
      <c r="C243" s="40" t="s">
        <v>70</v>
      </c>
      <c r="D243" s="40" t="s">
        <v>69</v>
      </c>
      <c r="E243" s="40" t="s">
        <v>516</v>
      </c>
      <c r="F243" s="40"/>
      <c r="G243" s="40"/>
      <c r="H243" s="44">
        <f aca="true" t="shared" si="30" ref="H243:J245">H244</f>
        <v>46034.9</v>
      </c>
      <c r="I243" s="44">
        <f t="shared" si="30"/>
        <v>0</v>
      </c>
      <c r="J243" s="130">
        <f t="shared" si="30"/>
        <v>46034.9</v>
      </c>
    </row>
    <row r="244" spans="2:10" ht="30">
      <c r="B244" s="144" t="s">
        <v>408</v>
      </c>
      <c r="C244" s="40" t="s">
        <v>70</v>
      </c>
      <c r="D244" s="40" t="s">
        <v>69</v>
      </c>
      <c r="E244" s="40" t="s">
        <v>516</v>
      </c>
      <c r="F244" s="40" t="s">
        <v>220</v>
      </c>
      <c r="G244" s="40"/>
      <c r="H244" s="44">
        <f t="shared" si="30"/>
        <v>46034.9</v>
      </c>
      <c r="I244" s="44">
        <f t="shared" si="30"/>
        <v>0</v>
      </c>
      <c r="J244" s="130">
        <f t="shared" si="30"/>
        <v>46034.9</v>
      </c>
    </row>
    <row r="245" spans="2:10" ht="15">
      <c r="B245" s="144" t="s">
        <v>250</v>
      </c>
      <c r="C245" s="40" t="s">
        <v>70</v>
      </c>
      <c r="D245" s="40" t="s">
        <v>69</v>
      </c>
      <c r="E245" s="40" t="s">
        <v>516</v>
      </c>
      <c r="F245" s="40" t="s">
        <v>34</v>
      </c>
      <c r="G245" s="40"/>
      <c r="H245" s="44">
        <f t="shared" si="30"/>
        <v>46034.9</v>
      </c>
      <c r="I245" s="44">
        <f t="shared" si="30"/>
        <v>0</v>
      </c>
      <c r="J245" s="130">
        <f t="shared" si="30"/>
        <v>46034.9</v>
      </c>
    </row>
    <row r="246" spans="2:10" ht="15">
      <c r="B246" s="121" t="s">
        <v>114</v>
      </c>
      <c r="C246" s="41" t="s">
        <v>70</v>
      </c>
      <c r="D246" s="41" t="s">
        <v>69</v>
      </c>
      <c r="E246" s="41" t="s">
        <v>516</v>
      </c>
      <c r="F246" s="41" t="s">
        <v>34</v>
      </c>
      <c r="G246" s="41" t="s">
        <v>103</v>
      </c>
      <c r="H246" s="45">
        <f>'вед.прил 9'!I298</f>
        <v>46034.9</v>
      </c>
      <c r="I246" s="45">
        <f>'вед.прил 9'!J298</f>
        <v>0</v>
      </c>
      <c r="J246" s="134">
        <f>'вед.прил 9'!K298</f>
        <v>46034.9</v>
      </c>
    </row>
    <row r="247" spans="2:10" ht="15">
      <c r="B247" s="60" t="s">
        <v>293</v>
      </c>
      <c r="C247" s="40" t="s">
        <v>70</v>
      </c>
      <c r="D247" s="40" t="s">
        <v>69</v>
      </c>
      <c r="E247" s="40" t="s">
        <v>516</v>
      </c>
      <c r="F247" s="40"/>
      <c r="G247" s="40"/>
      <c r="H247" s="44">
        <f aca="true" t="shared" si="31" ref="H247:J249">H248</f>
        <v>447.5</v>
      </c>
      <c r="I247" s="44">
        <f t="shared" si="31"/>
        <v>0</v>
      </c>
      <c r="J247" s="130">
        <f t="shared" si="31"/>
        <v>447.5</v>
      </c>
    </row>
    <row r="248" spans="2:10" ht="30">
      <c r="B248" s="144" t="s">
        <v>408</v>
      </c>
      <c r="C248" s="40" t="s">
        <v>70</v>
      </c>
      <c r="D248" s="40" t="s">
        <v>69</v>
      </c>
      <c r="E248" s="40" t="s">
        <v>516</v>
      </c>
      <c r="F248" s="40" t="s">
        <v>220</v>
      </c>
      <c r="G248" s="40"/>
      <c r="H248" s="44">
        <f t="shared" si="31"/>
        <v>447.5</v>
      </c>
      <c r="I248" s="44">
        <f t="shared" si="31"/>
        <v>0</v>
      </c>
      <c r="J248" s="130">
        <f t="shared" si="31"/>
        <v>447.5</v>
      </c>
    </row>
    <row r="249" spans="2:10" ht="15">
      <c r="B249" s="144" t="s">
        <v>250</v>
      </c>
      <c r="C249" s="40" t="s">
        <v>70</v>
      </c>
      <c r="D249" s="40" t="s">
        <v>69</v>
      </c>
      <c r="E249" s="40" t="s">
        <v>516</v>
      </c>
      <c r="F249" s="40" t="s">
        <v>34</v>
      </c>
      <c r="G249" s="40"/>
      <c r="H249" s="44">
        <f t="shared" si="31"/>
        <v>447.5</v>
      </c>
      <c r="I249" s="44">
        <f t="shared" si="31"/>
        <v>0</v>
      </c>
      <c r="J249" s="130">
        <f t="shared" si="31"/>
        <v>447.5</v>
      </c>
    </row>
    <row r="250" spans="2:10" ht="15">
      <c r="B250" s="121" t="s">
        <v>113</v>
      </c>
      <c r="C250" s="41" t="s">
        <v>70</v>
      </c>
      <c r="D250" s="41" t="s">
        <v>69</v>
      </c>
      <c r="E250" s="41" t="s">
        <v>516</v>
      </c>
      <c r="F250" s="41" t="s">
        <v>34</v>
      </c>
      <c r="G250" s="41" t="s">
        <v>102</v>
      </c>
      <c r="H250" s="45">
        <f>'вед.прил 9'!I302</f>
        <v>447.5</v>
      </c>
      <c r="I250" s="45">
        <f>'вед.прил 9'!J302</f>
        <v>0</v>
      </c>
      <c r="J250" s="134">
        <f>'вед.прил 9'!K302</f>
        <v>447.5</v>
      </c>
    </row>
    <row r="251" spans="2:10" ht="15">
      <c r="B251" s="60" t="s">
        <v>293</v>
      </c>
      <c r="C251" s="40" t="s">
        <v>70</v>
      </c>
      <c r="D251" s="40" t="s">
        <v>69</v>
      </c>
      <c r="E251" s="40" t="s">
        <v>472</v>
      </c>
      <c r="F251" s="40"/>
      <c r="G251" s="40"/>
      <c r="H251" s="44">
        <f aca="true" t="shared" si="32" ref="H251:J253">H252</f>
        <v>23814.4</v>
      </c>
      <c r="I251" s="44">
        <f t="shared" si="32"/>
        <v>0</v>
      </c>
      <c r="J251" s="130">
        <f t="shared" si="32"/>
        <v>23814.4</v>
      </c>
    </row>
    <row r="252" spans="2:10" ht="30">
      <c r="B252" s="144" t="s">
        <v>408</v>
      </c>
      <c r="C252" s="40" t="s">
        <v>70</v>
      </c>
      <c r="D252" s="40" t="s">
        <v>69</v>
      </c>
      <c r="E252" s="40" t="s">
        <v>472</v>
      </c>
      <c r="F252" s="40" t="s">
        <v>220</v>
      </c>
      <c r="G252" s="40"/>
      <c r="H252" s="44">
        <f t="shared" si="32"/>
        <v>23814.4</v>
      </c>
      <c r="I252" s="44">
        <f t="shared" si="32"/>
        <v>0</v>
      </c>
      <c r="J252" s="130">
        <f t="shared" si="32"/>
        <v>23814.4</v>
      </c>
    </row>
    <row r="253" spans="2:10" ht="15">
      <c r="B253" s="144" t="s">
        <v>250</v>
      </c>
      <c r="C253" s="40" t="s">
        <v>70</v>
      </c>
      <c r="D253" s="40" t="s">
        <v>69</v>
      </c>
      <c r="E253" s="40" t="s">
        <v>472</v>
      </c>
      <c r="F253" s="40" t="s">
        <v>34</v>
      </c>
      <c r="G253" s="40"/>
      <c r="H253" s="44">
        <f t="shared" si="32"/>
        <v>23814.4</v>
      </c>
      <c r="I253" s="44">
        <f t="shared" si="32"/>
        <v>0</v>
      </c>
      <c r="J253" s="130">
        <f t="shared" si="32"/>
        <v>23814.4</v>
      </c>
    </row>
    <row r="254" spans="2:10" ht="15">
      <c r="B254" s="121" t="s">
        <v>114</v>
      </c>
      <c r="C254" s="41" t="s">
        <v>70</v>
      </c>
      <c r="D254" s="41" t="s">
        <v>69</v>
      </c>
      <c r="E254" s="41" t="s">
        <v>472</v>
      </c>
      <c r="F254" s="41" t="s">
        <v>34</v>
      </c>
      <c r="G254" s="41" t="s">
        <v>103</v>
      </c>
      <c r="H254" s="45">
        <f>'вед.прил 9'!I306</f>
        <v>23814.4</v>
      </c>
      <c r="I254" s="45">
        <f>'вед.прил 9'!J306</f>
        <v>0</v>
      </c>
      <c r="J254" s="134">
        <f>'вед.прил 9'!K306</f>
        <v>23814.4</v>
      </c>
    </row>
    <row r="255" spans="2:10" ht="15">
      <c r="B255" s="60" t="s">
        <v>293</v>
      </c>
      <c r="C255" s="40" t="s">
        <v>70</v>
      </c>
      <c r="D255" s="40" t="s">
        <v>69</v>
      </c>
      <c r="E255" s="40" t="s">
        <v>459</v>
      </c>
      <c r="F255" s="40"/>
      <c r="G255" s="40"/>
      <c r="H255" s="44">
        <f aca="true" t="shared" si="33" ref="H255:J257">H256</f>
        <v>1630.8</v>
      </c>
      <c r="I255" s="44">
        <f t="shared" si="33"/>
        <v>0</v>
      </c>
      <c r="J255" s="130">
        <f t="shared" si="33"/>
        <v>1630.8</v>
      </c>
    </row>
    <row r="256" spans="2:10" ht="30">
      <c r="B256" s="144" t="s">
        <v>408</v>
      </c>
      <c r="C256" s="40" t="s">
        <v>70</v>
      </c>
      <c r="D256" s="40" t="s">
        <v>69</v>
      </c>
      <c r="E256" s="40" t="s">
        <v>459</v>
      </c>
      <c r="F256" s="40" t="s">
        <v>220</v>
      </c>
      <c r="G256" s="40"/>
      <c r="H256" s="44">
        <f t="shared" si="33"/>
        <v>1630.8</v>
      </c>
      <c r="I256" s="44">
        <f t="shared" si="33"/>
        <v>0</v>
      </c>
      <c r="J256" s="130">
        <f t="shared" si="33"/>
        <v>1630.8</v>
      </c>
    </row>
    <row r="257" spans="2:10" ht="15">
      <c r="B257" s="144" t="s">
        <v>250</v>
      </c>
      <c r="C257" s="40" t="s">
        <v>70</v>
      </c>
      <c r="D257" s="40" t="s">
        <v>69</v>
      </c>
      <c r="E257" s="40" t="s">
        <v>459</v>
      </c>
      <c r="F257" s="40" t="s">
        <v>34</v>
      </c>
      <c r="G257" s="40"/>
      <c r="H257" s="44">
        <f t="shared" si="33"/>
        <v>1630.8</v>
      </c>
      <c r="I257" s="44">
        <f t="shared" si="33"/>
        <v>0</v>
      </c>
      <c r="J257" s="130">
        <f t="shared" si="33"/>
        <v>1630.8</v>
      </c>
    </row>
    <row r="258" spans="2:10" ht="15">
      <c r="B258" s="63" t="s">
        <v>113</v>
      </c>
      <c r="C258" s="41" t="s">
        <v>70</v>
      </c>
      <c r="D258" s="41" t="s">
        <v>69</v>
      </c>
      <c r="E258" s="41" t="s">
        <v>459</v>
      </c>
      <c r="F258" s="41" t="s">
        <v>34</v>
      </c>
      <c r="G258" s="41" t="s">
        <v>102</v>
      </c>
      <c r="H258" s="45">
        <f>'вед.прил 9'!I310</f>
        <v>1630.8</v>
      </c>
      <c r="I258" s="45">
        <f>'вед.прил 9'!J310</f>
        <v>0</v>
      </c>
      <c r="J258" s="134">
        <f>'вед.прил 9'!K310</f>
        <v>1630.8</v>
      </c>
    </row>
    <row r="259" spans="2:10" ht="42" customHeight="1">
      <c r="B259" s="60" t="s">
        <v>377</v>
      </c>
      <c r="C259" s="40" t="s">
        <v>70</v>
      </c>
      <c r="D259" s="40" t="s">
        <v>69</v>
      </c>
      <c r="E259" s="40" t="s">
        <v>182</v>
      </c>
      <c r="F259" s="40"/>
      <c r="G259" s="40"/>
      <c r="H259" s="44">
        <f>H264+H260+H268+H272</f>
        <v>29402.5</v>
      </c>
      <c r="I259" s="44">
        <f>I264+I260+I268+I272</f>
        <v>381.1</v>
      </c>
      <c r="J259" s="130">
        <f aca="true" t="shared" si="34" ref="J259:J266">H259+I259</f>
        <v>29783.6</v>
      </c>
    </row>
    <row r="260" spans="2:10" ht="17.25" customHeight="1">
      <c r="B260" s="60" t="s">
        <v>293</v>
      </c>
      <c r="C260" s="40" t="s">
        <v>70</v>
      </c>
      <c r="D260" s="40" t="s">
        <v>69</v>
      </c>
      <c r="E260" s="40" t="s">
        <v>8</v>
      </c>
      <c r="F260" s="40"/>
      <c r="G260" s="40"/>
      <c r="H260" s="44">
        <f aca="true" t="shared" si="35" ref="H260:I262">H261</f>
        <v>11501</v>
      </c>
      <c r="I260" s="44">
        <f t="shared" si="35"/>
        <v>0</v>
      </c>
      <c r="J260" s="130">
        <f t="shared" si="34"/>
        <v>11501</v>
      </c>
    </row>
    <row r="261" spans="2:10" ht="29.25" customHeight="1">
      <c r="B261" s="60" t="s">
        <v>502</v>
      </c>
      <c r="C261" s="40" t="s">
        <v>70</v>
      </c>
      <c r="D261" s="40" t="s">
        <v>69</v>
      </c>
      <c r="E261" s="40" t="s">
        <v>8</v>
      </c>
      <c r="F261" s="40" t="s">
        <v>127</v>
      </c>
      <c r="G261" s="40"/>
      <c r="H261" s="44">
        <f t="shared" si="35"/>
        <v>11501</v>
      </c>
      <c r="I261" s="44">
        <f t="shared" si="35"/>
        <v>0</v>
      </c>
      <c r="J261" s="130">
        <f t="shared" si="34"/>
        <v>11501</v>
      </c>
    </row>
    <row r="262" spans="2:10" ht="30.75" customHeight="1">
      <c r="B262" s="60" t="s">
        <v>130</v>
      </c>
      <c r="C262" s="40" t="s">
        <v>70</v>
      </c>
      <c r="D262" s="40" t="s">
        <v>69</v>
      </c>
      <c r="E262" s="40" t="s">
        <v>8</v>
      </c>
      <c r="F262" s="40" t="s">
        <v>129</v>
      </c>
      <c r="G262" s="40"/>
      <c r="H262" s="44">
        <f t="shared" si="35"/>
        <v>11501</v>
      </c>
      <c r="I262" s="44">
        <f t="shared" si="35"/>
        <v>0</v>
      </c>
      <c r="J262" s="130">
        <f t="shared" si="34"/>
        <v>11501</v>
      </c>
    </row>
    <row r="263" spans="2:10" ht="18.75" customHeight="1">
      <c r="B263" s="63" t="s">
        <v>114</v>
      </c>
      <c r="C263" s="41" t="s">
        <v>70</v>
      </c>
      <c r="D263" s="41" t="s">
        <v>69</v>
      </c>
      <c r="E263" s="41" t="s">
        <v>8</v>
      </c>
      <c r="F263" s="41" t="s">
        <v>129</v>
      </c>
      <c r="G263" s="41" t="s">
        <v>103</v>
      </c>
      <c r="H263" s="45">
        <f>'вед.прил 9'!I505+'вед.прил 9'!I746</f>
        <v>11501</v>
      </c>
      <c r="I263" s="45">
        <f>'вед.прил 9'!J505+'вед.прил 9'!J746</f>
        <v>0</v>
      </c>
      <c r="J263" s="45">
        <f>'вед.прил 9'!K505+'вед.прил 9'!K746</f>
        <v>11501</v>
      </c>
    </row>
    <row r="264" spans="2:10" ht="15">
      <c r="B264" s="60" t="s">
        <v>293</v>
      </c>
      <c r="C264" s="40" t="s">
        <v>70</v>
      </c>
      <c r="D264" s="40" t="s">
        <v>69</v>
      </c>
      <c r="E264" s="40" t="s">
        <v>183</v>
      </c>
      <c r="F264" s="40"/>
      <c r="G264" s="40"/>
      <c r="H264" s="44">
        <f aca="true" t="shared" si="36" ref="H264:I266">H265</f>
        <v>4266.099999999999</v>
      </c>
      <c r="I264" s="44">
        <f t="shared" si="36"/>
        <v>381.1</v>
      </c>
      <c r="J264" s="130">
        <f t="shared" si="34"/>
        <v>4647.2</v>
      </c>
    </row>
    <row r="265" spans="2:10" ht="29.25" customHeight="1">
      <c r="B265" s="60" t="s">
        <v>502</v>
      </c>
      <c r="C265" s="40" t="s">
        <v>70</v>
      </c>
      <c r="D265" s="40" t="s">
        <v>69</v>
      </c>
      <c r="E265" s="40" t="s">
        <v>183</v>
      </c>
      <c r="F265" s="40" t="s">
        <v>127</v>
      </c>
      <c r="G265" s="40"/>
      <c r="H265" s="44">
        <f t="shared" si="36"/>
        <v>4266.099999999999</v>
      </c>
      <c r="I265" s="44">
        <f t="shared" si="36"/>
        <v>381.1</v>
      </c>
      <c r="J265" s="130">
        <f t="shared" si="34"/>
        <v>4647.2</v>
      </c>
    </row>
    <row r="266" spans="2:10" ht="29.25" customHeight="1">
      <c r="B266" s="60" t="s">
        <v>130</v>
      </c>
      <c r="C266" s="40" t="s">
        <v>70</v>
      </c>
      <c r="D266" s="40" t="s">
        <v>69</v>
      </c>
      <c r="E266" s="40" t="s">
        <v>183</v>
      </c>
      <c r="F266" s="40" t="s">
        <v>129</v>
      </c>
      <c r="G266" s="40"/>
      <c r="H266" s="44">
        <f t="shared" si="36"/>
        <v>4266.099999999999</v>
      </c>
      <c r="I266" s="44">
        <f t="shared" si="36"/>
        <v>381.1</v>
      </c>
      <c r="J266" s="130">
        <f t="shared" si="34"/>
        <v>4647.2</v>
      </c>
    </row>
    <row r="267" spans="2:10" ht="14.25" customHeight="1">
      <c r="B267" s="63" t="s">
        <v>113</v>
      </c>
      <c r="C267" s="41" t="s">
        <v>70</v>
      </c>
      <c r="D267" s="41" t="s">
        <v>69</v>
      </c>
      <c r="E267" s="41" t="s">
        <v>183</v>
      </c>
      <c r="F267" s="41" t="s">
        <v>129</v>
      </c>
      <c r="G267" s="41" t="s">
        <v>102</v>
      </c>
      <c r="H267" s="45">
        <f>'вед.прил 9'!I509+'вед.прил 9'!I750</f>
        <v>4266.099999999999</v>
      </c>
      <c r="I267" s="45">
        <f>'вед.прил 9'!J509+'вед.прил 9'!J750</f>
        <v>381.1</v>
      </c>
      <c r="J267" s="45">
        <f>'вед.прил 9'!K509+'вед.прил 9'!K750</f>
        <v>4647.2</v>
      </c>
    </row>
    <row r="268" spans="2:10" ht="21.75" customHeight="1">
      <c r="B268" s="60" t="s">
        <v>293</v>
      </c>
      <c r="C268" s="40" t="s">
        <v>70</v>
      </c>
      <c r="D268" s="40" t="s">
        <v>69</v>
      </c>
      <c r="E268" s="40" t="s">
        <v>514</v>
      </c>
      <c r="F268" s="40"/>
      <c r="G268" s="40"/>
      <c r="H268" s="44">
        <f aca="true" t="shared" si="37" ref="H268:J270">H269</f>
        <v>13499</v>
      </c>
      <c r="I268" s="44">
        <f t="shared" si="37"/>
        <v>0</v>
      </c>
      <c r="J268" s="130">
        <f t="shared" si="37"/>
        <v>13499</v>
      </c>
    </row>
    <row r="269" spans="2:10" ht="28.5" customHeight="1">
      <c r="B269" s="60" t="s">
        <v>502</v>
      </c>
      <c r="C269" s="40" t="s">
        <v>70</v>
      </c>
      <c r="D269" s="40" t="s">
        <v>69</v>
      </c>
      <c r="E269" s="40" t="s">
        <v>514</v>
      </c>
      <c r="F269" s="40" t="s">
        <v>127</v>
      </c>
      <c r="G269" s="40"/>
      <c r="H269" s="44">
        <f t="shared" si="37"/>
        <v>13499</v>
      </c>
      <c r="I269" s="44">
        <f t="shared" si="37"/>
        <v>0</v>
      </c>
      <c r="J269" s="130">
        <f t="shared" si="37"/>
        <v>13499</v>
      </c>
    </row>
    <row r="270" spans="2:10" ht="27" customHeight="1">
      <c r="B270" s="60" t="s">
        <v>130</v>
      </c>
      <c r="C270" s="40" t="s">
        <v>70</v>
      </c>
      <c r="D270" s="40" t="s">
        <v>69</v>
      </c>
      <c r="E270" s="40" t="s">
        <v>514</v>
      </c>
      <c r="F270" s="40" t="s">
        <v>129</v>
      </c>
      <c r="G270" s="40"/>
      <c r="H270" s="44">
        <f t="shared" si="37"/>
        <v>13499</v>
      </c>
      <c r="I270" s="44">
        <f t="shared" si="37"/>
        <v>0</v>
      </c>
      <c r="J270" s="130">
        <f t="shared" si="37"/>
        <v>13499</v>
      </c>
    </row>
    <row r="271" spans="2:10" ht="14.25" customHeight="1">
      <c r="B271" s="121" t="s">
        <v>114</v>
      </c>
      <c r="C271" s="41" t="s">
        <v>70</v>
      </c>
      <c r="D271" s="41" t="s">
        <v>69</v>
      </c>
      <c r="E271" s="41" t="s">
        <v>514</v>
      </c>
      <c r="F271" s="41" t="s">
        <v>129</v>
      </c>
      <c r="G271" s="41" t="s">
        <v>103</v>
      </c>
      <c r="H271" s="45">
        <f>'вед.прил 9'!I513+'вед.прил 9'!I754</f>
        <v>13499</v>
      </c>
      <c r="I271" s="45">
        <f>'вед.прил 9'!J513+'вед.прил 9'!J754</f>
        <v>0</v>
      </c>
      <c r="J271" s="45">
        <f>'вед.прил 9'!K513+'вед.прил 9'!K754</f>
        <v>13499</v>
      </c>
    </row>
    <row r="272" spans="2:10" ht="16.5" customHeight="1">
      <c r="B272" s="60" t="s">
        <v>293</v>
      </c>
      <c r="C272" s="40" t="s">
        <v>70</v>
      </c>
      <c r="D272" s="40" t="s">
        <v>69</v>
      </c>
      <c r="E272" s="40" t="s">
        <v>514</v>
      </c>
      <c r="F272" s="40"/>
      <c r="G272" s="40"/>
      <c r="H272" s="44">
        <f aca="true" t="shared" si="38" ref="H272:J274">H273</f>
        <v>136.4</v>
      </c>
      <c r="I272" s="44">
        <f t="shared" si="38"/>
        <v>0</v>
      </c>
      <c r="J272" s="130">
        <f t="shared" si="38"/>
        <v>136.4</v>
      </c>
    </row>
    <row r="273" spans="2:10" ht="27" customHeight="1">
      <c r="B273" s="60" t="s">
        <v>502</v>
      </c>
      <c r="C273" s="40" t="s">
        <v>70</v>
      </c>
      <c r="D273" s="40" t="s">
        <v>69</v>
      </c>
      <c r="E273" s="40" t="s">
        <v>514</v>
      </c>
      <c r="F273" s="40" t="s">
        <v>127</v>
      </c>
      <c r="G273" s="40"/>
      <c r="H273" s="44">
        <f t="shared" si="38"/>
        <v>136.4</v>
      </c>
      <c r="I273" s="44">
        <f t="shared" si="38"/>
        <v>0</v>
      </c>
      <c r="J273" s="130">
        <f t="shared" si="38"/>
        <v>136.4</v>
      </c>
    </row>
    <row r="274" spans="2:10" ht="30.75" customHeight="1">
      <c r="B274" s="60" t="s">
        <v>130</v>
      </c>
      <c r="C274" s="40" t="s">
        <v>70</v>
      </c>
      <c r="D274" s="40" t="s">
        <v>69</v>
      </c>
      <c r="E274" s="40" t="s">
        <v>514</v>
      </c>
      <c r="F274" s="40" t="s">
        <v>129</v>
      </c>
      <c r="G274" s="40"/>
      <c r="H274" s="44">
        <f t="shared" si="38"/>
        <v>136.4</v>
      </c>
      <c r="I274" s="44">
        <f t="shared" si="38"/>
        <v>0</v>
      </c>
      <c r="J274" s="130">
        <f t="shared" si="38"/>
        <v>136.4</v>
      </c>
    </row>
    <row r="275" spans="2:10" ht="21" customHeight="1">
      <c r="B275" s="121" t="s">
        <v>113</v>
      </c>
      <c r="C275" s="41" t="s">
        <v>70</v>
      </c>
      <c r="D275" s="41" t="s">
        <v>69</v>
      </c>
      <c r="E275" s="41" t="s">
        <v>514</v>
      </c>
      <c r="F275" s="41" t="s">
        <v>129</v>
      </c>
      <c r="G275" s="41" t="s">
        <v>102</v>
      </c>
      <c r="H275" s="45">
        <f>'вед.прил 9'!I517+'вед.прил 9'!I758</f>
        <v>136.4</v>
      </c>
      <c r="I275" s="45">
        <f>'вед.прил 9'!J758+'вед.прил 9'!J517</f>
        <v>0</v>
      </c>
      <c r="J275" s="134">
        <f>'вед.прил 9'!K517+'вед.прил 9'!K758</f>
        <v>136.4</v>
      </c>
    </row>
    <row r="276" spans="2:10" ht="58.5" customHeight="1">
      <c r="B276" s="60" t="s">
        <v>177</v>
      </c>
      <c r="C276" s="40" t="s">
        <v>70</v>
      </c>
      <c r="D276" s="40" t="s">
        <v>69</v>
      </c>
      <c r="E276" s="40" t="s">
        <v>363</v>
      </c>
      <c r="F276" s="40"/>
      <c r="G276" s="40"/>
      <c r="H276" s="44">
        <f>H277</f>
        <v>3367.9</v>
      </c>
      <c r="I276" s="44">
        <f>I277</f>
        <v>0</v>
      </c>
      <c r="J276" s="130">
        <f>H276+I276</f>
        <v>3367.9</v>
      </c>
    </row>
    <row r="277" spans="2:10" ht="42.75" customHeight="1">
      <c r="B277" s="60" t="s">
        <v>364</v>
      </c>
      <c r="C277" s="40" t="s">
        <v>70</v>
      </c>
      <c r="D277" s="40" t="s">
        <v>69</v>
      </c>
      <c r="E277" s="40" t="s">
        <v>365</v>
      </c>
      <c r="F277" s="40"/>
      <c r="G277" s="40"/>
      <c r="H277" s="44">
        <f>H282+H278+H286+H290</f>
        <v>3367.9</v>
      </c>
      <c r="I277" s="44">
        <f>I282+I278+I286+I290</f>
        <v>0</v>
      </c>
      <c r="J277" s="130">
        <f>H277+I277</f>
        <v>3367.9</v>
      </c>
    </row>
    <row r="278" spans="2:10" ht="18.75" customHeight="1">
      <c r="B278" s="60" t="s">
        <v>293</v>
      </c>
      <c r="C278" s="40" t="s">
        <v>70</v>
      </c>
      <c r="D278" s="40" t="s">
        <v>69</v>
      </c>
      <c r="E278" s="40" t="s">
        <v>487</v>
      </c>
      <c r="F278" s="40"/>
      <c r="G278" s="40"/>
      <c r="H278" s="44">
        <f aca="true" t="shared" si="39" ref="H278:J280">H279</f>
        <v>0</v>
      </c>
      <c r="I278" s="44">
        <f t="shared" si="39"/>
        <v>0</v>
      </c>
      <c r="J278" s="130">
        <f t="shared" si="39"/>
        <v>0</v>
      </c>
    </row>
    <row r="279" spans="2:10" ht="31.5" customHeight="1">
      <c r="B279" s="60" t="s">
        <v>502</v>
      </c>
      <c r="C279" s="40" t="s">
        <v>70</v>
      </c>
      <c r="D279" s="40" t="s">
        <v>69</v>
      </c>
      <c r="E279" s="40" t="s">
        <v>487</v>
      </c>
      <c r="F279" s="40" t="s">
        <v>127</v>
      </c>
      <c r="G279" s="40"/>
      <c r="H279" s="44">
        <f t="shared" si="39"/>
        <v>0</v>
      </c>
      <c r="I279" s="44">
        <f t="shared" si="39"/>
        <v>0</v>
      </c>
      <c r="J279" s="130">
        <f t="shared" si="39"/>
        <v>0</v>
      </c>
    </row>
    <row r="280" spans="2:10" ht="27" customHeight="1">
      <c r="B280" s="60" t="s">
        <v>130</v>
      </c>
      <c r="C280" s="40" t="s">
        <v>70</v>
      </c>
      <c r="D280" s="40" t="s">
        <v>69</v>
      </c>
      <c r="E280" s="40" t="s">
        <v>487</v>
      </c>
      <c r="F280" s="40" t="s">
        <v>129</v>
      </c>
      <c r="G280" s="40"/>
      <c r="H280" s="44">
        <f t="shared" si="39"/>
        <v>0</v>
      </c>
      <c r="I280" s="44">
        <f t="shared" si="39"/>
        <v>0</v>
      </c>
      <c r="J280" s="130">
        <f t="shared" si="39"/>
        <v>0</v>
      </c>
    </row>
    <row r="281" spans="2:10" ht="17.25" customHeight="1">
      <c r="B281" s="121" t="s">
        <v>114</v>
      </c>
      <c r="C281" s="41" t="s">
        <v>70</v>
      </c>
      <c r="D281" s="41" t="s">
        <v>69</v>
      </c>
      <c r="E281" s="41" t="s">
        <v>487</v>
      </c>
      <c r="F281" s="41" t="s">
        <v>129</v>
      </c>
      <c r="G281" s="41" t="s">
        <v>103</v>
      </c>
      <c r="H281" s="45">
        <f>'вед.прил 9'!I764</f>
        <v>0</v>
      </c>
      <c r="I281" s="45">
        <f>'вед.прил 9'!J764</f>
        <v>0</v>
      </c>
      <c r="J281" s="134">
        <f>'вед.прил 9'!K764</f>
        <v>0</v>
      </c>
    </row>
    <row r="282" spans="2:10" ht="14.25" customHeight="1">
      <c r="B282" s="60" t="s">
        <v>293</v>
      </c>
      <c r="C282" s="40" t="s">
        <v>70</v>
      </c>
      <c r="D282" s="40" t="s">
        <v>69</v>
      </c>
      <c r="E282" s="40" t="s">
        <v>366</v>
      </c>
      <c r="F282" s="40"/>
      <c r="G282" s="40"/>
      <c r="H282" s="44">
        <f aca="true" t="shared" si="40" ref="H282:I284">H283</f>
        <v>268</v>
      </c>
      <c r="I282" s="44">
        <f t="shared" si="40"/>
        <v>0</v>
      </c>
      <c r="J282" s="130">
        <f>H282+I282</f>
        <v>268</v>
      </c>
    </row>
    <row r="283" spans="2:10" ht="33.75" customHeight="1">
      <c r="B283" s="60" t="s">
        <v>502</v>
      </c>
      <c r="C283" s="40" t="s">
        <v>70</v>
      </c>
      <c r="D283" s="40" t="s">
        <v>69</v>
      </c>
      <c r="E283" s="40" t="s">
        <v>366</v>
      </c>
      <c r="F283" s="40" t="s">
        <v>127</v>
      </c>
      <c r="G283" s="40"/>
      <c r="H283" s="44">
        <f t="shared" si="40"/>
        <v>268</v>
      </c>
      <c r="I283" s="44">
        <f t="shared" si="40"/>
        <v>0</v>
      </c>
      <c r="J283" s="130">
        <f>H283+I283</f>
        <v>268</v>
      </c>
    </row>
    <row r="284" spans="2:10" ht="27.75" customHeight="1">
      <c r="B284" s="60" t="s">
        <v>130</v>
      </c>
      <c r="C284" s="40" t="s">
        <v>70</v>
      </c>
      <c r="D284" s="40" t="s">
        <v>69</v>
      </c>
      <c r="E284" s="40" t="s">
        <v>366</v>
      </c>
      <c r="F284" s="40" t="s">
        <v>129</v>
      </c>
      <c r="G284" s="40"/>
      <c r="H284" s="44">
        <f t="shared" si="40"/>
        <v>268</v>
      </c>
      <c r="I284" s="44">
        <f t="shared" si="40"/>
        <v>0</v>
      </c>
      <c r="J284" s="130">
        <f>H284+I284</f>
        <v>268</v>
      </c>
    </row>
    <row r="285" spans="2:10" ht="14.25" customHeight="1">
      <c r="B285" s="63" t="s">
        <v>113</v>
      </c>
      <c r="C285" s="41" t="s">
        <v>70</v>
      </c>
      <c r="D285" s="41" t="s">
        <v>69</v>
      </c>
      <c r="E285" s="41" t="s">
        <v>366</v>
      </c>
      <c r="F285" s="41" t="s">
        <v>129</v>
      </c>
      <c r="G285" s="41" t="s">
        <v>102</v>
      </c>
      <c r="H285" s="45">
        <f>'вед.прил 9'!I523+'вед.прил 9'!I768</f>
        <v>268</v>
      </c>
      <c r="I285" s="45">
        <f>'вед.прил 9'!J523+'вед.прил 9'!J768</f>
        <v>0</v>
      </c>
      <c r="J285" s="134">
        <f>H285+I285</f>
        <v>268</v>
      </c>
    </row>
    <row r="286" spans="2:10" ht="17.25" customHeight="1">
      <c r="B286" s="60" t="s">
        <v>293</v>
      </c>
      <c r="C286" s="40" t="s">
        <v>70</v>
      </c>
      <c r="D286" s="40" t="s">
        <v>69</v>
      </c>
      <c r="E286" s="40" t="s">
        <v>515</v>
      </c>
      <c r="F286" s="40"/>
      <c r="G286" s="40"/>
      <c r="H286" s="44">
        <f aca="true" t="shared" si="41" ref="H286:J288">H287</f>
        <v>2944.9</v>
      </c>
      <c r="I286" s="44">
        <f t="shared" si="41"/>
        <v>0</v>
      </c>
      <c r="J286" s="130">
        <f t="shared" si="41"/>
        <v>2944.9</v>
      </c>
    </row>
    <row r="287" spans="2:10" ht="28.5" customHeight="1">
      <c r="B287" s="60" t="s">
        <v>502</v>
      </c>
      <c r="C287" s="40" t="s">
        <v>70</v>
      </c>
      <c r="D287" s="40" t="s">
        <v>69</v>
      </c>
      <c r="E287" s="40" t="s">
        <v>515</v>
      </c>
      <c r="F287" s="40" t="s">
        <v>127</v>
      </c>
      <c r="G287" s="40"/>
      <c r="H287" s="44">
        <f t="shared" si="41"/>
        <v>2944.9</v>
      </c>
      <c r="I287" s="44">
        <f t="shared" si="41"/>
        <v>0</v>
      </c>
      <c r="J287" s="130">
        <f t="shared" si="41"/>
        <v>2944.9</v>
      </c>
    </row>
    <row r="288" spans="2:10" ht="27" customHeight="1">
      <c r="B288" s="60" t="s">
        <v>130</v>
      </c>
      <c r="C288" s="40" t="s">
        <v>70</v>
      </c>
      <c r="D288" s="40" t="s">
        <v>69</v>
      </c>
      <c r="E288" s="40" t="s">
        <v>515</v>
      </c>
      <c r="F288" s="40" t="s">
        <v>129</v>
      </c>
      <c r="G288" s="40"/>
      <c r="H288" s="44">
        <f t="shared" si="41"/>
        <v>2944.9</v>
      </c>
      <c r="I288" s="44">
        <f t="shared" si="41"/>
        <v>0</v>
      </c>
      <c r="J288" s="130">
        <f t="shared" si="41"/>
        <v>2944.9</v>
      </c>
    </row>
    <row r="289" spans="2:10" ht="18.75" customHeight="1">
      <c r="B289" s="121" t="s">
        <v>114</v>
      </c>
      <c r="C289" s="41" t="s">
        <v>70</v>
      </c>
      <c r="D289" s="41" t="s">
        <v>69</v>
      </c>
      <c r="E289" s="41" t="s">
        <v>515</v>
      </c>
      <c r="F289" s="41" t="s">
        <v>129</v>
      </c>
      <c r="G289" s="41" t="s">
        <v>103</v>
      </c>
      <c r="H289" s="45">
        <f>'вед.прил 9'!I772</f>
        <v>2944.9</v>
      </c>
      <c r="I289" s="45">
        <f>'вед.прил 9'!J772</f>
        <v>0</v>
      </c>
      <c r="J289" s="134">
        <f>'вед.прил 9'!K772</f>
        <v>2944.9</v>
      </c>
    </row>
    <row r="290" spans="2:10" ht="22.5" customHeight="1">
      <c r="B290" s="60" t="s">
        <v>293</v>
      </c>
      <c r="C290" s="40" t="s">
        <v>70</v>
      </c>
      <c r="D290" s="40" t="s">
        <v>69</v>
      </c>
      <c r="E290" s="40" t="s">
        <v>515</v>
      </c>
      <c r="F290" s="40"/>
      <c r="G290" s="40"/>
      <c r="H290" s="44">
        <f aca="true" t="shared" si="42" ref="H290:J292">H291</f>
        <v>155</v>
      </c>
      <c r="I290" s="44">
        <f t="shared" si="42"/>
        <v>0</v>
      </c>
      <c r="J290" s="130">
        <f t="shared" si="42"/>
        <v>155</v>
      </c>
    </row>
    <row r="291" spans="2:10" ht="29.25" customHeight="1">
      <c r="B291" s="60" t="s">
        <v>502</v>
      </c>
      <c r="C291" s="40" t="s">
        <v>70</v>
      </c>
      <c r="D291" s="40" t="s">
        <v>69</v>
      </c>
      <c r="E291" s="40" t="s">
        <v>515</v>
      </c>
      <c r="F291" s="40" t="s">
        <v>127</v>
      </c>
      <c r="G291" s="40"/>
      <c r="H291" s="44">
        <f t="shared" si="42"/>
        <v>155</v>
      </c>
      <c r="I291" s="44">
        <f t="shared" si="42"/>
        <v>0</v>
      </c>
      <c r="J291" s="130">
        <f t="shared" si="42"/>
        <v>155</v>
      </c>
    </row>
    <row r="292" spans="2:10" ht="28.5" customHeight="1">
      <c r="B292" s="60" t="s">
        <v>130</v>
      </c>
      <c r="C292" s="40" t="s">
        <v>70</v>
      </c>
      <c r="D292" s="40" t="s">
        <v>69</v>
      </c>
      <c r="E292" s="40" t="s">
        <v>515</v>
      </c>
      <c r="F292" s="40" t="s">
        <v>129</v>
      </c>
      <c r="G292" s="40"/>
      <c r="H292" s="44">
        <f t="shared" si="42"/>
        <v>155</v>
      </c>
      <c r="I292" s="44">
        <f t="shared" si="42"/>
        <v>0</v>
      </c>
      <c r="J292" s="130">
        <f t="shared" si="42"/>
        <v>155</v>
      </c>
    </row>
    <row r="293" spans="2:10" ht="15.75" customHeight="1">
      <c r="B293" s="121" t="s">
        <v>113</v>
      </c>
      <c r="C293" s="41" t="s">
        <v>70</v>
      </c>
      <c r="D293" s="41" t="s">
        <v>69</v>
      </c>
      <c r="E293" s="41" t="s">
        <v>515</v>
      </c>
      <c r="F293" s="41" t="s">
        <v>129</v>
      </c>
      <c r="G293" s="41" t="s">
        <v>102</v>
      </c>
      <c r="H293" s="45">
        <f>'вед.прил 9'!I776</f>
        <v>155</v>
      </c>
      <c r="I293" s="45">
        <f>'вед.прил 9'!J776</f>
        <v>0</v>
      </c>
      <c r="J293" s="134">
        <f>'вед.прил 9'!K776</f>
        <v>155</v>
      </c>
    </row>
    <row r="294" spans="2:10" ht="47.25" customHeight="1">
      <c r="B294" s="60" t="s">
        <v>429</v>
      </c>
      <c r="C294" s="40" t="s">
        <v>70</v>
      </c>
      <c r="D294" s="40" t="s">
        <v>69</v>
      </c>
      <c r="E294" s="40" t="s">
        <v>11</v>
      </c>
      <c r="F294" s="40"/>
      <c r="G294" s="40"/>
      <c r="H294" s="44">
        <f>H295</f>
        <v>8128.900000000001</v>
      </c>
      <c r="I294" s="44">
        <f>I295</f>
        <v>0</v>
      </c>
      <c r="J294" s="130">
        <f>H294+I294</f>
        <v>8128.900000000001</v>
      </c>
    </row>
    <row r="295" spans="2:10" ht="60" customHeight="1">
      <c r="B295" s="60" t="s">
        <v>12</v>
      </c>
      <c r="C295" s="40" t="s">
        <v>70</v>
      </c>
      <c r="D295" s="40" t="s">
        <v>69</v>
      </c>
      <c r="E295" s="40" t="s">
        <v>13</v>
      </c>
      <c r="F295" s="40"/>
      <c r="G295" s="40"/>
      <c r="H295" s="44">
        <f>H304+H296+H300+H308</f>
        <v>8128.900000000001</v>
      </c>
      <c r="I295" s="44">
        <f>I304+I296+I300+I308</f>
        <v>0</v>
      </c>
      <c r="J295" s="130">
        <f>H295+I295</f>
        <v>8128.900000000001</v>
      </c>
    </row>
    <row r="296" spans="2:10" ht="15.75" customHeight="1">
      <c r="B296" s="60" t="s">
        <v>293</v>
      </c>
      <c r="C296" s="40" t="s">
        <v>70</v>
      </c>
      <c r="D296" s="40" t="s">
        <v>69</v>
      </c>
      <c r="E296" s="41" t="s">
        <v>480</v>
      </c>
      <c r="F296" s="40"/>
      <c r="G296" s="40"/>
      <c r="H296" s="44">
        <f aca="true" t="shared" si="43" ref="H296:I298">H297</f>
        <v>7902.3</v>
      </c>
      <c r="I296" s="44">
        <f t="shared" si="43"/>
        <v>0</v>
      </c>
      <c r="J296" s="130">
        <f>H296+I296</f>
        <v>7902.3</v>
      </c>
    </row>
    <row r="297" spans="2:10" ht="33.75" customHeight="1">
      <c r="B297" s="60" t="s">
        <v>502</v>
      </c>
      <c r="C297" s="40" t="s">
        <v>70</v>
      </c>
      <c r="D297" s="40" t="s">
        <v>69</v>
      </c>
      <c r="E297" s="41" t="s">
        <v>480</v>
      </c>
      <c r="F297" s="40" t="s">
        <v>127</v>
      </c>
      <c r="G297" s="40"/>
      <c r="H297" s="44">
        <f t="shared" si="43"/>
        <v>7902.3</v>
      </c>
      <c r="I297" s="44">
        <f t="shared" si="43"/>
        <v>0</v>
      </c>
      <c r="J297" s="130">
        <f>H297+I297</f>
        <v>7902.3</v>
      </c>
    </row>
    <row r="298" spans="2:10" ht="33.75" customHeight="1">
      <c r="B298" s="60" t="s">
        <v>130</v>
      </c>
      <c r="C298" s="40" t="s">
        <v>70</v>
      </c>
      <c r="D298" s="40" t="s">
        <v>69</v>
      </c>
      <c r="E298" s="41" t="s">
        <v>480</v>
      </c>
      <c r="F298" s="40" t="s">
        <v>129</v>
      </c>
      <c r="G298" s="40"/>
      <c r="H298" s="44">
        <f t="shared" si="43"/>
        <v>7902.3</v>
      </c>
      <c r="I298" s="44">
        <f t="shared" si="43"/>
        <v>0</v>
      </c>
      <c r="J298" s="130">
        <f>H298+I298</f>
        <v>7902.3</v>
      </c>
    </row>
    <row r="299" spans="2:10" ht="19.5" customHeight="1">
      <c r="B299" s="121" t="s">
        <v>114</v>
      </c>
      <c r="C299" s="41" t="s">
        <v>70</v>
      </c>
      <c r="D299" s="41" t="s">
        <v>69</v>
      </c>
      <c r="E299" s="41" t="s">
        <v>480</v>
      </c>
      <c r="F299" s="41" t="s">
        <v>129</v>
      </c>
      <c r="G299" s="41" t="s">
        <v>103</v>
      </c>
      <c r="H299" s="45">
        <f>'вед.прил 9'!I782</f>
        <v>7902.3</v>
      </c>
      <c r="I299" s="45">
        <f>'вед.прил 9'!J782</f>
        <v>0</v>
      </c>
      <c r="J299" s="134">
        <f>'вед.прил 9'!K782</f>
        <v>7902.3</v>
      </c>
    </row>
    <row r="300" spans="2:10" ht="15.75" customHeight="1">
      <c r="B300" s="60" t="s">
        <v>293</v>
      </c>
      <c r="C300" s="40" t="s">
        <v>70</v>
      </c>
      <c r="D300" s="40" t="s">
        <v>69</v>
      </c>
      <c r="E300" s="41" t="s">
        <v>480</v>
      </c>
      <c r="F300" s="40"/>
      <c r="G300" s="40"/>
      <c r="H300" s="44">
        <f aca="true" t="shared" si="44" ref="H300:I302">H301</f>
        <v>141.6</v>
      </c>
      <c r="I300" s="44">
        <f t="shared" si="44"/>
        <v>0</v>
      </c>
      <c r="J300" s="130">
        <f>H300+I300</f>
        <v>141.6</v>
      </c>
    </row>
    <row r="301" spans="2:10" ht="32.25" customHeight="1">
      <c r="B301" s="60" t="s">
        <v>502</v>
      </c>
      <c r="C301" s="40" t="s">
        <v>70</v>
      </c>
      <c r="D301" s="40" t="s">
        <v>69</v>
      </c>
      <c r="E301" s="41" t="s">
        <v>480</v>
      </c>
      <c r="F301" s="40" t="s">
        <v>127</v>
      </c>
      <c r="G301" s="40"/>
      <c r="H301" s="44">
        <f t="shared" si="44"/>
        <v>141.6</v>
      </c>
      <c r="I301" s="44">
        <f t="shared" si="44"/>
        <v>0</v>
      </c>
      <c r="J301" s="130">
        <f>H301+I301</f>
        <v>141.6</v>
      </c>
    </row>
    <row r="302" spans="2:10" ht="25.5" customHeight="1">
      <c r="B302" s="60" t="s">
        <v>130</v>
      </c>
      <c r="C302" s="40" t="s">
        <v>70</v>
      </c>
      <c r="D302" s="40" t="s">
        <v>69</v>
      </c>
      <c r="E302" s="41" t="s">
        <v>480</v>
      </c>
      <c r="F302" s="40" t="s">
        <v>129</v>
      </c>
      <c r="G302" s="40"/>
      <c r="H302" s="44">
        <f t="shared" si="44"/>
        <v>141.6</v>
      </c>
      <c r="I302" s="44">
        <f t="shared" si="44"/>
        <v>0</v>
      </c>
      <c r="J302" s="130">
        <f>H302+I302</f>
        <v>141.6</v>
      </c>
    </row>
    <row r="303" spans="2:10" ht="16.5" customHeight="1">
      <c r="B303" s="121" t="s">
        <v>113</v>
      </c>
      <c r="C303" s="41" t="s">
        <v>70</v>
      </c>
      <c r="D303" s="41" t="s">
        <v>69</v>
      </c>
      <c r="E303" s="41" t="s">
        <v>480</v>
      </c>
      <c r="F303" s="41" t="s">
        <v>129</v>
      </c>
      <c r="G303" s="41" t="s">
        <v>102</v>
      </c>
      <c r="H303" s="45">
        <f>'вед.прил 9'!I786</f>
        <v>141.6</v>
      </c>
      <c r="I303" s="45">
        <f>'вед.прил 9'!J786</f>
        <v>0</v>
      </c>
      <c r="J303" s="134">
        <f>'вед.прил 9'!K786</f>
        <v>141.6</v>
      </c>
    </row>
    <row r="304" spans="2:10" ht="21" customHeight="1">
      <c r="B304" s="60" t="s">
        <v>293</v>
      </c>
      <c r="C304" s="40" t="s">
        <v>70</v>
      </c>
      <c r="D304" s="40" t="s">
        <v>69</v>
      </c>
      <c r="E304" s="40" t="s">
        <v>14</v>
      </c>
      <c r="F304" s="40"/>
      <c r="G304" s="40"/>
      <c r="H304" s="44">
        <f aca="true" t="shared" si="45" ref="H304:I310">H305</f>
        <v>0</v>
      </c>
      <c r="I304" s="44">
        <f t="shared" si="45"/>
        <v>0</v>
      </c>
      <c r="J304" s="130">
        <f aca="true" t="shared" si="46" ref="J304:J312">H304+I304</f>
        <v>0</v>
      </c>
    </row>
    <row r="305" spans="2:10" ht="30.75" customHeight="1">
      <c r="B305" s="60" t="s">
        <v>502</v>
      </c>
      <c r="C305" s="40" t="s">
        <v>70</v>
      </c>
      <c r="D305" s="40" t="s">
        <v>69</v>
      </c>
      <c r="E305" s="40" t="s">
        <v>14</v>
      </c>
      <c r="F305" s="40" t="s">
        <v>127</v>
      </c>
      <c r="G305" s="40"/>
      <c r="H305" s="44">
        <f t="shared" si="45"/>
        <v>0</v>
      </c>
      <c r="I305" s="44">
        <f t="shared" si="45"/>
        <v>0</v>
      </c>
      <c r="J305" s="130">
        <f t="shared" si="46"/>
        <v>0</v>
      </c>
    </row>
    <row r="306" spans="2:10" ht="28.5" customHeight="1">
      <c r="B306" s="60" t="s">
        <v>130</v>
      </c>
      <c r="C306" s="40" t="s">
        <v>70</v>
      </c>
      <c r="D306" s="40" t="s">
        <v>69</v>
      </c>
      <c r="E306" s="40" t="s">
        <v>14</v>
      </c>
      <c r="F306" s="40" t="s">
        <v>129</v>
      </c>
      <c r="G306" s="40"/>
      <c r="H306" s="44">
        <f t="shared" si="45"/>
        <v>0</v>
      </c>
      <c r="I306" s="44">
        <f t="shared" si="45"/>
        <v>0</v>
      </c>
      <c r="J306" s="130">
        <f t="shared" si="46"/>
        <v>0</v>
      </c>
    </row>
    <row r="307" spans="2:10" ht="14.25" customHeight="1">
      <c r="B307" s="63" t="s">
        <v>113</v>
      </c>
      <c r="C307" s="41" t="s">
        <v>70</v>
      </c>
      <c r="D307" s="41" t="s">
        <v>69</v>
      </c>
      <c r="E307" s="41" t="s">
        <v>14</v>
      </c>
      <c r="F307" s="41" t="s">
        <v>129</v>
      </c>
      <c r="G307" s="41" t="s">
        <v>102</v>
      </c>
      <c r="H307" s="45">
        <f>'вед.прил 9'!I529+'вед.прил 9'!I790</f>
        <v>0</v>
      </c>
      <c r="I307" s="45">
        <f>'вед.прил 9'!J529+'вед.прил 9'!J790</f>
        <v>0</v>
      </c>
      <c r="J307" s="134">
        <f t="shared" si="46"/>
        <v>0</v>
      </c>
    </row>
    <row r="308" spans="2:10" ht="14.25" customHeight="1">
      <c r="B308" s="60" t="s">
        <v>293</v>
      </c>
      <c r="C308" s="40" t="s">
        <v>70</v>
      </c>
      <c r="D308" s="40" t="s">
        <v>69</v>
      </c>
      <c r="E308" s="40" t="s">
        <v>517</v>
      </c>
      <c r="F308" s="40"/>
      <c r="G308" s="40"/>
      <c r="H308" s="44">
        <f t="shared" si="45"/>
        <v>85</v>
      </c>
      <c r="I308" s="44">
        <f t="shared" si="45"/>
        <v>0</v>
      </c>
      <c r="J308" s="130">
        <f t="shared" si="46"/>
        <v>85</v>
      </c>
    </row>
    <row r="309" spans="2:10" ht="14.25" customHeight="1">
      <c r="B309" s="60" t="s">
        <v>502</v>
      </c>
      <c r="C309" s="40" t="s">
        <v>70</v>
      </c>
      <c r="D309" s="40" t="s">
        <v>69</v>
      </c>
      <c r="E309" s="40" t="s">
        <v>517</v>
      </c>
      <c r="F309" s="40" t="s">
        <v>127</v>
      </c>
      <c r="G309" s="40"/>
      <c r="H309" s="44">
        <f t="shared" si="45"/>
        <v>85</v>
      </c>
      <c r="I309" s="44">
        <f t="shared" si="45"/>
        <v>0</v>
      </c>
      <c r="J309" s="130">
        <f t="shared" si="46"/>
        <v>85</v>
      </c>
    </row>
    <row r="310" spans="2:10" ht="14.25" customHeight="1">
      <c r="B310" s="60" t="s">
        <v>130</v>
      </c>
      <c r="C310" s="40" t="s">
        <v>70</v>
      </c>
      <c r="D310" s="40" t="s">
        <v>69</v>
      </c>
      <c r="E310" s="40" t="s">
        <v>517</v>
      </c>
      <c r="F310" s="40" t="s">
        <v>129</v>
      </c>
      <c r="G310" s="40"/>
      <c r="H310" s="44">
        <f t="shared" si="45"/>
        <v>85</v>
      </c>
      <c r="I310" s="44">
        <f t="shared" si="45"/>
        <v>0</v>
      </c>
      <c r="J310" s="130">
        <f t="shared" si="46"/>
        <v>85</v>
      </c>
    </row>
    <row r="311" spans="2:10" ht="14.25" customHeight="1">
      <c r="B311" s="121" t="s">
        <v>113</v>
      </c>
      <c r="C311" s="41" t="s">
        <v>70</v>
      </c>
      <c r="D311" s="41" t="s">
        <v>69</v>
      </c>
      <c r="E311" s="41" t="s">
        <v>517</v>
      </c>
      <c r="F311" s="41" t="s">
        <v>129</v>
      </c>
      <c r="G311" s="41" t="s">
        <v>102</v>
      </c>
      <c r="H311" s="45">
        <f>'вед.прил 9'!I794</f>
        <v>85</v>
      </c>
      <c r="I311" s="45">
        <f>'вед.прил 9'!J794</f>
        <v>0</v>
      </c>
      <c r="J311" s="134">
        <f>'вед.прил 9'!K794</f>
        <v>85</v>
      </c>
    </row>
    <row r="312" spans="2:10" ht="26.25" customHeight="1">
      <c r="B312" s="65" t="s">
        <v>86</v>
      </c>
      <c r="C312" s="42" t="s">
        <v>70</v>
      </c>
      <c r="D312" s="42" t="s">
        <v>82</v>
      </c>
      <c r="E312" s="42"/>
      <c r="F312" s="42"/>
      <c r="G312" s="42"/>
      <c r="H312" s="43">
        <f>H313+H318</f>
        <v>557</v>
      </c>
      <c r="I312" s="43">
        <f>I313+I318</f>
        <v>-10</v>
      </c>
      <c r="J312" s="77">
        <f t="shared" si="46"/>
        <v>547</v>
      </c>
    </row>
    <row r="313" spans="2:10" ht="16.5" customHeight="1">
      <c r="B313" s="59" t="s">
        <v>38</v>
      </c>
      <c r="C313" s="40" t="s">
        <v>70</v>
      </c>
      <c r="D313" s="40" t="s">
        <v>82</v>
      </c>
      <c r="E313" s="40" t="s">
        <v>265</v>
      </c>
      <c r="F313" s="40"/>
      <c r="G313" s="40"/>
      <c r="H313" s="44">
        <f aca="true" t="shared" si="47" ref="H313:I316">H314</f>
        <v>507</v>
      </c>
      <c r="I313" s="44">
        <f t="shared" si="47"/>
        <v>0</v>
      </c>
      <c r="J313" s="130">
        <f aca="true" t="shared" si="48" ref="J313:J414">H313+I313</f>
        <v>507</v>
      </c>
    </row>
    <row r="314" spans="2:10" ht="45" customHeight="1">
      <c r="B314" s="59" t="s">
        <v>227</v>
      </c>
      <c r="C314" s="40" t="s">
        <v>70</v>
      </c>
      <c r="D314" s="40" t="s">
        <v>82</v>
      </c>
      <c r="E314" s="40" t="s">
        <v>406</v>
      </c>
      <c r="F314" s="40"/>
      <c r="G314" s="40"/>
      <c r="H314" s="44">
        <f t="shared" si="47"/>
        <v>507</v>
      </c>
      <c r="I314" s="44">
        <f t="shared" si="47"/>
        <v>0</v>
      </c>
      <c r="J314" s="130">
        <f t="shared" si="48"/>
        <v>507</v>
      </c>
    </row>
    <row r="315" spans="2:10" ht="28.5" customHeight="1">
      <c r="B315" s="60" t="s">
        <v>502</v>
      </c>
      <c r="C315" s="40" t="s">
        <v>70</v>
      </c>
      <c r="D315" s="40" t="s">
        <v>82</v>
      </c>
      <c r="E315" s="40" t="s">
        <v>406</v>
      </c>
      <c r="F315" s="40" t="s">
        <v>127</v>
      </c>
      <c r="G315" s="40"/>
      <c r="H315" s="44">
        <f t="shared" si="47"/>
        <v>507</v>
      </c>
      <c r="I315" s="44">
        <f t="shared" si="47"/>
        <v>0</v>
      </c>
      <c r="J315" s="130">
        <f t="shared" si="48"/>
        <v>507</v>
      </c>
    </row>
    <row r="316" spans="2:10" ht="30">
      <c r="B316" s="60" t="s">
        <v>130</v>
      </c>
      <c r="C316" s="40" t="s">
        <v>70</v>
      </c>
      <c r="D316" s="40" t="s">
        <v>82</v>
      </c>
      <c r="E316" s="40" t="s">
        <v>406</v>
      </c>
      <c r="F316" s="40" t="s">
        <v>129</v>
      </c>
      <c r="G316" s="40"/>
      <c r="H316" s="44">
        <f t="shared" si="47"/>
        <v>507</v>
      </c>
      <c r="I316" s="44">
        <f t="shared" si="47"/>
        <v>0</v>
      </c>
      <c r="J316" s="130">
        <f t="shared" si="48"/>
        <v>507</v>
      </c>
    </row>
    <row r="317" spans="2:10" ht="15">
      <c r="B317" s="61" t="s">
        <v>113</v>
      </c>
      <c r="C317" s="41" t="s">
        <v>70</v>
      </c>
      <c r="D317" s="41" t="s">
        <v>82</v>
      </c>
      <c r="E317" s="41" t="s">
        <v>406</v>
      </c>
      <c r="F317" s="41" t="s">
        <v>129</v>
      </c>
      <c r="G317" s="41" t="s">
        <v>102</v>
      </c>
      <c r="H317" s="45">
        <f>'вед.прил 9'!I316+'вед.прил 9'!I535</f>
        <v>507</v>
      </c>
      <c r="I317" s="45">
        <f>'вед.прил 9'!J316+'вед.прил 9'!J535</f>
        <v>0</v>
      </c>
      <c r="J317" s="134">
        <f t="shared" si="48"/>
        <v>507</v>
      </c>
    </row>
    <row r="318" spans="2:10" ht="60">
      <c r="B318" s="59" t="s">
        <v>407</v>
      </c>
      <c r="C318" s="40" t="s">
        <v>70</v>
      </c>
      <c r="D318" s="40" t="s">
        <v>82</v>
      </c>
      <c r="E318" s="40" t="s">
        <v>197</v>
      </c>
      <c r="F318" s="40"/>
      <c r="G318" s="40"/>
      <c r="H318" s="44">
        <f>H319+H324</f>
        <v>50</v>
      </c>
      <c r="I318" s="44">
        <f>I319+I324</f>
        <v>-10</v>
      </c>
      <c r="J318" s="130">
        <f t="shared" si="48"/>
        <v>40</v>
      </c>
    </row>
    <row r="319" spans="2:10" ht="105.75" customHeight="1">
      <c r="B319" s="59" t="s">
        <v>195</v>
      </c>
      <c r="C319" s="40" t="s">
        <v>70</v>
      </c>
      <c r="D319" s="40" t="s">
        <v>82</v>
      </c>
      <c r="E319" s="40" t="s">
        <v>198</v>
      </c>
      <c r="F319" s="40"/>
      <c r="G319" s="40"/>
      <c r="H319" s="44">
        <f aca="true" t="shared" si="49" ref="H319:I322">H320</f>
        <v>20</v>
      </c>
      <c r="I319" s="44">
        <f t="shared" si="49"/>
        <v>-20</v>
      </c>
      <c r="J319" s="130">
        <f t="shared" si="48"/>
        <v>0</v>
      </c>
    </row>
    <row r="320" spans="2:10" ht="18.75" customHeight="1">
      <c r="B320" s="60" t="s">
        <v>293</v>
      </c>
      <c r="C320" s="40" t="s">
        <v>70</v>
      </c>
      <c r="D320" s="40" t="s">
        <v>82</v>
      </c>
      <c r="E320" s="40" t="s">
        <v>200</v>
      </c>
      <c r="F320" s="40"/>
      <c r="G320" s="40"/>
      <c r="H320" s="44">
        <f t="shared" si="49"/>
        <v>20</v>
      </c>
      <c r="I320" s="44">
        <f t="shared" si="49"/>
        <v>-20</v>
      </c>
      <c r="J320" s="130">
        <f t="shared" si="48"/>
        <v>0</v>
      </c>
    </row>
    <row r="321" spans="2:10" ht="30">
      <c r="B321" s="60" t="s">
        <v>502</v>
      </c>
      <c r="C321" s="40" t="s">
        <v>70</v>
      </c>
      <c r="D321" s="40" t="s">
        <v>82</v>
      </c>
      <c r="E321" s="40" t="s">
        <v>200</v>
      </c>
      <c r="F321" s="40" t="s">
        <v>127</v>
      </c>
      <c r="G321" s="40"/>
      <c r="H321" s="44">
        <f t="shared" si="49"/>
        <v>20</v>
      </c>
      <c r="I321" s="44">
        <f t="shared" si="49"/>
        <v>-20</v>
      </c>
      <c r="J321" s="130">
        <f t="shared" si="48"/>
        <v>0</v>
      </c>
    </row>
    <row r="322" spans="2:10" ht="30">
      <c r="B322" s="60" t="s">
        <v>130</v>
      </c>
      <c r="C322" s="40" t="s">
        <v>70</v>
      </c>
      <c r="D322" s="40" t="s">
        <v>82</v>
      </c>
      <c r="E322" s="40" t="s">
        <v>200</v>
      </c>
      <c r="F322" s="40" t="s">
        <v>129</v>
      </c>
      <c r="G322" s="40"/>
      <c r="H322" s="44">
        <f t="shared" si="49"/>
        <v>20</v>
      </c>
      <c r="I322" s="44">
        <f t="shared" si="49"/>
        <v>-20</v>
      </c>
      <c r="J322" s="130">
        <f t="shared" si="48"/>
        <v>0</v>
      </c>
    </row>
    <row r="323" spans="2:10" ht="15">
      <c r="B323" s="63" t="s">
        <v>113</v>
      </c>
      <c r="C323" s="41" t="s">
        <v>70</v>
      </c>
      <c r="D323" s="41" t="s">
        <v>82</v>
      </c>
      <c r="E323" s="41" t="s">
        <v>200</v>
      </c>
      <c r="F323" s="41" t="s">
        <v>129</v>
      </c>
      <c r="G323" s="41" t="s">
        <v>102</v>
      </c>
      <c r="H323" s="45">
        <f>'вед.прил 9'!I541</f>
        <v>20</v>
      </c>
      <c r="I323" s="45">
        <f>'вед.прил 9'!J541</f>
        <v>-20</v>
      </c>
      <c r="J323" s="134">
        <f t="shared" si="48"/>
        <v>0</v>
      </c>
    </row>
    <row r="324" spans="2:10" ht="60">
      <c r="B324" s="59" t="s">
        <v>196</v>
      </c>
      <c r="C324" s="40" t="s">
        <v>70</v>
      </c>
      <c r="D324" s="40" t="s">
        <v>82</v>
      </c>
      <c r="E324" s="40" t="s">
        <v>199</v>
      </c>
      <c r="F324" s="40"/>
      <c r="G324" s="40"/>
      <c r="H324" s="44">
        <f aca="true" t="shared" si="50" ref="H324:I327">H325</f>
        <v>30</v>
      </c>
      <c r="I324" s="44">
        <f t="shared" si="50"/>
        <v>10</v>
      </c>
      <c r="J324" s="130">
        <f t="shared" si="48"/>
        <v>40</v>
      </c>
    </row>
    <row r="325" spans="2:10" ht="15">
      <c r="B325" s="60" t="s">
        <v>293</v>
      </c>
      <c r="C325" s="40" t="s">
        <v>70</v>
      </c>
      <c r="D325" s="40" t="s">
        <v>82</v>
      </c>
      <c r="E325" s="40" t="s">
        <v>201</v>
      </c>
      <c r="F325" s="40"/>
      <c r="G325" s="40"/>
      <c r="H325" s="44">
        <f t="shared" si="50"/>
        <v>30</v>
      </c>
      <c r="I325" s="44">
        <f t="shared" si="50"/>
        <v>10</v>
      </c>
      <c r="J325" s="130">
        <f t="shared" si="48"/>
        <v>40</v>
      </c>
    </row>
    <row r="326" spans="2:10" ht="30">
      <c r="B326" s="60" t="s">
        <v>502</v>
      </c>
      <c r="C326" s="40" t="s">
        <v>70</v>
      </c>
      <c r="D326" s="40" t="s">
        <v>82</v>
      </c>
      <c r="E326" s="40" t="s">
        <v>201</v>
      </c>
      <c r="F326" s="40" t="s">
        <v>127</v>
      </c>
      <c r="G326" s="40"/>
      <c r="H326" s="44">
        <f t="shared" si="50"/>
        <v>30</v>
      </c>
      <c r="I326" s="44">
        <f t="shared" si="50"/>
        <v>10</v>
      </c>
      <c r="J326" s="130">
        <f t="shared" si="48"/>
        <v>40</v>
      </c>
    </row>
    <row r="327" spans="2:10" ht="30">
      <c r="B327" s="60" t="s">
        <v>130</v>
      </c>
      <c r="C327" s="40" t="s">
        <v>70</v>
      </c>
      <c r="D327" s="40" t="s">
        <v>82</v>
      </c>
      <c r="E327" s="40" t="s">
        <v>201</v>
      </c>
      <c r="F327" s="40" t="s">
        <v>129</v>
      </c>
      <c r="G327" s="40"/>
      <c r="H327" s="44">
        <f t="shared" si="50"/>
        <v>30</v>
      </c>
      <c r="I327" s="44">
        <f t="shared" si="50"/>
        <v>10</v>
      </c>
      <c r="J327" s="130">
        <f t="shared" si="48"/>
        <v>40</v>
      </c>
    </row>
    <row r="328" spans="2:10" ht="15">
      <c r="B328" s="63" t="s">
        <v>113</v>
      </c>
      <c r="C328" s="41" t="s">
        <v>70</v>
      </c>
      <c r="D328" s="41" t="s">
        <v>82</v>
      </c>
      <c r="E328" s="41" t="s">
        <v>201</v>
      </c>
      <c r="F328" s="41" t="s">
        <v>129</v>
      </c>
      <c r="G328" s="41" t="s">
        <v>102</v>
      </c>
      <c r="H328" s="45">
        <f>'вед.прил 9'!I546</f>
        <v>30</v>
      </c>
      <c r="I328" s="45">
        <f>'вед.прил 9'!J546</f>
        <v>10</v>
      </c>
      <c r="J328" s="134">
        <f t="shared" si="48"/>
        <v>40</v>
      </c>
    </row>
    <row r="329" spans="2:10" ht="14.25">
      <c r="B329" s="76" t="s">
        <v>56</v>
      </c>
      <c r="C329" s="42" t="s">
        <v>72</v>
      </c>
      <c r="D329" s="42"/>
      <c r="E329" s="42"/>
      <c r="F329" s="42"/>
      <c r="G329" s="42"/>
      <c r="H329" s="77">
        <f>H332+H338+H351+H432</f>
        <v>50636.9</v>
      </c>
      <c r="I329" s="77">
        <f>I332+I338+I351+I432</f>
        <v>-94.30000000000001</v>
      </c>
      <c r="J329" s="77">
        <f t="shared" si="48"/>
        <v>50542.6</v>
      </c>
    </row>
    <row r="330" spans="2:10" ht="14.25">
      <c r="B330" s="76" t="s">
        <v>113</v>
      </c>
      <c r="C330" s="42" t="s">
        <v>72</v>
      </c>
      <c r="D330" s="42"/>
      <c r="E330" s="42"/>
      <c r="F330" s="42"/>
      <c r="G330" s="42" t="s">
        <v>102</v>
      </c>
      <c r="H330" s="77">
        <f>H337+H343+H381+H393+H398+H408+H447+H347+H423+H360+H356+H413+H404+H377+H389+H437+H440+H350+H444+H451+H371+H411+H384+H427</f>
        <v>35488.899999999994</v>
      </c>
      <c r="I330" s="77">
        <f>I337+I343+I381+I393+I398+I408+I447+I347+I423+I360+I356+I413+I404+I377+I389+I437+I440+I350+I444+I451+I371+I411+I384+I427</f>
        <v>-94.29999999999998</v>
      </c>
      <c r="J330" s="77">
        <f t="shared" si="48"/>
        <v>35394.59999999999</v>
      </c>
    </row>
    <row r="331" spans="2:10" ht="14.25">
      <c r="B331" s="76" t="s">
        <v>114</v>
      </c>
      <c r="C331" s="42" t="s">
        <v>72</v>
      </c>
      <c r="D331" s="42"/>
      <c r="E331" s="42"/>
      <c r="F331" s="42"/>
      <c r="G331" s="42" t="s">
        <v>103</v>
      </c>
      <c r="H331" s="77">
        <f>H419+H367+H431</f>
        <v>15148</v>
      </c>
      <c r="I331" s="77">
        <f>I419+I367+I431</f>
        <v>0</v>
      </c>
      <c r="J331" s="77">
        <f t="shared" si="48"/>
        <v>15148</v>
      </c>
    </row>
    <row r="332" spans="2:10" ht="14.25">
      <c r="B332" s="65" t="s">
        <v>57</v>
      </c>
      <c r="C332" s="42" t="s">
        <v>72</v>
      </c>
      <c r="D332" s="42" t="s">
        <v>67</v>
      </c>
      <c r="E332" s="42"/>
      <c r="F332" s="42"/>
      <c r="G332" s="42"/>
      <c r="H332" s="43">
        <f aca="true" t="shared" si="51" ref="H332:I336">H333</f>
        <v>2430.6</v>
      </c>
      <c r="I332" s="43">
        <f t="shared" si="51"/>
        <v>40</v>
      </c>
      <c r="J332" s="77">
        <f t="shared" si="48"/>
        <v>2470.6</v>
      </c>
    </row>
    <row r="333" spans="2:10" ht="15">
      <c r="B333" s="60" t="s">
        <v>38</v>
      </c>
      <c r="C333" s="40" t="s">
        <v>72</v>
      </c>
      <c r="D333" s="40" t="s">
        <v>67</v>
      </c>
      <c r="E333" s="40" t="s">
        <v>265</v>
      </c>
      <c r="F333" s="40"/>
      <c r="G333" s="40"/>
      <c r="H333" s="44">
        <f t="shared" si="51"/>
        <v>2430.6</v>
      </c>
      <c r="I333" s="44">
        <f t="shared" si="51"/>
        <v>40</v>
      </c>
      <c r="J333" s="130">
        <f t="shared" si="48"/>
        <v>2470.6</v>
      </c>
    </row>
    <row r="334" spans="2:10" ht="45.75" customHeight="1">
      <c r="B334" s="59" t="s">
        <v>440</v>
      </c>
      <c r="C334" s="40" t="s">
        <v>72</v>
      </c>
      <c r="D334" s="40" t="s">
        <v>67</v>
      </c>
      <c r="E334" s="40" t="s">
        <v>405</v>
      </c>
      <c r="F334" s="40"/>
      <c r="G334" s="40"/>
      <c r="H334" s="44">
        <f t="shared" si="51"/>
        <v>2430.6</v>
      </c>
      <c r="I334" s="44">
        <f t="shared" si="51"/>
        <v>40</v>
      </c>
      <c r="J334" s="130">
        <f t="shared" si="48"/>
        <v>2470.6</v>
      </c>
    </row>
    <row r="335" spans="2:10" ht="31.5" customHeight="1">
      <c r="B335" s="60" t="s">
        <v>502</v>
      </c>
      <c r="C335" s="40" t="s">
        <v>72</v>
      </c>
      <c r="D335" s="40" t="s">
        <v>67</v>
      </c>
      <c r="E335" s="40" t="s">
        <v>405</v>
      </c>
      <c r="F335" s="40" t="s">
        <v>127</v>
      </c>
      <c r="G335" s="40"/>
      <c r="H335" s="44">
        <f t="shared" si="51"/>
        <v>2430.6</v>
      </c>
      <c r="I335" s="44">
        <f t="shared" si="51"/>
        <v>40</v>
      </c>
      <c r="J335" s="130">
        <f t="shared" si="48"/>
        <v>2470.6</v>
      </c>
    </row>
    <row r="336" spans="2:10" ht="30">
      <c r="B336" s="60" t="s">
        <v>130</v>
      </c>
      <c r="C336" s="40" t="s">
        <v>72</v>
      </c>
      <c r="D336" s="40" t="s">
        <v>67</v>
      </c>
      <c r="E336" s="40" t="s">
        <v>405</v>
      </c>
      <c r="F336" s="40" t="s">
        <v>129</v>
      </c>
      <c r="G336" s="40"/>
      <c r="H336" s="44">
        <f t="shared" si="51"/>
        <v>2430.6</v>
      </c>
      <c r="I336" s="44">
        <f t="shared" si="51"/>
        <v>40</v>
      </c>
      <c r="J336" s="130">
        <f t="shared" si="48"/>
        <v>2470.6</v>
      </c>
    </row>
    <row r="337" spans="2:10" ht="15">
      <c r="B337" s="61" t="s">
        <v>113</v>
      </c>
      <c r="C337" s="41" t="s">
        <v>72</v>
      </c>
      <c r="D337" s="41" t="s">
        <v>67</v>
      </c>
      <c r="E337" s="41" t="s">
        <v>405</v>
      </c>
      <c r="F337" s="41" t="s">
        <v>129</v>
      </c>
      <c r="G337" s="41" t="s">
        <v>102</v>
      </c>
      <c r="H337" s="45">
        <f>'вед.прил 9'!I323</f>
        <v>2430.6</v>
      </c>
      <c r="I337" s="45">
        <f>'вед.прил 9'!J323</f>
        <v>40</v>
      </c>
      <c r="J337" s="134">
        <f t="shared" si="48"/>
        <v>2470.6</v>
      </c>
    </row>
    <row r="338" spans="2:10" ht="14.25">
      <c r="B338" s="65" t="s">
        <v>58</v>
      </c>
      <c r="C338" s="42" t="s">
        <v>72</v>
      </c>
      <c r="D338" s="42" t="s">
        <v>73</v>
      </c>
      <c r="E338" s="42"/>
      <c r="F338" s="42"/>
      <c r="G338" s="42"/>
      <c r="H338" s="43">
        <f>H339+H344</f>
        <v>1439.4</v>
      </c>
      <c r="I338" s="43">
        <f>I339+I344</f>
        <v>0</v>
      </c>
      <c r="J338" s="77">
        <f t="shared" si="48"/>
        <v>1439.4</v>
      </c>
    </row>
    <row r="339" spans="2:10" ht="15">
      <c r="B339" s="60" t="s">
        <v>38</v>
      </c>
      <c r="C339" s="40" t="s">
        <v>72</v>
      </c>
      <c r="D339" s="40" t="s">
        <v>73</v>
      </c>
      <c r="E339" s="40" t="s">
        <v>265</v>
      </c>
      <c r="F339" s="40"/>
      <c r="G339" s="40"/>
      <c r="H339" s="44">
        <f aca="true" t="shared" si="52" ref="H339:I342">H340</f>
        <v>839.4</v>
      </c>
      <c r="I339" s="44">
        <f t="shared" si="52"/>
        <v>0</v>
      </c>
      <c r="J339" s="130">
        <f t="shared" si="48"/>
        <v>839.4</v>
      </c>
    </row>
    <row r="340" spans="2:10" ht="59.25" customHeight="1">
      <c r="B340" s="60" t="s">
        <v>437</v>
      </c>
      <c r="C340" s="40" t="s">
        <v>72</v>
      </c>
      <c r="D340" s="40" t="s">
        <v>73</v>
      </c>
      <c r="E340" s="40" t="s">
        <v>288</v>
      </c>
      <c r="F340" s="40"/>
      <c r="G340" s="40"/>
      <c r="H340" s="44">
        <f t="shared" si="52"/>
        <v>839.4</v>
      </c>
      <c r="I340" s="44">
        <f t="shared" si="52"/>
        <v>0</v>
      </c>
      <c r="J340" s="130">
        <f t="shared" si="48"/>
        <v>839.4</v>
      </c>
    </row>
    <row r="341" spans="2:10" ht="15">
      <c r="B341" s="60" t="s">
        <v>139</v>
      </c>
      <c r="C341" s="40" t="s">
        <v>72</v>
      </c>
      <c r="D341" s="40" t="s">
        <v>73</v>
      </c>
      <c r="E341" s="40" t="s">
        <v>288</v>
      </c>
      <c r="F341" s="40" t="s">
        <v>138</v>
      </c>
      <c r="G341" s="40"/>
      <c r="H341" s="44">
        <f t="shared" si="52"/>
        <v>839.4</v>
      </c>
      <c r="I341" s="44">
        <f t="shared" si="52"/>
        <v>0</v>
      </c>
      <c r="J341" s="130">
        <f t="shared" si="48"/>
        <v>839.4</v>
      </c>
    </row>
    <row r="342" spans="2:10" ht="57.75" customHeight="1">
      <c r="B342" s="60" t="s">
        <v>222</v>
      </c>
      <c r="C342" s="40" t="s">
        <v>72</v>
      </c>
      <c r="D342" s="40" t="s">
        <v>73</v>
      </c>
      <c r="E342" s="40" t="s">
        <v>288</v>
      </c>
      <c r="F342" s="40" t="s">
        <v>221</v>
      </c>
      <c r="G342" s="40"/>
      <c r="H342" s="44">
        <f t="shared" si="52"/>
        <v>839.4</v>
      </c>
      <c r="I342" s="44">
        <f t="shared" si="52"/>
        <v>0</v>
      </c>
      <c r="J342" s="130">
        <f t="shared" si="48"/>
        <v>839.4</v>
      </c>
    </row>
    <row r="343" spans="2:10" ht="15">
      <c r="B343" s="61" t="s">
        <v>113</v>
      </c>
      <c r="C343" s="41" t="s">
        <v>72</v>
      </c>
      <c r="D343" s="41" t="s">
        <v>73</v>
      </c>
      <c r="E343" s="41" t="s">
        <v>288</v>
      </c>
      <c r="F343" s="41" t="s">
        <v>221</v>
      </c>
      <c r="G343" s="41" t="s">
        <v>102</v>
      </c>
      <c r="H343" s="45">
        <f>'вед.прил 9'!I1193</f>
        <v>839.4</v>
      </c>
      <c r="I343" s="45">
        <f>'вед.прил 9'!J1193</f>
        <v>0</v>
      </c>
      <c r="J343" s="134">
        <f t="shared" si="48"/>
        <v>839.4</v>
      </c>
    </row>
    <row r="344" spans="2:10" ht="45">
      <c r="B344" s="59" t="s">
        <v>426</v>
      </c>
      <c r="C344" s="40" t="s">
        <v>72</v>
      </c>
      <c r="D344" s="40" t="s">
        <v>73</v>
      </c>
      <c r="E344" s="40" t="s">
        <v>432</v>
      </c>
      <c r="F344" s="40"/>
      <c r="G344" s="40"/>
      <c r="H344" s="44">
        <f>H345+H348</f>
        <v>600</v>
      </c>
      <c r="I344" s="44">
        <f>I345+I348</f>
        <v>0</v>
      </c>
      <c r="J344" s="130">
        <f t="shared" si="48"/>
        <v>600</v>
      </c>
    </row>
    <row r="345" spans="2:10" ht="30">
      <c r="B345" s="60" t="s">
        <v>502</v>
      </c>
      <c r="C345" s="40" t="s">
        <v>72</v>
      </c>
      <c r="D345" s="40" t="s">
        <v>73</v>
      </c>
      <c r="E345" s="40" t="s">
        <v>432</v>
      </c>
      <c r="F345" s="40" t="s">
        <v>127</v>
      </c>
      <c r="G345" s="40"/>
      <c r="H345" s="44">
        <f>H346</f>
        <v>0</v>
      </c>
      <c r="I345" s="44">
        <f>I346</f>
        <v>0</v>
      </c>
      <c r="J345" s="130">
        <f t="shared" si="48"/>
        <v>0</v>
      </c>
    </row>
    <row r="346" spans="2:10" ht="30">
      <c r="B346" s="60" t="s">
        <v>130</v>
      </c>
      <c r="C346" s="40" t="s">
        <v>72</v>
      </c>
      <c r="D346" s="40" t="s">
        <v>73</v>
      </c>
      <c r="E346" s="40" t="s">
        <v>432</v>
      </c>
      <c r="F346" s="40" t="s">
        <v>129</v>
      </c>
      <c r="G346" s="40"/>
      <c r="H346" s="44">
        <f>H347</f>
        <v>0</v>
      </c>
      <c r="I346" s="44">
        <f>I347</f>
        <v>0</v>
      </c>
      <c r="J346" s="130">
        <f t="shared" si="48"/>
        <v>0</v>
      </c>
    </row>
    <row r="347" spans="2:10" ht="15">
      <c r="B347" s="63" t="s">
        <v>113</v>
      </c>
      <c r="C347" s="41" t="s">
        <v>72</v>
      </c>
      <c r="D347" s="41" t="s">
        <v>73</v>
      </c>
      <c r="E347" s="41" t="s">
        <v>432</v>
      </c>
      <c r="F347" s="41" t="s">
        <v>129</v>
      </c>
      <c r="G347" s="41" t="s">
        <v>102</v>
      </c>
      <c r="H347" s="45">
        <f>'вед.прил 9'!I552</f>
        <v>0</v>
      </c>
      <c r="I347" s="45">
        <f>'вед.прил 9'!J552</f>
        <v>0</v>
      </c>
      <c r="J347" s="134">
        <f t="shared" si="48"/>
        <v>0</v>
      </c>
    </row>
    <row r="348" spans="2:10" ht="30">
      <c r="B348" s="115" t="s">
        <v>408</v>
      </c>
      <c r="C348" s="40" t="s">
        <v>72</v>
      </c>
      <c r="D348" s="40" t="s">
        <v>73</v>
      </c>
      <c r="E348" s="40" t="s">
        <v>432</v>
      </c>
      <c r="F348" s="40" t="s">
        <v>220</v>
      </c>
      <c r="G348" s="40"/>
      <c r="H348" s="44">
        <f aca="true" t="shared" si="53" ref="H348:J349">H349</f>
        <v>600</v>
      </c>
      <c r="I348" s="44">
        <f t="shared" si="53"/>
        <v>0</v>
      </c>
      <c r="J348" s="130">
        <f t="shared" si="53"/>
        <v>600</v>
      </c>
    </row>
    <row r="349" spans="2:10" ht="15">
      <c r="B349" s="115" t="s">
        <v>250</v>
      </c>
      <c r="C349" s="40" t="s">
        <v>72</v>
      </c>
      <c r="D349" s="40" t="s">
        <v>73</v>
      </c>
      <c r="E349" s="40" t="s">
        <v>432</v>
      </c>
      <c r="F349" s="40" t="s">
        <v>34</v>
      </c>
      <c r="G349" s="40"/>
      <c r="H349" s="44">
        <f t="shared" si="53"/>
        <v>600</v>
      </c>
      <c r="I349" s="44">
        <f t="shared" si="53"/>
        <v>0</v>
      </c>
      <c r="J349" s="130">
        <f t="shared" si="53"/>
        <v>600</v>
      </c>
    </row>
    <row r="350" spans="2:10" ht="15">
      <c r="B350" s="121" t="s">
        <v>113</v>
      </c>
      <c r="C350" s="41" t="s">
        <v>72</v>
      </c>
      <c r="D350" s="41" t="s">
        <v>73</v>
      </c>
      <c r="E350" s="41" t="s">
        <v>432</v>
      </c>
      <c r="F350" s="41" t="s">
        <v>34</v>
      </c>
      <c r="G350" s="41" t="s">
        <v>102</v>
      </c>
      <c r="H350" s="45">
        <f>'вед.прил 9'!I800</f>
        <v>600</v>
      </c>
      <c r="I350" s="45">
        <f>'вед.прил 9'!J800</f>
        <v>0</v>
      </c>
      <c r="J350" s="134">
        <f t="shared" si="48"/>
        <v>600</v>
      </c>
    </row>
    <row r="351" spans="2:10" ht="14.25">
      <c r="B351" s="65" t="s">
        <v>246</v>
      </c>
      <c r="C351" s="42" t="s">
        <v>72</v>
      </c>
      <c r="D351" s="42" t="s">
        <v>68</v>
      </c>
      <c r="E351" s="42"/>
      <c r="F351" s="42"/>
      <c r="G351" s="42"/>
      <c r="H351" s="43">
        <f>H372+H399+H414+H352+H361</f>
        <v>40921</v>
      </c>
      <c r="I351" s="43">
        <f>I372+I399+I414+I352+I361</f>
        <v>-500</v>
      </c>
      <c r="J351" s="77">
        <f t="shared" si="48"/>
        <v>40421</v>
      </c>
    </row>
    <row r="352" spans="2:10" ht="15">
      <c r="B352" s="60" t="s">
        <v>38</v>
      </c>
      <c r="C352" s="40" t="s">
        <v>72</v>
      </c>
      <c r="D352" s="40" t="s">
        <v>68</v>
      </c>
      <c r="E352" s="40" t="s">
        <v>265</v>
      </c>
      <c r="F352" s="40"/>
      <c r="G352" s="40"/>
      <c r="H352" s="44">
        <f>H357+H353</f>
        <v>1410</v>
      </c>
      <c r="I352" s="44">
        <f>I357+I353</f>
        <v>0</v>
      </c>
      <c r="J352" s="130">
        <f t="shared" si="48"/>
        <v>1410</v>
      </c>
    </row>
    <row r="353" spans="2:10" ht="60">
      <c r="B353" s="59" t="s">
        <v>262</v>
      </c>
      <c r="C353" s="40" t="s">
        <v>72</v>
      </c>
      <c r="D353" s="40" t="s">
        <v>68</v>
      </c>
      <c r="E353" s="40" t="s">
        <v>269</v>
      </c>
      <c r="F353" s="40"/>
      <c r="G353" s="40"/>
      <c r="H353" s="44">
        <f aca="true" t="shared" si="54" ref="H353:J355">H354</f>
        <v>1260</v>
      </c>
      <c r="I353" s="44">
        <f t="shared" si="54"/>
        <v>0</v>
      </c>
      <c r="J353" s="130">
        <f t="shared" si="54"/>
        <v>1260</v>
      </c>
    </row>
    <row r="354" spans="2:10" ht="30">
      <c r="B354" s="60" t="s">
        <v>502</v>
      </c>
      <c r="C354" s="40" t="s">
        <v>72</v>
      </c>
      <c r="D354" s="40" t="s">
        <v>68</v>
      </c>
      <c r="E354" s="40" t="s">
        <v>269</v>
      </c>
      <c r="F354" s="40" t="s">
        <v>127</v>
      </c>
      <c r="G354" s="40"/>
      <c r="H354" s="44">
        <f t="shared" si="54"/>
        <v>1260</v>
      </c>
      <c r="I354" s="44">
        <f t="shared" si="54"/>
        <v>0</v>
      </c>
      <c r="J354" s="130">
        <f t="shared" si="54"/>
        <v>1260</v>
      </c>
    </row>
    <row r="355" spans="2:10" ht="30">
      <c r="B355" s="59" t="s">
        <v>130</v>
      </c>
      <c r="C355" s="40" t="s">
        <v>72</v>
      </c>
      <c r="D355" s="40" t="s">
        <v>68</v>
      </c>
      <c r="E355" s="40" t="s">
        <v>269</v>
      </c>
      <c r="F355" s="40" t="s">
        <v>129</v>
      </c>
      <c r="G355" s="40"/>
      <c r="H355" s="44">
        <f t="shared" si="54"/>
        <v>1260</v>
      </c>
      <c r="I355" s="44">
        <f t="shared" si="54"/>
        <v>0</v>
      </c>
      <c r="J355" s="130">
        <f t="shared" si="54"/>
        <v>1260</v>
      </c>
    </row>
    <row r="356" spans="2:10" ht="15">
      <c r="B356" s="63" t="s">
        <v>113</v>
      </c>
      <c r="C356" s="41" t="s">
        <v>72</v>
      </c>
      <c r="D356" s="41" t="s">
        <v>68</v>
      </c>
      <c r="E356" s="41" t="s">
        <v>269</v>
      </c>
      <c r="F356" s="41" t="s">
        <v>129</v>
      </c>
      <c r="G356" s="41" t="s">
        <v>102</v>
      </c>
      <c r="H356" s="45">
        <f>'вед.прил 9'!I558+'вед.прил 9'!I806+'вед.прил 9'!I329</f>
        <v>1260</v>
      </c>
      <c r="I356" s="45">
        <f>'вед.прил 9'!J558+'вед.прил 9'!J806+'вед.прил 9'!J329</f>
        <v>0</v>
      </c>
      <c r="J356" s="134">
        <f>'вед.прил 9'!K558+'вед.прил 9'!K806+'вед.прил 9'!K329</f>
        <v>1260</v>
      </c>
    </row>
    <row r="357" spans="2:10" ht="45">
      <c r="B357" s="60" t="s">
        <v>434</v>
      </c>
      <c r="C357" s="40" t="s">
        <v>72</v>
      </c>
      <c r="D357" s="40" t="s">
        <v>68</v>
      </c>
      <c r="E357" s="40" t="s">
        <v>433</v>
      </c>
      <c r="F357" s="40"/>
      <c r="G357" s="40"/>
      <c r="H357" s="44">
        <f aca="true" t="shared" si="55" ref="H357:I359">H358</f>
        <v>150</v>
      </c>
      <c r="I357" s="44">
        <f t="shared" si="55"/>
        <v>0</v>
      </c>
      <c r="J357" s="130">
        <f t="shared" si="48"/>
        <v>150</v>
      </c>
    </row>
    <row r="358" spans="2:10" ht="30">
      <c r="B358" s="60" t="s">
        <v>502</v>
      </c>
      <c r="C358" s="40" t="s">
        <v>72</v>
      </c>
      <c r="D358" s="40" t="s">
        <v>68</v>
      </c>
      <c r="E358" s="40" t="s">
        <v>433</v>
      </c>
      <c r="F358" s="40" t="s">
        <v>127</v>
      </c>
      <c r="G358" s="40"/>
      <c r="H358" s="44">
        <f t="shared" si="55"/>
        <v>150</v>
      </c>
      <c r="I358" s="44">
        <f t="shared" si="55"/>
        <v>0</v>
      </c>
      <c r="J358" s="130">
        <f t="shared" si="48"/>
        <v>150</v>
      </c>
    </row>
    <row r="359" spans="2:10" ht="30">
      <c r="B359" s="60" t="s">
        <v>130</v>
      </c>
      <c r="C359" s="40" t="s">
        <v>72</v>
      </c>
      <c r="D359" s="40" t="s">
        <v>68</v>
      </c>
      <c r="E359" s="40" t="s">
        <v>433</v>
      </c>
      <c r="F359" s="40" t="s">
        <v>129</v>
      </c>
      <c r="G359" s="40"/>
      <c r="H359" s="44">
        <f t="shared" si="55"/>
        <v>150</v>
      </c>
      <c r="I359" s="44">
        <f t="shared" si="55"/>
        <v>0</v>
      </c>
      <c r="J359" s="130">
        <f t="shared" si="48"/>
        <v>150</v>
      </c>
    </row>
    <row r="360" spans="2:10" ht="15">
      <c r="B360" s="63" t="s">
        <v>113</v>
      </c>
      <c r="C360" s="41" t="s">
        <v>72</v>
      </c>
      <c r="D360" s="41" t="s">
        <v>68</v>
      </c>
      <c r="E360" s="41" t="s">
        <v>433</v>
      </c>
      <c r="F360" s="41" t="s">
        <v>129</v>
      </c>
      <c r="G360" s="41" t="s">
        <v>102</v>
      </c>
      <c r="H360" s="45">
        <f>'вед.прил 9'!I562+'вед.прил 9'!I810</f>
        <v>150</v>
      </c>
      <c r="I360" s="45">
        <f>'вед.прил 9'!J562+'вед.прил 9'!J810</f>
        <v>0</v>
      </c>
      <c r="J360" s="134">
        <f t="shared" si="48"/>
        <v>150</v>
      </c>
    </row>
    <row r="361" spans="2:10" ht="45">
      <c r="B361" s="60" t="s">
        <v>187</v>
      </c>
      <c r="C361" s="40" t="s">
        <v>72</v>
      </c>
      <c r="D361" s="40" t="s">
        <v>68</v>
      </c>
      <c r="E361" s="40" t="s">
        <v>314</v>
      </c>
      <c r="F361" s="42"/>
      <c r="G361" s="42"/>
      <c r="H361" s="44">
        <f aca="true" t="shared" si="56" ref="H361:J362">H362</f>
        <v>3028.1000000000004</v>
      </c>
      <c r="I361" s="44">
        <f t="shared" si="56"/>
        <v>0</v>
      </c>
      <c r="J361" s="130">
        <f t="shared" si="56"/>
        <v>3028.1000000000004</v>
      </c>
    </row>
    <row r="362" spans="2:10" ht="33" customHeight="1">
      <c r="B362" s="60" t="s">
        <v>203</v>
      </c>
      <c r="C362" s="40" t="s">
        <v>72</v>
      </c>
      <c r="D362" s="40" t="s">
        <v>68</v>
      </c>
      <c r="E362" s="40" t="s">
        <v>314</v>
      </c>
      <c r="F362" s="42"/>
      <c r="G362" s="42"/>
      <c r="H362" s="44">
        <f t="shared" si="56"/>
        <v>3028.1000000000004</v>
      </c>
      <c r="I362" s="44">
        <f t="shared" si="56"/>
        <v>0</v>
      </c>
      <c r="J362" s="130">
        <f t="shared" si="56"/>
        <v>3028.1000000000004</v>
      </c>
    </row>
    <row r="363" spans="2:10" ht="45">
      <c r="B363" s="115" t="s">
        <v>505</v>
      </c>
      <c r="C363" s="40" t="s">
        <v>72</v>
      </c>
      <c r="D363" s="40" t="s">
        <v>68</v>
      </c>
      <c r="E363" s="131" t="s">
        <v>473</v>
      </c>
      <c r="F363" s="40"/>
      <c r="G363" s="40"/>
      <c r="H363" s="44">
        <f>H364+H368</f>
        <v>3028.1000000000004</v>
      </c>
      <c r="I363" s="44">
        <f>I364+I368</f>
        <v>0</v>
      </c>
      <c r="J363" s="130">
        <f>H363+I363</f>
        <v>3028.1000000000004</v>
      </c>
    </row>
    <row r="364" spans="2:10" ht="15">
      <c r="B364" s="115" t="s">
        <v>293</v>
      </c>
      <c r="C364" s="40" t="s">
        <v>72</v>
      </c>
      <c r="D364" s="40" t="s">
        <v>68</v>
      </c>
      <c r="E364" s="132" t="s">
        <v>493</v>
      </c>
      <c r="F364" s="40"/>
      <c r="G364" s="40"/>
      <c r="H364" s="44">
        <f aca="true" t="shared" si="57" ref="H364:J366">H365</f>
        <v>2164.9</v>
      </c>
      <c r="I364" s="44">
        <f t="shared" si="57"/>
        <v>0</v>
      </c>
      <c r="J364" s="130">
        <f t="shared" si="57"/>
        <v>2164.9</v>
      </c>
    </row>
    <row r="365" spans="2:10" ht="30">
      <c r="B365" s="60" t="s">
        <v>502</v>
      </c>
      <c r="C365" s="40" t="s">
        <v>72</v>
      </c>
      <c r="D365" s="40" t="s">
        <v>68</v>
      </c>
      <c r="E365" s="132" t="s">
        <v>493</v>
      </c>
      <c r="F365" s="40" t="s">
        <v>127</v>
      </c>
      <c r="G365" s="40"/>
      <c r="H365" s="44">
        <f t="shared" si="57"/>
        <v>2164.9</v>
      </c>
      <c r="I365" s="44">
        <f t="shared" si="57"/>
        <v>0</v>
      </c>
      <c r="J365" s="130">
        <f t="shared" si="57"/>
        <v>2164.9</v>
      </c>
    </row>
    <row r="366" spans="2:10" ht="30">
      <c r="B366" s="60" t="s">
        <v>130</v>
      </c>
      <c r="C366" s="40" t="s">
        <v>72</v>
      </c>
      <c r="D366" s="40" t="s">
        <v>68</v>
      </c>
      <c r="E366" s="132" t="s">
        <v>493</v>
      </c>
      <c r="F366" s="40" t="s">
        <v>129</v>
      </c>
      <c r="G366" s="40"/>
      <c r="H366" s="44">
        <f t="shared" si="57"/>
        <v>2164.9</v>
      </c>
      <c r="I366" s="44">
        <f t="shared" si="57"/>
        <v>0</v>
      </c>
      <c r="J366" s="130">
        <f t="shared" si="57"/>
        <v>2164.9</v>
      </c>
    </row>
    <row r="367" spans="2:10" ht="15">
      <c r="B367" s="61" t="s">
        <v>114</v>
      </c>
      <c r="C367" s="41" t="s">
        <v>72</v>
      </c>
      <c r="D367" s="41" t="s">
        <v>68</v>
      </c>
      <c r="E367" s="133" t="s">
        <v>493</v>
      </c>
      <c r="F367" s="41" t="s">
        <v>129</v>
      </c>
      <c r="G367" s="41" t="s">
        <v>103</v>
      </c>
      <c r="H367" s="45">
        <f>'вед.прил 9'!I877</f>
        <v>2164.9</v>
      </c>
      <c r="I367" s="45">
        <f>'вед.прил 9'!J877</f>
        <v>0</v>
      </c>
      <c r="J367" s="134">
        <f>'вед.прил 9'!K877</f>
        <v>2164.9</v>
      </c>
    </row>
    <row r="368" spans="2:10" ht="15">
      <c r="B368" s="115" t="s">
        <v>293</v>
      </c>
      <c r="C368" s="40" t="s">
        <v>72</v>
      </c>
      <c r="D368" s="40" t="s">
        <v>68</v>
      </c>
      <c r="E368" s="132" t="s">
        <v>474</v>
      </c>
      <c r="F368" s="40"/>
      <c r="G368" s="40"/>
      <c r="H368" s="44">
        <f aca="true" t="shared" si="58" ref="H368:J370">H369</f>
        <v>863.2</v>
      </c>
      <c r="I368" s="44">
        <f t="shared" si="58"/>
        <v>0</v>
      </c>
      <c r="J368" s="130">
        <f t="shared" si="58"/>
        <v>863.2</v>
      </c>
    </row>
    <row r="369" spans="2:10" ht="30">
      <c r="B369" s="60" t="s">
        <v>502</v>
      </c>
      <c r="C369" s="40" t="s">
        <v>72</v>
      </c>
      <c r="D369" s="40" t="s">
        <v>68</v>
      </c>
      <c r="E369" s="132" t="s">
        <v>474</v>
      </c>
      <c r="F369" s="40" t="s">
        <v>127</v>
      </c>
      <c r="G369" s="40"/>
      <c r="H369" s="44">
        <f t="shared" si="58"/>
        <v>863.2</v>
      </c>
      <c r="I369" s="44">
        <f t="shared" si="58"/>
        <v>0</v>
      </c>
      <c r="J369" s="130">
        <f t="shared" si="58"/>
        <v>863.2</v>
      </c>
    </row>
    <row r="370" spans="2:10" ht="30">
      <c r="B370" s="60" t="s">
        <v>130</v>
      </c>
      <c r="C370" s="40" t="s">
        <v>72</v>
      </c>
      <c r="D370" s="40" t="s">
        <v>68</v>
      </c>
      <c r="E370" s="132" t="s">
        <v>474</v>
      </c>
      <c r="F370" s="40" t="s">
        <v>129</v>
      </c>
      <c r="G370" s="40"/>
      <c r="H370" s="44">
        <f t="shared" si="58"/>
        <v>863.2</v>
      </c>
      <c r="I370" s="44">
        <f t="shared" si="58"/>
        <v>0</v>
      </c>
      <c r="J370" s="130">
        <f t="shared" si="58"/>
        <v>863.2</v>
      </c>
    </row>
    <row r="371" spans="2:10" ht="15">
      <c r="B371" s="61" t="s">
        <v>113</v>
      </c>
      <c r="C371" s="41" t="s">
        <v>72</v>
      </c>
      <c r="D371" s="41" t="s">
        <v>68</v>
      </c>
      <c r="E371" s="133" t="s">
        <v>474</v>
      </c>
      <c r="F371" s="41" t="s">
        <v>129</v>
      </c>
      <c r="G371" s="41" t="s">
        <v>102</v>
      </c>
      <c r="H371" s="45">
        <f>'вед.прил 9'!I881</f>
        <v>863.2</v>
      </c>
      <c r="I371" s="45">
        <f>'вед.прил 9'!J881</f>
        <v>0</v>
      </c>
      <c r="J371" s="134">
        <f>'вед.прил 9'!K881</f>
        <v>863.2</v>
      </c>
    </row>
    <row r="372" spans="2:10" ht="45">
      <c r="B372" s="59" t="s">
        <v>184</v>
      </c>
      <c r="C372" s="40" t="s">
        <v>72</v>
      </c>
      <c r="D372" s="40" t="s">
        <v>68</v>
      </c>
      <c r="E372" s="40" t="s">
        <v>371</v>
      </c>
      <c r="F372" s="40"/>
      <c r="G372" s="40"/>
      <c r="H372" s="44">
        <f>H373+H385+H394</f>
        <v>7791.999999999999</v>
      </c>
      <c r="I372" s="44">
        <f>I373+I385+I394</f>
        <v>0</v>
      </c>
      <c r="J372" s="130">
        <f t="shared" si="48"/>
        <v>7791.999999999999</v>
      </c>
    </row>
    <row r="373" spans="2:10" ht="45">
      <c r="B373" s="59" t="s">
        <v>149</v>
      </c>
      <c r="C373" s="40" t="s">
        <v>72</v>
      </c>
      <c r="D373" s="40" t="s">
        <v>68</v>
      </c>
      <c r="E373" s="40" t="s">
        <v>185</v>
      </c>
      <c r="F373" s="40"/>
      <c r="G373" s="40"/>
      <c r="H373" s="44">
        <f>H378+H374</f>
        <v>7081.799999999999</v>
      </c>
      <c r="I373" s="44">
        <f>I378+I374</f>
        <v>0</v>
      </c>
      <c r="J373" s="130">
        <f t="shared" si="48"/>
        <v>7081.799999999999</v>
      </c>
    </row>
    <row r="374" spans="2:10" ht="15">
      <c r="B374" s="60" t="s">
        <v>293</v>
      </c>
      <c r="C374" s="40" t="s">
        <v>72</v>
      </c>
      <c r="D374" s="40" t="s">
        <v>68</v>
      </c>
      <c r="E374" s="40" t="s">
        <v>461</v>
      </c>
      <c r="F374" s="40"/>
      <c r="G374" s="40"/>
      <c r="H374" s="44">
        <f aca="true" t="shared" si="59" ref="H374:J376">H375</f>
        <v>0</v>
      </c>
      <c r="I374" s="44">
        <f t="shared" si="59"/>
        <v>0</v>
      </c>
      <c r="J374" s="130">
        <f t="shared" si="59"/>
        <v>0</v>
      </c>
    </row>
    <row r="375" spans="2:10" ht="30">
      <c r="B375" s="60" t="s">
        <v>502</v>
      </c>
      <c r="C375" s="40" t="s">
        <v>72</v>
      </c>
      <c r="D375" s="40" t="s">
        <v>68</v>
      </c>
      <c r="E375" s="40" t="s">
        <v>461</v>
      </c>
      <c r="F375" s="40" t="s">
        <v>127</v>
      </c>
      <c r="G375" s="40"/>
      <c r="H375" s="44">
        <f t="shared" si="59"/>
        <v>0</v>
      </c>
      <c r="I375" s="44">
        <f t="shared" si="59"/>
        <v>0</v>
      </c>
      <c r="J375" s="130">
        <f t="shared" si="59"/>
        <v>0</v>
      </c>
    </row>
    <row r="376" spans="2:10" ht="30">
      <c r="B376" s="60" t="s">
        <v>130</v>
      </c>
      <c r="C376" s="40" t="s">
        <v>72</v>
      </c>
      <c r="D376" s="40" t="s">
        <v>68</v>
      </c>
      <c r="E376" s="40" t="s">
        <v>461</v>
      </c>
      <c r="F376" s="40" t="s">
        <v>129</v>
      </c>
      <c r="G376" s="40"/>
      <c r="H376" s="44">
        <f t="shared" si="59"/>
        <v>0</v>
      </c>
      <c r="I376" s="44">
        <f t="shared" si="59"/>
        <v>0</v>
      </c>
      <c r="J376" s="130">
        <f t="shared" si="59"/>
        <v>0</v>
      </c>
    </row>
    <row r="377" spans="2:10" ht="15">
      <c r="B377" s="63" t="s">
        <v>113</v>
      </c>
      <c r="C377" s="41" t="s">
        <v>72</v>
      </c>
      <c r="D377" s="41" t="s">
        <v>68</v>
      </c>
      <c r="E377" s="41" t="s">
        <v>461</v>
      </c>
      <c r="F377" s="41" t="s">
        <v>129</v>
      </c>
      <c r="G377" s="41" t="s">
        <v>102</v>
      </c>
      <c r="H377" s="45">
        <f>'вед.прил 9'!I568</f>
        <v>0</v>
      </c>
      <c r="I377" s="45">
        <f>'вед.прил 9'!J568</f>
        <v>0</v>
      </c>
      <c r="J377" s="134">
        <f>'вед.прил 9'!K568</f>
        <v>0</v>
      </c>
    </row>
    <row r="378" spans="2:10" ht="15">
      <c r="B378" s="60" t="s">
        <v>293</v>
      </c>
      <c r="C378" s="40" t="s">
        <v>72</v>
      </c>
      <c r="D378" s="40" t="s">
        <v>68</v>
      </c>
      <c r="E378" s="40" t="s">
        <v>186</v>
      </c>
      <c r="F378" s="40"/>
      <c r="G378" s="40"/>
      <c r="H378" s="44">
        <f>H379+H382</f>
        <v>7081.799999999999</v>
      </c>
      <c r="I378" s="44">
        <f>I379+I382</f>
        <v>0</v>
      </c>
      <c r="J378" s="130">
        <f t="shared" si="48"/>
        <v>7081.799999999999</v>
      </c>
    </row>
    <row r="379" spans="2:10" ht="27.75" customHeight="1">
      <c r="B379" s="60" t="s">
        <v>502</v>
      </c>
      <c r="C379" s="40" t="s">
        <v>72</v>
      </c>
      <c r="D379" s="40" t="s">
        <v>68</v>
      </c>
      <c r="E379" s="40" t="s">
        <v>186</v>
      </c>
      <c r="F379" s="40" t="s">
        <v>127</v>
      </c>
      <c r="G379" s="40"/>
      <c r="H379" s="44">
        <f>H380</f>
        <v>7053.799999999999</v>
      </c>
      <c r="I379" s="44">
        <f>I380</f>
        <v>0</v>
      </c>
      <c r="J379" s="130">
        <f t="shared" si="48"/>
        <v>7053.799999999999</v>
      </c>
    </row>
    <row r="380" spans="2:10" ht="30">
      <c r="B380" s="60" t="s">
        <v>130</v>
      </c>
      <c r="C380" s="40" t="s">
        <v>72</v>
      </c>
      <c r="D380" s="40" t="s">
        <v>68</v>
      </c>
      <c r="E380" s="40" t="s">
        <v>186</v>
      </c>
      <c r="F380" s="40" t="s">
        <v>129</v>
      </c>
      <c r="G380" s="40"/>
      <c r="H380" s="44">
        <f>H381</f>
        <v>7053.799999999999</v>
      </c>
      <c r="I380" s="44">
        <f>I381</f>
        <v>0</v>
      </c>
      <c r="J380" s="130">
        <f t="shared" si="48"/>
        <v>7053.799999999999</v>
      </c>
    </row>
    <row r="381" spans="2:10" ht="15">
      <c r="B381" s="63" t="s">
        <v>113</v>
      </c>
      <c r="C381" s="41" t="s">
        <v>72</v>
      </c>
      <c r="D381" s="41" t="s">
        <v>68</v>
      </c>
      <c r="E381" s="41" t="s">
        <v>186</v>
      </c>
      <c r="F381" s="41" t="s">
        <v>129</v>
      </c>
      <c r="G381" s="41" t="s">
        <v>102</v>
      </c>
      <c r="H381" s="45">
        <f>'вед.прил 9'!I572+'вед.прил 9'!I816</f>
        <v>7053.799999999999</v>
      </c>
      <c r="I381" s="45">
        <f>'вед.прил 9'!J572+'вед.прил 9'!J816</f>
        <v>0</v>
      </c>
      <c r="J381" s="134">
        <f t="shared" si="48"/>
        <v>7053.799999999999</v>
      </c>
    </row>
    <row r="382" spans="2:10" ht="30">
      <c r="B382" s="115" t="s">
        <v>143</v>
      </c>
      <c r="C382" s="40" t="s">
        <v>72</v>
      </c>
      <c r="D382" s="40" t="s">
        <v>68</v>
      </c>
      <c r="E382" s="40" t="s">
        <v>186</v>
      </c>
      <c r="F382" s="40" t="s">
        <v>142</v>
      </c>
      <c r="G382" s="40"/>
      <c r="H382" s="44">
        <f aca="true" t="shared" si="60" ref="H382:J383">H383</f>
        <v>28</v>
      </c>
      <c r="I382" s="44">
        <f t="shared" si="60"/>
        <v>0</v>
      </c>
      <c r="J382" s="130">
        <f t="shared" si="60"/>
        <v>28</v>
      </c>
    </row>
    <row r="383" spans="2:10" ht="15">
      <c r="B383" s="115" t="s">
        <v>217</v>
      </c>
      <c r="C383" s="40" t="s">
        <v>72</v>
      </c>
      <c r="D383" s="40" t="s">
        <v>68</v>
      </c>
      <c r="E383" s="40" t="s">
        <v>186</v>
      </c>
      <c r="F383" s="40" t="s">
        <v>216</v>
      </c>
      <c r="G383" s="40"/>
      <c r="H383" s="44">
        <f t="shared" si="60"/>
        <v>28</v>
      </c>
      <c r="I383" s="44">
        <f t="shared" si="60"/>
        <v>0</v>
      </c>
      <c r="J383" s="130">
        <f t="shared" si="60"/>
        <v>28</v>
      </c>
    </row>
    <row r="384" spans="2:10" ht="15">
      <c r="B384" s="121" t="s">
        <v>113</v>
      </c>
      <c r="C384" s="41" t="s">
        <v>72</v>
      </c>
      <c r="D384" s="41" t="s">
        <v>68</v>
      </c>
      <c r="E384" s="41" t="s">
        <v>186</v>
      </c>
      <c r="F384" s="41" t="s">
        <v>216</v>
      </c>
      <c r="G384" s="41" t="s">
        <v>102</v>
      </c>
      <c r="H384" s="45">
        <f>'вед.прил 9'!I819</f>
        <v>28</v>
      </c>
      <c r="I384" s="45">
        <f>'вед.прил 9'!J819</f>
        <v>0</v>
      </c>
      <c r="J384" s="134">
        <f>'вед.прил 9'!K819</f>
        <v>28</v>
      </c>
    </row>
    <row r="385" spans="2:10" ht="30">
      <c r="B385" s="59" t="s">
        <v>367</v>
      </c>
      <c r="C385" s="40" t="s">
        <v>72</v>
      </c>
      <c r="D385" s="40" t="s">
        <v>68</v>
      </c>
      <c r="E385" s="40" t="s">
        <v>372</v>
      </c>
      <c r="F385" s="41"/>
      <c r="G385" s="41"/>
      <c r="H385" s="44">
        <f>H390+H386</f>
        <v>610.2</v>
      </c>
      <c r="I385" s="44">
        <f>I390+I386</f>
        <v>0</v>
      </c>
      <c r="J385" s="130">
        <f t="shared" si="48"/>
        <v>610.2</v>
      </c>
    </row>
    <row r="386" spans="2:10" ht="15">
      <c r="B386" s="60" t="s">
        <v>293</v>
      </c>
      <c r="C386" s="40" t="s">
        <v>72</v>
      </c>
      <c r="D386" s="40" t="s">
        <v>68</v>
      </c>
      <c r="E386" s="40" t="s">
        <v>462</v>
      </c>
      <c r="F386" s="40"/>
      <c r="G386" s="40"/>
      <c r="H386" s="44">
        <f aca="true" t="shared" si="61" ref="H386:J388">H387</f>
        <v>0</v>
      </c>
      <c r="I386" s="44">
        <f t="shared" si="61"/>
        <v>0</v>
      </c>
      <c r="J386" s="130">
        <f t="shared" si="61"/>
        <v>0</v>
      </c>
    </row>
    <row r="387" spans="2:10" ht="30">
      <c r="B387" s="60" t="s">
        <v>502</v>
      </c>
      <c r="C387" s="40" t="s">
        <v>72</v>
      </c>
      <c r="D387" s="40" t="s">
        <v>68</v>
      </c>
      <c r="E387" s="40" t="s">
        <v>462</v>
      </c>
      <c r="F387" s="40" t="s">
        <v>127</v>
      </c>
      <c r="G387" s="40"/>
      <c r="H387" s="44">
        <f t="shared" si="61"/>
        <v>0</v>
      </c>
      <c r="I387" s="44">
        <f t="shared" si="61"/>
        <v>0</v>
      </c>
      <c r="J387" s="130">
        <f t="shared" si="61"/>
        <v>0</v>
      </c>
    </row>
    <row r="388" spans="2:10" ht="30">
      <c r="B388" s="60" t="s">
        <v>130</v>
      </c>
      <c r="C388" s="40" t="s">
        <v>72</v>
      </c>
      <c r="D388" s="40" t="s">
        <v>68</v>
      </c>
      <c r="E388" s="40" t="s">
        <v>462</v>
      </c>
      <c r="F388" s="40" t="s">
        <v>129</v>
      </c>
      <c r="G388" s="40"/>
      <c r="H388" s="44">
        <f t="shared" si="61"/>
        <v>0</v>
      </c>
      <c r="I388" s="44">
        <f t="shared" si="61"/>
        <v>0</v>
      </c>
      <c r="J388" s="130">
        <f t="shared" si="61"/>
        <v>0</v>
      </c>
    </row>
    <row r="389" spans="2:10" ht="15">
      <c r="B389" s="63" t="s">
        <v>113</v>
      </c>
      <c r="C389" s="41" t="s">
        <v>72</v>
      </c>
      <c r="D389" s="41" t="s">
        <v>68</v>
      </c>
      <c r="E389" s="41" t="s">
        <v>462</v>
      </c>
      <c r="F389" s="41" t="s">
        <v>129</v>
      </c>
      <c r="G389" s="41" t="s">
        <v>102</v>
      </c>
      <c r="H389" s="45">
        <f>'вед.прил 9'!I577</f>
        <v>0</v>
      </c>
      <c r="I389" s="45">
        <f>'вед.прил 9'!J577</f>
        <v>0</v>
      </c>
      <c r="J389" s="134">
        <f>'вед.прил 9'!K577</f>
        <v>0</v>
      </c>
    </row>
    <row r="390" spans="2:10" ht="15">
      <c r="B390" s="60" t="s">
        <v>293</v>
      </c>
      <c r="C390" s="40" t="s">
        <v>72</v>
      </c>
      <c r="D390" s="40" t="s">
        <v>68</v>
      </c>
      <c r="E390" s="40" t="s">
        <v>373</v>
      </c>
      <c r="F390" s="41"/>
      <c r="G390" s="41"/>
      <c r="H390" s="44">
        <f aca="true" t="shared" si="62" ref="H390:I392">H391</f>
        <v>610.2</v>
      </c>
      <c r="I390" s="44">
        <f t="shared" si="62"/>
        <v>0</v>
      </c>
      <c r="J390" s="130">
        <f t="shared" si="48"/>
        <v>610.2</v>
      </c>
    </row>
    <row r="391" spans="2:10" ht="30">
      <c r="B391" s="60" t="s">
        <v>502</v>
      </c>
      <c r="C391" s="40" t="s">
        <v>72</v>
      </c>
      <c r="D391" s="40" t="s">
        <v>68</v>
      </c>
      <c r="E391" s="40" t="s">
        <v>373</v>
      </c>
      <c r="F391" s="40" t="s">
        <v>127</v>
      </c>
      <c r="G391" s="41"/>
      <c r="H391" s="44">
        <f t="shared" si="62"/>
        <v>610.2</v>
      </c>
      <c r="I391" s="44">
        <f t="shared" si="62"/>
        <v>0</v>
      </c>
      <c r="J391" s="130">
        <f t="shared" si="48"/>
        <v>610.2</v>
      </c>
    </row>
    <row r="392" spans="2:10" ht="30">
      <c r="B392" s="60" t="s">
        <v>130</v>
      </c>
      <c r="C392" s="40" t="s">
        <v>72</v>
      </c>
      <c r="D392" s="40" t="s">
        <v>68</v>
      </c>
      <c r="E392" s="40" t="s">
        <v>373</v>
      </c>
      <c r="F392" s="40" t="s">
        <v>129</v>
      </c>
      <c r="G392" s="41"/>
      <c r="H392" s="44">
        <f t="shared" si="62"/>
        <v>610.2</v>
      </c>
      <c r="I392" s="44">
        <f t="shared" si="62"/>
        <v>0</v>
      </c>
      <c r="J392" s="130">
        <f t="shared" si="48"/>
        <v>610.2</v>
      </c>
    </row>
    <row r="393" spans="2:10" ht="15">
      <c r="B393" s="63" t="s">
        <v>113</v>
      </c>
      <c r="C393" s="41" t="s">
        <v>72</v>
      </c>
      <c r="D393" s="41" t="s">
        <v>68</v>
      </c>
      <c r="E393" s="41" t="s">
        <v>373</v>
      </c>
      <c r="F393" s="41" t="s">
        <v>129</v>
      </c>
      <c r="G393" s="41" t="s">
        <v>102</v>
      </c>
      <c r="H393" s="45">
        <f>'вед.прил 9'!I581+'вед.прил 9'!I824</f>
        <v>610.2</v>
      </c>
      <c r="I393" s="45">
        <f>'вед.прил 9'!J581+'вед.прил 9'!J824</f>
        <v>0</v>
      </c>
      <c r="J393" s="134">
        <f t="shared" si="48"/>
        <v>610.2</v>
      </c>
    </row>
    <row r="394" spans="2:10" ht="30" customHeight="1">
      <c r="B394" s="59" t="s">
        <v>443</v>
      </c>
      <c r="C394" s="40" t="s">
        <v>72</v>
      </c>
      <c r="D394" s="40" t="s">
        <v>68</v>
      </c>
      <c r="E394" s="40" t="s">
        <v>374</v>
      </c>
      <c r="F394" s="41"/>
      <c r="G394" s="41"/>
      <c r="H394" s="44">
        <f aca="true" t="shared" si="63" ref="H394:I397">H395</f>
        <v>100</v>
      </c>
      <c r="I394" s="44">
        <f t="shared" si="63"/>
        <v>0</v>
      </c>
      <c r="J394" s="130">
        <f t="shared" si="48"/>
        <v>100</v>
      </c>
    </row>
    <row r="395" spans="2:10" ht="15">
      <c r="B395" s="60" t="s">
        <v>293</v>
      </c>
      <c r="C395" s="40" t="s">
        <v>72</v>
      </c>
      <c r="D395" s="40" t="s">
        <v>68</v>
      </c>
      <c r="E395" s="40" t="s">
        <v>375</v>
      </c>
      <c r="F395" s="41"/>
      <c r="G395" s="41"/>
      <c r="H395" s="44">
        <f t="shared" si="63"/>
        <v>100</v>
      </c>
      <c r="I395" s="44">
        <f t="shared" si="63"/>
        <v>0</v>
      </c>
      <c r="J395" s="130">
        <f t="shared" si="48"/>
        <v>100</v>
      </c>
    </row>
    <row r="396" spans="2:10" ht="30">
      <c r="B396" s="60" t="s">
        <v>502</v>
      </c>
      <c r="C396" s="40" t="s">
        <v>72</v>
      </c>
      <c r="D396" s="40" t="s">
        <v>68</v>
      </c>
      <c r="E396" s="40" t="s">
        <v>375</v>
      </c>
      <c r="F396" s="40" t="s">
        <v>127</v>
      </c>
      <c r="G396" s="41"/>
      <c r="H396" s="44">
        <f t="shared" si="63"/>
        <v>100</v>
      </c>
      <c r="I396" s="44">
        <f t="shared" si="63"/>
        <v>0</v>
      </c>
      <c r="J396" s="130">
        <f t="shared" si="48"/>
        <v>100</v>
      </c>
    </row>
    <row r="397" spans="2:10" ht="30">
      <c r="B397" s="60" t="s">
        <v>130</v>
      </c>
      <c r="C397" s="40" t="s">
        <v>72</v>
      </c>
      <c r="D397" s="40" t="s">
        <v>68</v>
      </c>
      <c r="E397" s="40" t="s">
        <v>375</v>
      </c>
      <c r="F397" s="40" t="s">
        <v>129</v>
      </c>
      <c r="G397" s="41"/>
      <c r="H397" s="44">
        <f t="shared" si="63"/>
        <v>100</v>
      </c>
      <c r="I397" s="44">
        <f t="shared" si="63"/>
        <v>0</v>
      </c>
      <c r="J397" s="130">
        <f t="shared" si="48"/>
        <v>100</v>
      </c>
    </row>
    <row r="398" spans="2:10" ht="15">
      <c r="B398" s="63" t="s">
        <v>113</v>
      </c>
      <c r="C398" s="41" t="s">
        <v>72</v>
      </c>
      <c r="D398" s="41" t="s">
        <v>68</v>
      </c>
      <c r="E398" s="41" t="s">
        <v>375</v>
      </c>
      <c r="F398" s="41" t="s">
        <v>129</v>
      </c>
      <c r="G398" s="41" t="s">
        <v>102</v>
      </c>
      <c r="H398" s="45">
        <f>'вед.прил 9'!I586+'вед.прил 9'!I829</f>
        <v>100</v>
      </c>
      <c r="I398" s="45">
        <f>'вед.прил 9'!J586+'вед.прил 9'!J829</f>
        <v>0</v>
      </c>
      <c r="J398" s="134">
        <f t="shared" si="48"/>
        <v>100</v>
      </c>
    </row>
    <row r="399" spans="2:10" ht="57.75" customHeight="1">
      <c r="B399" s="60" t="s">
        <v>177</v>
      </c>
      <c r="C399" s="40" t="s">
        <v>72</v>
      </c>
      <c r="D399" s="40" t="s">
        <v>68</v>
      </c>
      <c r="E399" s="40" t="s">
        <v>363</v>
      </c>
      <c r="F399" s="40"/>
      <c r="G399" s="40"/>
      <c r="H399" s="44">
        <f>H400</f>
        <v>15216.2</v>
      </c>
      <c r="I399" s="44">
        <f>I400</f>
        <v>-590</v>
      </c>
      <c r="J399" s="130">
        <f t="shared" si="48"/>
        <v>14626.2</v>
      </c>
    </row>
    <row r="400" spans="2:10" ht="42" customHeight="1">
      <c r="B400" s="60" t="s">
        <v>364</v>
      </c>
      <c r="C400" s="40" t="s">
        <v>72</v>
      </c>
      <c r="D400" s="40" t="s">
        <v>68</v>
      </c>
      <c r="E400" s="40" t="s">
        <v>365</v>
      </c>
      <c r="F400" s="40"/>
      <c r="G400" s="40"/>
      <c r="H400" s="44">
        <f>H405+H401</f>
        <v>15216.2</v>
      </c>
      <c r="I400" s="44">
        <f>I405+I401</f>
        <v>-590</v>
      </c>
      <c r="J400" s="130">
        <f t="shared" si="48"/>
        <v>14626.2</v>
      </c>
    </row>
    <row r="401" spans="2:10" ht="18.75" customHeight="1">
      <c r="B401" s="60" t="s">
        <v>293</v>
      </c>
      <c r="C401" s="40" t="s">
        <v>72</v>
      </c>
      <c r="D401" s="40" t="s">
        <v>68</v>
      </c>
      <c r="E401" s="40" t="s">
        <v>460</v>
      </c>
      <c r="F401" s="40"/>
      <c r="G401" s="40"/>
      <c r="H401" s="44">
        <f aca="true" t="shared" si="64" ref="H401:J403">H402</f>
        <v>291.2</v>
      </c>
      <c r="I401" s="44">
        <f t="shared" si="64"/>
        <v>0</v>
      </c>
      <c r="J401" s="130">
        <f t="shared" si="64"/>
        <v>291.2</v>
      </c>
    </row>
    <row r="402" spans="2:10" ht="30.75" customHeight="1">
      <c r="B402" s="60" t="s">
        <v>502</v>
      </c>
      <c r="C402" s="40" t="s">
        <v>72</v>
      </c>
      <c r="D402" s="40" t="s">
        <v>68</v>
      </c>
      <c r="E402" s="40" t="s">
        <v>460</v>
      </c>
      <c r="F402" s="40" t="s">
        <v>127</v>
      </c>
      <c r="G402" s="40"/>
      <c r="H402" s="44">
        <f t="shared" si="64"/>
        <v>291.2</v>
      </c>
      <c r="I402" s="44">
        <f t="shared" si="64"/>
        <v>0</v>
      </c>
      <c r="J402" s="130">
        <f t="shared" si="64"/>
        <v>291.2</v>
      </c>
    </row>
    <row r="403" spans="2:10" ht="28.5" customHeight="1">
      <c r="B403" s="60" t="s">
        <v>130</v>
      </c>
      <c r="C403" s="40" t="s">
        <v>72</v>
      </c>
      <c r="D403" s="40" t="s">
        <v>68</v>
      </c>
      <c r="E403" s="40" t="s">
        <v>460</v>
      </c>
      <c r="F403" s="40" t="s">
        <v>129</v>
      </c>
      <c r="G403" s="40"/>
      <c r="H403" s="44">
        <f t="shared" si="64"/>
        <v>291.2</v>
      </c>
      <c r="I403" s="44">
        <f t="shared" si="64"/>
        <v>0</v>
      </c>
      <c r="J403" s="130">
        <f t="shared" si="64"/>
        <v>291.2</v>
      </c>
    </row>
    <row r="404" spans="2:10" ht="15" customHeight="1">
      <c r="B404" s="63" t="s">
        <v>113</v>
      </c>
      <c r="C404" s="41" t="s">
        <v>72</v>
      </c>
      <c r="D404" s="41" t="s">
        <v>68</v>
      </c>
      <c r="E404" s="41" t="s">
        <v>460</v>
      </c>
      <c r="F404" s="41" t="s">
        <v>129</v>
      </c>
      <c r="G404" s="41" t="s">
        <v>102</v>
      </c>
      <c r="H404" s="45">
        <f>'вед.прил 9'!I592</f>
        <v>291.2</v>
      </c>
      <c r="I404" s="45">
        <f>'вед.прил 9'!J592</f>
        <v>0</v>
      </c>
      <c r="J404" s="134">
        <f>'вед.прил 9'!K592</f>
        <v>291.2</v>
      </c>
    </row>
    <row r="405" spans="2:10" ht="15">
      <c r="B405" s="60" t="s">
        <v>293</v>
      </c>
      <c r="C405" s="40" t="s">
        <v>72</v>
      </c>
      <c r="D405" s="40" t="s">
        <v>68</v>
      </c>
      <c r="E405" s="40" t="s">
        <v>366</v>
      </c>
      <c r="F405" s="40"/>
      <c r="G405" s="40"/>
      <c r="H405" s="44">
        <f>H406+H409</f>
        <v>14925</v>
      </c>
      <c r="I405" s="44">
        <f>I406+I409</f>
        <v>-590</v>
      </c>
      <c r="J405" s="130">
        <f t="shared" si="48"/>
        <v>14335</v>
      </c>
    </row>
    <row r="406" spans="2:10" ht="30">
      <c r="B406" s="60" t="s">
        <v>502</v>
      </c>
      <c r="C406" s="40" t="s">
        <v>72</v>
      </c>
      <c r="D406" s="40" t="s">
        <v>68</v>
      </c>
      <c r="E406" s="40" t="s">
        <v>366</v>
      </c>
      <c r="F406" s="40" t="s">
        <v>127</v>
      </c>
      <c r="G406" s="40"/>
      <c r="H406" s="44">
        <f>H407</f>
        <v>14692.9</v>
      </c>
      <c r="I406" s="44">
        <f>I407</f>
        <v>-590</v>
      </c>
      <c r="J406" s="130">
        <f t="shared" si="48"/>
        <v>14102.9</v>
      </c>
    </row>
    <row r="407" spans="2:10" ht="30">
      <c r="B407" s="60" t="s">
        <v>130</v>
      </c>
      <c r="C407" s="40" t="s">
        <v>72</v>
      </c>
      <c r="D407" s="40" t="s">
        <v>68</v>
      </c>
      <c r="E407" s="40" t="s">
        <v>366</v>
      </c>
      <c r="F407" s="40" t="s">
        <v>129</v>
      </c>
      <c r="G407" s="40"/>
      <c r="H407" s="44">
        <f>H408</f>
        <v>14692.9</v>
      </c>
      <c r="I407" s="44">
        <f>I408</f>
        <v>-590</v>
      </c>
      <c r="J407" s="130">
        <f t="shared" si="48"/>
        <v>14102.9</v>
      </c>
    </row>
    <row r="408" spans="2:10" ht="15">
      <c r="B408" s="63" t="s">
        <v>113</v>
      </c>
      <c r="C408" s="41" t="s">
        <v>72</v>
      </c>
      <c r="D408" s="41" t="s">
        <v>68</v>
      </c>
      <c r="E408" s="41" t="s">
        <v>366</v>
      </c>
      <c r="F408" s="41" t="s">
        <v>129</v>
      </c>
      <c r="G408" s="41" t="s">
        <v>102</v>
      </c>
      <c r="H408" s="45">
        <f>'вед.прил 9'!I335+'вед.прил 9'!I596+'вед.прил 9'!I835</f>
        <v>14692.9</v>
      </c>
      <c r="I408" s="45">
        <f>'вед.прил 9'!J335+'вед.прил 9'!J596+'вед.прил 9'!J835</f>
        <v>-590</v>
      </c>
      <c r="J408" s="134">
        <f t="shared" si="48"/>
        <v>14102.9</v>
      </c>
    </row>
    <row r="409" spans="2:10" ht="15">
      <c r="B409" s="60" t="s">
        <v>139</v>
      </c>
      <c r="C409" s="40" t="s">
        <v>72</v>
      </c>
      <c r="D409" s="40" t="s">
        <v>68</v>
      </c>
      <c r="E409" s="40" t="s">
        <v>366</v>
      </c>
      <c r="F409" s="40" t="s">
        <v>138</v>
      </c>
      <c r="G409" s="40"/>
      <c r="H409" s="44">
        <f>H412+H410</f>
        <v>232.1</v>
      </c>
      <c r="I409" s="44">
        <f>I412+I410</f>
        <v>0</v>
      </c>
      <c r="J409" s="44">
        <f>J412+J410</f>
        <v>232.1</v>
      </c>
    </row>
    <row r="410" spans="2:10" ht="15">
      <c r="B410" s="60" t="s">
        <v>450</v>
      </c>
      <c r="C410" s="40" t="s">
        <v>72</v>
      </c>
      <c r="D410" s="40" t="s">
        <v>68</v>
      </c>
      <c r="E410" s="40" t="s">
        <v>366</v>
      </c>
      <c r="F410" s="40" t="s">
        <v>451</v>
      </c>
      <c r="G410" s="40"/>
      <c r="H410" s="44">
        <f>H411</f>
        <v>8.5</v>
      </c>
      <c r="I410" s="44">
        <f>I411</f>
        <v>0</v>
      </c>
      <c r="J410" s="130">
        <f>J411</f>
        <v>8.5</v>
      </c>
    </row>
    <row r="411" spans="2:10" ht="15">
      <c r="B411" s="61" t="s">
        <v>113</v>
      </c>
      <c r="C411" s="41" t="s">
        <v>72</v>
      </c>
      <c r="D411" s="41" t="s">
        <v>68</v>
      </c>
      <c r="E411" s="41" t="s">
        <v>366</v>
      </c>
      <c r="F411" s="41" t="s">
        <v>451</v>
      </c>
      <c r="G411" s="41" t="s">
        <v>102</v>
      </c>
      <c r="H411" s="45">
        <f>'вед.прил 9'!I599</f>
        <v>8.5</v>
      </c>
      <c r="I411" s="45">
        <f>'вед.прил 9'!J599</f>
        <v>0</v>
      </c>
      <c r="J411" s="134">
        <f>'вед.прил 9'!K599</f>
        <v>8.5</v>
      </c>
    </row>
    <row r="412" spans="2:10" ht="15">
      <c r="B412" s="60" t="s">
        <v>141</v>
      </c>
      <c r="C412" s="40" t="s">
        <v>72</v>
      </c>
      <c r="D412" s="40" t="s">
        <v>68</v>
      </c>
      <c r="E412" s="40" t="s">
        <v>366</v>
      </c>
      <c r="F412" s="40" t="s">
        <v>140</v>
      </c>
      <c r="G412" s="40"/>
      <c r="H412" s="44">
        <f>H413</f>
        <v>223.6</v>
      </c>
      <c r="I412" s="44">
        <f>I413</f>
        <v>0</v>
      </c>
      <c r="J412" s="130">
        <f>J413</f>
        <v>223.6</v>
      </c>
    </row>
    <row r="413" spans="2:10" ht="15">
      <c r="B413" s="63" t="s">
        <v>113</v>
      </c>
      <c r="C413" s="41" t="s">
        <v>72</v>
      </c>
      <c r="D413" s="41" t="s">
        <v>68</v>
      </c>
      <c r="E413" s="41" t="s">
        <v>366</v>
      </c>
      <c r="F413" s="41" t="s">
        <v>140</v>
      </c>
      <c r="G413" s="41" t="s">
        <v>102</v>
      </c>
      <c r="H413" s="45">
        <f>'вед.прил 9'!I601+'вед.прил 9'!I838</f>
        <v>223.6</v>
      </c>
      <c r="I413" s="45">
        <f>'вед.прил 9'!J601+'вед.прил 9'!J838</f>
        <v>0</v>
      </c>
      <c r="J413" s="134">
        <f>'вед.прил 9'!K601+'вед.прил 9'!K838</f>
        <v>223.6</v>
      </c>
    </row>
    <row r="414" spans="2:10" ht="42.75" customHeight="1">
      <c r="B414" s="60" t="s">
        <v>429</v>
      </c>
      <c r="C414" s="40" t="s">
        <v>72</v>
      </c>
      <c r="D414" s="40" t="s">
        <v>68</v>
      </c>
      <c r="E414" s="40" t="s">
        <v>11</v>
      </c>
      <c r="F414" s="40"/>
      <c r="G414" s="40"/>
      <c r="H414" s="44">
        <f>H415</f>
        <v>13474.7</v>
      </c>
      <c r="I414" s="44">
        <f>I415</f>
        <v>90</v>
      </c>
      <c r="J414" s="130">
        <f t="shared" si="48"/>
        <v>13564.7</v>
      </c>
    </row>
    <row r="415" spans="2:10" ht="60">
      <c r="B415" s="60" t="s">
        <v>12</v>
      </c>
      <c r="C415" s="40" t="s">
        <v>72</v>
      </c>
      <c r="D415" s="40" t="s">
        <v>68</v>
      </c>
      <c r="E415" s="40" t="s">
        <v>13</v>
      </c>
      <c r="F415" s="40"/>
      <c r="G415" s="40"/>
      <c r="H415" s="44">
        <f>H420+H416+H428+H424</f>
        <v>13474.7</v>
      </c>
      <c r="I415" s="44">
        <f>I420+I416+I428+I424</f>
        <v>90</v>
      </c>
      <c r="J415" s="130">
        <f>H415+I415</f>
        <v>13564.7</v>
      </c>
    </row>
    <row r="416" spans="2:10" ht="15">
      <c r="B416" s="60" t="s">
        <v>293</v>
      </c>
      <c r="C416" s="40" t="s">
        <v>72</v>
      </c>
      <c r="D416" s="40" t="s">
        <v>68</v>
      </c>
      <c r="E416" s="40" t="s">
        <v>481</v>
      </c>
      <c r="F416" s="40"/>
      <c r="G416" s="40"/>
      <c r="H416" s="44">
        <f aca="true" t="shared" si="65" ref="H416:I418">H417</f>
        <v>0</v>
      </c>
      <c r="I416" s="44">
        <f t="shared" si="65"/>
        <v>0</v>
      </c>
      <c r="J416" s="130">
        <f>H416+I416</f>
        <v>0</v>
      </c>
    </row>
    <row r="417" spans="2:10" ht="30">
      <c r="B417" s="60" t="s">
        <v>502</v>
      </c>
      <c r="C417" s="40" t="s">
        <v>72</v>
      </c>
      <c r="D417" s="40" t="s">
        <v>68</v>
      </c>
      <c r="E417" s="40" t="s">
        <v>482</v>
      </c>
      <c r="F417" s="40" t="s">
        <v>127</v>
      </c>
      <c r="G417" s="40"/>
      <c r="H417" s="44">
        <f t="shared" si="65"/>
        <v>0</v>
      </c>
      <c r="I417" s="44">
        <f t="shared" si="65"/>
        <v>0</v>
      </c>
      <c r="J417" s="130">
        <f>H417+I417</f>
        <v>0</v>
      </c>
    </row>
    <row r="418" spans="2:10" ht="30">
      <c r="B418" s="60" t="s">
        <v>130</v>
      </c>
      <c r="C418" s="40" t="s">
        <v>72</v>
      </c>
      <c r="D418" s="40" t="s">
        <v>68</v>
      </c>
      <c r="E418" s="40" t="s">
        <v>481</v>
      </c>
      <c r="F418" s="40" t="s">
        <v>129</v>
      </c>
      <c r="G418" s="40"/>
      <c r="H418" s="44">
        <f t="shared" si="65"/>
        <v>0</v>
      </c>
      <c r="I418" s="44">
        <f t="shared" si="65"/>
        <v>0</v>
      </c>
      <c r="J418" s="130">
        <f>H418+I418</f>
        <v>0</v>
      </c>
    </row>
    <row r="419" spans="2:10" ht="14.25" customHeight="1">
      <c r="B419" s="121" t="s">
        <v>114</v>
      </c>
      <c r="C419" s="41" t="s">
        <v>72</v>
      </c>
      <c r="D419" s="41" t="s">
        <v>68</v>
      </c>
      <c r="E419" s="41" t="s">
        <v>481</v>
      </c>
      <c r="F419" s="41" t="s">
        <v>129</v>
      </c>
      <c r="G419" s="41" t="s">
        <v>103</v>
      </c>
      <c r="H419" s="45">
        <f>'вед.прил 9'!I844</f>
        <v>0</v>
      </c>
      <c r="I419" s="45">
        <f>'вед.прил 9'!J844</f>
        <v>0</v>
      </c>
      <c r="J419" s="134">
        <f>'вед.прил 9'!K844</f>
        <v>0</v>
      </c>
    </row>
    <row r="420" spans="2:10" ht="15">
      <c r="B420" s="60" t="s">
        <v>293</v>
      </c>
      <c r="C420" s="40" t="s">
        <v>72</v>
      </c>
      <c r="D420" s="40" t="s">
        <v>68</v>
      </c>
      <c r="E420" s="40" t="s">
        <v>14</v>
      </c>
      <c r="F420" s="40"/>
      <c r="G420" s="40"/>
      <c r="H420" s="44">
        <f aca="true" t="shared" si="66" ref="H420:I422">H421</f>
        <v>389.1</v>
      </c>
      <c r="I420" s="44">
        <f t="shared" si="66"/>
        <v>0</v>
      </c>
      <c r="J420" s="130">
        <f>H420+I420</f>
        <v>389.1</v>
      </c>
    </row>
    <row r="421" spans="2:10" ht="30">
      <c r="B421" s="60" t="s">
        <v>502</v>
      </c>
      <c r="C421" s="40" t="s">
        <v>72</v>
      </c>
      <c r="D421" s="40" t="s">
        <v>68</v>
      </c>
      <c r="E421" s="40" t="s">
        <v>14</v>
      </c>
      <c r="F421" s="40" t="s">
        <v>127</v>
      </c>
      <c r="G421" s="40"/>
      <c r="H421" s="44">
        <f t="shared" si="66"/>
        <v>389.1</v>
      </c>
      <c r="I421" s="44">
        <f t="shared" si="66"/>
        <v>0</v>
      </c>
      <c r="J421" s="130">
        <f>H421+I421</f>
        <v>389.1</v>
      </c>
    </row>
    <row r="422" spans="2:10" ht="30">
      <c r="B422" s="60" t="s">
        <v>130</v>
      </c>
      <c r="C422" s="40" t="s">
        <v>72</v>
      </c>
      <c r="D422" s="40" t="s">
        <v>68</v>
      </c>
      <c r="E422" s="40" t="s">
        <v>14</v>
      </c>
      <c r="F422" s="40" t="s">
        <v>129</v>
      </c>
      <c r="G422" s="40"/>
      <c r="H422" s="44">
        <f t="shared" si="66"/>
        <v>389.1</v>
      </c>
      <c r="I422" s="44">
        <f t="shared" si="66"/>
        <v>0</v>
      </c>
      <c r="J422" s="130">
        <f>H422+I422</f>
        <v>389.1</v>
      </c>
    </row>
    <row r="423" spans="2:10" ht="15">
      <c r="B423" s="63" t="s">
        <v>113</v>
      </c>
      <c r="C423" s="41" t="s">
        <v>72</v>
      </c>
      <c r="D423" s="41" t="s">
        <v>68</v>
      </c>
      <c r="E423" s="41" t="s">
        <v>14</v>
      </c>
      <c r="F423" s="41" t="s">
        <v>129</v>
      </c>
      <c r="G423" s="41" t="s">
        <v>102</v>
      </c>
      <c r="H423" s="45">
        <f>'вед.прил 9'!I607+'вед.прил 9'!I848</f>
        <v>389.1</v>
      </c>
      <c r="I423" s="45">
        <f>'вед.прил 9'!J607+'вед.прил 9'!J848</f>
        <v>0</v>
      </c>
      <c r="J423" s="134">
        <f>H423+I423</f>
        <v>389.1</v>
      </c>
    </row>
    <row r="424" spans="2:10" ht="15">
      <c r="B424" s="60" t="s">
        <v>293</v>
      </c>
      <c r="C424" s="40" t="s">
        <v>72</v>
      </c>
      <c r="D424" s="40" t="s">
        <v>68</v>
      </c>
      <c r="E424" s="40" t="s">
        <v>517</v>
      </c>
      <c r="F424" s="41"/>
      <c r="G424" s="41"/>
      <c r="H424" s="44">
        <f aca="true" t="shared" si="67" ref="H424:J426">H425</f>
        <v>102.5</v>
      </c>
      <c r="I424" s="44">
        <f t="shared" si="67"/>
        <v>90</v>
      </c>
      <c r="J424" s="130">
        <f t="shared" si="67"/>
        <v>192.5</v>
      </c>
    </row>
    <row r="425" spans="2:10" ht="30">
      <c r="B425" s="60" t="s">
        <v>502</v>
      </c>
      <c r="C425" s="40" t="s">
        <v>72</v>
      </c>
      <c r="D425" s="40" t="s">
        <v>68</v>
      </c>
      <c r="E425" s="40" t="s">
        <v>517</v>
      </c>
      <c r="F425" s="40" t="s">
        <v>127</v>
      </c>
      <c r="G425" s="40"/>
      <c r="H425" s="44">
        <f t="shared" si="67"/>
        <v>102.5</v>
      </c>
      <c r="I425" s="44">
        <f t="shared" si="67"/>
        <v>90</v>
      </c>
      <c r="J425" s="130">
        <f t="shared" si="67"/>
        <v>192.5</v>
      </c>
    </row>
    <row r="426" spans="2:10" ht="30">
      <c r="B426" s="60" t="s">
        <v>130</v>
      </c>
      <c r="C426" s="40" t="s">
        <v>72</v>
      </c>
      <c r="D426" s="40" t="s">
        <v>68</v>
      </c>
      <c r="E426" s="40" t="s">
        <v>517</v>
      </c>
      <c r="F426" s="40" t="s">
        <v>129</v>
      </c>
      <c r="G426" s="40"/>
      <c r="H426" s="44">
        <f t="shared" si="67"/>
        <v>102.5</v>
      </c>
      <c r="I426" s="44">
        <f t="shared" si="67"/>
        <v>90</v>
      </c>
      <c r="J426" s="130">
        <f t="shared" si="67"/>
        <v>192.5</v>
      </c>
    </row>
    <row r="427" spans="2:10" ht="15">
      <c r="B427" s="121" t="s">
        <v>113</v>
      </c>
      <c r="C427" s="41" t="s">
        <v>72</v>
      </c>
      <c r="D427" s="41" t="s">
        <v>68</v>
      </c>
      <c r="E427" s="41" t="s">
        <v>517</v>
      </c>
      <c r="F427" s="41" t="s">
        <v>129</v>
      </c>
      <c r="G427" s="41" t="s">
        <v>102</v>
      </c>
      <c r="H427" s="45">
        <f>'вед.прил 9'!I852</f>
        <v>102.5</v>
      </c>
      <c r="I427" s="45">
        <f>'вед.прил 9'!J852</f>
        <v>90</v>
      </c>
      <c r="J427" s="134">
        <f>'вед.прил 9'!K852</f>
        <v>192.5</v>
      </c>
    </row>
    <row r="428" spans="2:10" ht="15">
      <c r="B428" s="60" t="s">
        <v>293</v>
      </c>
      <c r="C428" s="40" t="s">
        <v>72</v>
      </c>
      <c r="D428" s="40" t="s">
        <v>68</v>
      </c>
      <c r="E428" s="40" t="s">
        <v>14</v>
      </c>
      <c r="F428" s="40"/>
      <c r="G428" s="40"/>
      <c r="H428" s="44">
        <f aca="true" t="shared" si="68" ref="H428:J430">H429</f>
        <v>12983.1</v>
      </c>
      <c r="I428" s="44">
        <f t="shared" si="68"/>
        <v>0</v>
      </c>
      <c r="J428" s="130">
        <f t="shared" si="68"/>
        <v>12983.1</v>
      </c>
    </row>
    <row r="429" spans="2:10" ht="30">
      <c r="B429" s="60" t="s">
        <v>502</v>
      </c>
      <c r="C429" s="40" t="s">
        <v>72</v>
      </c>
      <c r="D429" s="40" t="s">
        <v>68</v>
      </c>
      <c r="E429" s="40" t="s">
        <v>14</v>
      </c>
      <c r="F429" s="40" t="s">
        <v>127</v>
      </c>
      <c r="G429" s="40"/>
      <c r="H429" s="44">
        <f t="shared" si="68"/>
        <v>12983.1</v>
      </c>
      <c r="I429" s="44">
        <f t="shared" si="68"/>
        <v>0</v>
      </c>
      <c r="J429" s="130">
        <f t="shared" si="68"/>
        <v>12983.1</v>
      </c>
    </row>
    <row r="430" spans="2:10" ht="30">
      <c r="B430" s="60" t="s">
        <v>130</v>
      </c>
      <c r="C430" s="40" t="s">
        <v>72</v>
      </c>
      <c r="D430" s="40" t="s">
        <v>68</v>
      </c>
      <c r="E430" s="40" t="s">
        <v>14</v>
      </c>
      <c r="F430" s="40" t="s">
        <v>129</v>
      </c>
      <c r="G430" s="40"/>
      <c r="H430" s="44">
        <f t="shared" si="68"/>
        <v>12983.1</v>
      </c>
      <c r="I430" s="44">
        <f t="shared" si="68"/>
        <v>0</v>
      </c>
      <c r="J430" s="130">
        <f t="shared" si="68"/>
        <v>12983.1</v>
      </c>
    </row>
    <row r="431" spans="2:10" ht="15">
      <c r="B431" s="121" t="s">
        <v>114</v>
      </c>
      <c r="C431" s="41" t="s">
        <v>72</v>
      </c>
      <c r="D431" s="41" t="s">
        <v>68</v>
      </c>
      <c r="E431" s="41" t="s">
        <v>14</v>
      </c>
      <c r="F431" s="41" t="s">
        <v>129</v>
      </c>
      <c r="G431" s="41" t="s">
        <v>103</v>
      </c>
      <c r="H431" s="45">
        <f>'вед.прил 9'!I856</f>
        <v>12983.1</v>
      </c>
      <c r="I431" s="45">
        <f>'вед.прил 9'!J856</f>
        <v>0</v>
      </c>
      <c r="J431" s="134">
        <f>'вед.прил 9'!K856</f>
        <v>12983.1</v>
      </c>
    </row>
    <row r="432" spans="2:10" ht="28.5">
      <c r="B432" s="62" t="s">
        <v>264</v>
      </c>
      <c r="C432" s="42" t="s">
        <v>72</v>
      </c>
      <c r="D432" s="42" t="s">
        <v>72</v>
      </c>
      <c r="E432" s="42"/>
      <c r="F432" s="42"/>
      <c r="G432" s="42"/>
      <c r="H432" s="43">
        <f>H433</f>
        <v>5845.900000000001</v>
      </c>
      <c r="I432" s="43">
        <f>I433</f>
        <v>365.7</v>
      </c>
      <c r="J432" s="77">
        <f aca="true" t="shared" si="69" ref="J432:J441">H432+I432</f>
        <v>6211.6</v>
      </c>
    </row>
    <row r="433" spans="2:10" ht="15">
      <c r="B433" s="59" t="s">
        <v>38</v>
      </c>
      <c r="C433" s="40" t="s">
        <v>72</v>
      </c>
      <c r="D433" s="40" t="s">
        <v>72</v>
      </c>
      <c r="E433" s="40" t="s">
        <v>265</v>
      </c>
      <c r="F433" s="40"/>
      <c r="G433" s="40"/>
      <c r="H433" s="44">
        <f>H441+H434+H448</f>
        <v>5845.900000000001</v>
      </c>
      <c r="I433" s="44">
        <f>I441+I434+I448</f>
        <v>365.7</v>
      </c>
      <c r="J433" s="130">
        <f t="shared" si="69"/>
        <v>6211.6</v>
      </c>
    </row>
    <row r="434" spans="2:10" ht="30">
      <c r="B434" s="154" t="s">
        <v>123</v>
      </c>
      <c r="C434" s="40" t="s">
        <v>72</v>
      </c>
      <c r="D434" s="40" t="s">
        <v>72</v>
      </c>
      <c r="E434" s="40" t="s">
        <v>266</v>
      </c>
      <c r="F434" s="40"/>
      <c r="G434" s="40"/>
      <c r="H434" s="44">
        <f>H435+H438</f>
        <v>5534</v>
      </c>
      <c r="I434" s="44">
        <f>I435+I438</f>
        <v>320.8</v>
      </c>
      <c r="J434" s="130">
        <f t="shared" si="69"/>
        <v>5854.8</v>
      </c>
    </row>
    <row r="435" spans="2:10" ht="75.75" customHeight="1">
      <c r="B435" s="59" t="s">
        <v>249</v>
      </c>
      <c r="C435" s="40" t="s">
        <v>72</v>
      </c>
      <c r="D435" s="40" t="s">
        <v>72</v>
      </c>
      <c r="E435" s="40" t="s">
        <v>266</v>
      </c>
      <c r="F435" s="40" t="s">
        <v>124</v>
      </c>
      <c r="G435" s="40"/>
      <c r="H435" s="44">
        <f>H436</f>
        <v>5351.3</v>
      </c>
      <c r="I435" s="44">
        <f>I436</f>
        <v>320.8</v>
      </c>
      <c r="J435" s="130">
        <f t="shared" si="69"/>
        <v>5672.1</v>
      </c>
    </row>
    <row r="436" spans="2:10" ht="28.5" customHeight="1">
      <c r="B436" s="59" t="s">
        <v>128</v>
      </c>
      <c r="C436" s="40" t="s">
        <v>72</v>
      </c>
      <c r="D436" s="40" t="s">
        <v>72</v>
      </c>
      <c r="E436" s="40" t="s">
        <v>266</v>
      </c>
      <c r="F436" s="40" t="s">
        <v>125</v>
      </c>
      <c r="G436" s="40"/>
      <c r="H436" s="44">
        <f>H437</f>
        <v>5351.3</v>
      </c>
      <c r="I436" s="44">
        <f>I437</f>
        <v>320.8</v>
      </c>
      <c r="J436" s="130">
        <f t="shared" si="69"/>
        <v>5672.1</v>
      </c>
    </row>
    <row r="437" spans="2:10" ht="15">
      <c r="B437" s="61" t="s">
        <v>113</v>
      </c>
      <c r="C437" s="40" t="s">
        <v>72</v>
      </c>
      <c r="D437" s="40" t="s">
        <v>72</v>
      </c>
      <c r="E437" s="41" t="s">
        <v>266</v>
      </c>
      <c r="F437" s="41" t="s">
        <v>125</v>
      </c>
      <c r="G437" s="41" t="s">
        <v>102</v>
      </c>
      <c r="H437" s="45">
        <f>'вед.прил 9'!I862</f>
        <v>5351.3</v>
      </c>
      <c r="I437" s="45">
        <f>'вед.прил 9'!J862</f>
        <v>320.8</v>
      </c>
      <c r="J437" s="134">
        <f t="shared" si="69"/>
        <v>5672.1</v>
      </c>
    </row>
    <row r="438" spans="2:10" ht="30">
      <c r="B438" s="60" t="s">
        <v>502</v>
      </c>
      <c r="C438" s="40" t="s">
        <v>72</v>
      </c>
      <c r="D438" s="40" t="s">
        <v>72</v>
      </c>
      <c r="E438" s="40" t="s">
        <v>266</v>
      </c>
      <c r="F438" s="40" t="s">
        <v>127</v>
      </c>
      <c r="G438" s="40"/>
      <c r="H438" s="44">
        <f>H439</f>
        <v>182.7</v>
      </c>
      <c r="I438" s="44">
        <f>I439</f>
        <v>0</v>
      </c>
      <c r="J438" s="130">
        <f t="shared" si="69"/>
        <v>182.7</v>
      </c>
    </row>
    <row r="439" spans="2:10" ht="30">
      <c r="B439" s="60" t="s">
        <v>130</v>
      </c>
      <c r="C439" s="40" t="s">
        <v>72</v>
      </c>
      <c r="D439" s="40" t="s">
        <v>72</v>
      </c>
      <c r="E439" s="40" t="s">
        <v>266</v>
      </c>
      <c r="F439" s="40" t="s">
        <v>129</v>
      </c>
      <c r="G439" s="40"/>
      <c r="H439" s="44">
        <f>H440</f>
        <v>182.7</v>
      </c>
      <c r="I439" s="44">
        <f>I440</f>
        <v>0</v>
      </c>
      <c r="J439" s="130">
        <f t="shared" si="69"/>
        <v>182.7</v>
      </c>
    </row>
    <row r="440" spans="2:10" ht="15">
      <c r="B440" s="61" t="s">
        <v>113</v>
      </c>
      <c r="C440" s="40" t="s">
        <v>72</v>
      </c>
      <c r="D440" s="40" t="s">
        <v>72</v>
      </c>
      <c r="E440" s="41" t="s">
        <v>266</v>
      </c>
      <c r="F440" s="41" t="s">
        <v>129</v>
      </c>
      <c r="G440" s="41" t="s">
        <v>102</v>
      </c>
      <c r="H440" s="45">
        <f>'вед.прил 9'!I865</f>
        <v>182.7</v>
      </c>
      <c r="I440" s="45">
        <f>'вед.прил 9'!J865</f>
        <v>0</v>
      </c>
      <c r="J440" s="134">
        <f t="shared" si="69"/>
        <v>182.7</v>
      </c>
    </row>
    <row r="441" spans="2:10" ht="45">
      <c r="B441" s="59" t="s">
        <v>263</v>
      </c>
      <c r="C441" s="40" t="s">
        <v>72</v>
      </c>
      <c r="D441" s="40" t="s">
        <v>72</v>
      </c>
      <c r="E441" s="40" t="s">
        <v>361</v>
      </c>
      <c r="F441" s="40"/>
      <c r="G441" s="40"/>
      <c r="H441" s="44">
        <f>H445+H442</f>
        <v>309.6</v>
      </c>
      <c r="I441" s="44">
        <f>I445+I442</f>
        <v>44.9</v>
      </c>
      <c r="J441" s="130">
        <f t="shared" si="69"/>
        <v>354.5</v>
      </c>
    </row>
    <row r="442" spans="2:10" ht="78" customHeight="1">
      <c r="B442" s="115" t="s">
        <v>249</v>
      </c>
      <c r="C442" s="40" t="s">
        <v>72</v>
      </c>
      <c r="D442" s="40" t="s">
        <v>72</v>
      </c>
      <c r="E442" s="40" t="s">
        <v>361</v>
      </c>
      <c r="F442" s="40" t="s">
        <v>124</v>
      </c>
      <c r="G442" s="40"/>
      <c r="H442" s="44">
        <f>H443</f>
        <v>309.6</v>
      </c>
      <c r="I442" s="44">
        <f>I443</f>
        <v>44.9</v>
      </c>
      <c r="J442" s="134">
        <f>'вед.прил 9'!K611</f>
        <v>354.5</v>
      </c>
    </row>
    <row r="443" spans="2:10" ht="30">
      <c r="B443" s="115" t="s">
        <v>128</v>
      </c>
      <c r="C443" s="40" t="s">
        <v>72</v>
      </c>
      <c r="D443" s="40" t="s">
        <v>72</v>
      </c>
      <c r="E443" s="40" t="s">
        <v>361</v>
      </c>
      <c r="F443" s="40" t="s">
        <v>125</v>
      </c>
      <c r="G443" s="40"/>
      <c r="H443" s="44">
        <f>H444</f>
        <v>309.6</v>
      </c>
      <c r="I443" s="44">
        <f>I444</f>
        <v>44.9</v>
      </c>
      <c r="J443" s="134">
        <f>'вед.прил 9'!K612</f>
        <v>354.5</v>
      </c>
    </row>
    <row r="444" spans="2:10" ht="15">
      <c r="B444" s="61" t="s">
        <v>113</v>
      </c>
      <c r="C444" s="41" t="s">
        <v>72</v>
      </c>
      <c r="D444" s="41" t="s">
        <v>72</v>
      </c>
      <c r="E444" s="41" t="s">
        <v>361</v>
      </c>
      <c r="F444" s="41" t="s">
        <v>125</v>
      </c>
      <c r="G444" s="41" t="s">
        <v>102</v>
      </c>
      <c r="H444" s="45">
        <f>'вед.прил 9'!I613</f>
        <v>309.6</v>
      </c>
      <c r="I444" s="45">
        <f>'вед.прил 9'!J613</f>
        <v>44.9</v>
      </c>
      <c r="J444" s="134">
        <f>'вед.прил 9'!K613</f>
        <v>354.5</v>
      </c>
    </row>
    <row r="445" spans="2:10" ht="30">
      <c r="B445" s="59" t="s">
        <v>143</v>
      </c>
      <c r="C445" s="40" t="s">
        <v>72</v>
      </c>
      <c r="D445" s="40" t="s">
        <v>72</v>
      </c>
      <c r="E445" s="40" t="s">
        <v>361</v>
      </c>
      <c r="F445" s="40" t="s">
        <v>142</v>
      </c>
      <c r="G445" s="40"/>
      <c r="H445" s="44">
        <f>H446</f>
        <v>0</v>
      </c>
      <c r="I445" s="44">
        <f>I446</f>
        <v>0</v>
      </c>
      <c r="J445" s="130">
        <f>H445+I445</f>
        <v>0</v>
      </c>
    </row>
    <row r="446" spans="2:10" ht="15">
      <c r="B446" s="59" t="s">
        <v>217</v>
      </c>
      <c r="C446" s="40" t="s">
        <v>72</v>
      </c>
      <c r="D446" s="40" t="s">
        <v>72</v>
      </c>
      <c r="E446" s="40" t="s">
        <v>361</v>
      </c>
      <c r="F446" s="40" t="s">
        <v>216</v>
      </c>
      <c r="G446" s="40"/>
      <c r="H446" s="44">
        <f>H447</f>
        <v>0</v>
      </c>
      <c r="I446" s="44">
        <f>I447</f>
        <v>0</v>
      </c>
      <c r="J446" s="130">
        <f>H446+I446</f>
        <v>0</v>
      </c>
    </row>
    <row r="447" spans="2:10" ht="15">
      <c r="B447" s="63" t="s">
        <v>113</v>
      </c>
      <c r="C447" s="41" t="s">
        <v>72</v>
      </c>
      <c r="D447" s="41" t="s">
        <v>72</v>
      </c>
      <c r="E447" s="41" t="s">
        <v>361</v>
      </c>
      <c r="F447" s="41" t="s">
        <v>216</v>
      </c>
      <c r="G447" s="41" t="s">
        <v>102</v>
      </c>
      <c r="H447" s="45">
        <f>'вед.прил 9'!I616</f>
        <v>0</v>
      </c>
      <c r="I447" s="45">
        <f>'вед.прил 9'!J616</f>
        <v>0</v>
      </c>
      <c r="J447" s="134">
        <f>H447+I447</f>
        <v>0</v>
      </c>
    </row>
    <row r="448" spans="2:10" ht="15">
      <c r="B448" s="60" t="s">
        <v>503</v>
      </c>
      <c r="C448" s="40" t="s">
        <v>72</v>
      </c>
      <c r="D448" s="40" t="s">
        <v>72</v>
      </c>
      <c r="E448" s="40" t="s">
        <v>504</v>
      </c>
      <c r="F448" s="41"/>
      <c r="G448" s="41"/>
      <c r="H448" s="44">
        <f aca="true" t="shared" si="70" ref="H448:J450">H449</f>
        <v>2.3</v>
      </c>
      <c r="I448" s="44">
        <f t="shared" si="70"/>
        <v>0</v>
      </c>
      <c r="J448" s="130">
        <f t="shared" si="70"/>
        <v>2.3</v>
      </c>
    </row>
    <row r="449" spans="2:10" ht="30">
      <c r="B449" s="60" t="s">
        <v>502</v>
      </c>
      <c r="C449" s="40" t="s">
        <v>72</v>
      </c>
      <c r="D449" s="40" t="s">
        <v>72</v>
      </c>
      <c r="E449" s="40" t="s">
        <v>504</v>
      </c>
      <c r="F449" s="40" t="s">
        <v>127</v>
      </c>
      <c r="G449" s="40"/>
      <c r="H449" s="44">
        <f t="shared" si="70"/>
        <v>2.3</v>
      </c>
      <c r="I449" s="44">
        <f t="shared" si="70"/>
        <v>0</v>
      </c>
      <c r="J449" s="130">
        <f t="shared" si="70"/>
        <v>2.3</v>
      </c>
    </row>
    <row r="450" spans="2:10" ht="30">
      <c r="B450" s="60" t="s">
        <v>130</v>
      </c>
      <c r="C450" s="40" t="s">
        <v>72</v>
      </c>
      <c r="D450" s="40" t="s">
        <v>72</v>
      </c>
      <c r="E450" s="40" t="s">
        <v>504</v>
      </c>
      <c r="F450" s="40" t="s">
        <v>129</v>
      </c>
      <c r="G450" s="40"/>
      <c r="H450" s="44">
        <f t="shared" si="70"/>
        <v>2.3</v>
      </c>
      <c r="I450" s="44">
        <f t="shared" si="70"/>
        <v>0</v>
      </c>
      <c r="J450" s="130">
        <f t="shared" si="70"/>
        <v>2.3</v>
      </c>
    </row>
    <row r="451" spans="2:10" ht="15">
      <c r="B451" s="61" t="s">
        <v>113</v>
      </c>
      <c r="C451" s="41" t="s">
        <v>72</v>
      </c>
      <c r="D451" s="41" t="s">
        <v>72</v>
      </c>
      <c r="E451" s="41" t="s">
        <v>504</v>
      </c>
      <c r="F451" s="41" t="s">
        <v>129</v>
      </c>
      <c r="G451" s="41" t="s">
        <v>102</v>
      </c>
      <c r="H451" s="45">
        <f>'вед.прил 9'!I620</f>
        <v>2.3</v>
      </c>
      <c r="I451" s="45">
        <f>'вед.прил 9'!J620</f>
        <v>0</v>
      </c>
      <c r="J451" s="134">
        <f>'вед.прил 9'!K620</f>
        <v>2.3</v>
      </c>
    </row>
    <row r="452" spans="2:10" ht="19.5" customHeight="1">
      <c r="B452" s="76" t="s">
        <v>59</v>
      </c>
      <c r="C452" s="42" t="s">
        <v>74</v>
      </c>
      <c r="D452" s="42"/>
      <c r="E452" s="42"/>
      <c r="F452" s="42"/>
      <c r="G452" s="42"/>
      <c r="H452" s="77">
        <f>H455+H504+H601+H667+H562</f>
        <v>648885.2</v>
      </c>
      <c r="I452" s="77">
        <f>I455+I504+I601+I667+I562</f>
        <v>26962.2</v>
      </c>
      <c r="J452" s="77">
        <f>H452+I452</f>
        <v>675847.3999999999</v>
      </c>
    </row>
    <row r="453" spans="2:10" ht="19.5" customHeight="1">
      <c r="B453" s="76" t="s">
        <v>113</v>
      </c>
      <c r="C453" s="42" t="s">
        <v>74</v>
      </c>
      <c r="D453" s="42"/>
      <c r="E453" s="42"/>
      <c r="F453" s="42"/>
      <c r="G453" s="42" t="s">
        <v>102</v>
      </c>
      <c r="H453" s="77">
        <f>H475+H528+H538+H547+H612+H619+H624+H629+H634+H640+H645+H650+H655+H661+H672+H675+H680+H688+H691+H696+H707+H710+H715+H721+H666+H503+H561+H578+H589+H600+H678+H464+H517+H551+H479+H532+H684+H703+H585+H574+H596+H485+H713+H694+H495</f>
        <v>233185.69999999998</v>
      </c>
      <c r="I453" s="77">
        <f>I475+I528+I538+I547+I612+I619+I624+I629+I634+I640+I645+I650+I655+I661+I672+I675+I680+I688+I691+I696+I707+I710+I715+I721+I666+I503+I561+I578+I589+I600+I678+I464+I517+I551+I479+I532+I684+I703+I585+I574+I596+I485+I713+I694+I495</f>
        <v>6162.3</v>
      </c>
      <c r="J453" s="77">
        <f>H453+I453</f>
        <v>239347.99999999997</v>
      </c>
    </row>
    <row r="454" spans="2:10" ht="14.25">
      <c r="B454" s="76" t="s">
        <v>114</v>
      </c>
      <c r="C454" s="42" t="s">
        <v>74</v>
      </c>
      <c r="D454" s="42"/>
      <c r="E454" s="42"/>
      <c r="F454" s="42"/>
      <c r="G454" s="42" t="s">
        <v>103</v>
      </c>
      <c r="H454" s="77">
        <f>H471+H509+H524+H557+H460+H513+H567+H544+H608+H491+H499</f>
        <v>415699.5</v>
      </c>
      <c r="I454" s="77">
        <f>I471+I509+I524+I557+I460+I513+I567+I544+I608+I491+I499</f>
        <v>20799.9</v>
      </c>
      <c r="J454" s="77">
        <f>H454+I454</f>
        <v>436499.4</v>
      </c>
    </row>
    <row r="455" spans="2:10" ht="14.25">
      <c r="B455" s="62" t="s">
        <v>60</v>
      </c>
      <c r="C455" s="42" t="s">
        <v>74</v>
      </c>
      <c r="D455" s="42" t="s">
        <v>67</v>
      </c>
      <c r="E455" s="42"/>
      <c r="F455" s="42"/>
      <c r="G455" s="42"/>
      <c r="H455" s="43">
        <f>H465+H486+H456</f>
        <v>220940.69999999998</v>
      </c>
      <c r="I455" s="43">
        <f>I465+I486+I456</f>
        <v>12802.6</v>
      </c>
      <c r="J455" s="43">
        <f>J465+J486+J456</f>
        <v>233743.3</v>
      </c>
    </row>
    <row r="456" spans="2:10" ht="15">
      <c r="B456" s="59" t="s">
        <v>38</v>
      </c>
      <c r="C456" s="40" t="s">
        <v>74</v>
      </c>
      <c r="D456" s="40" t="s">
        <v>67</v>
      </c>
      <c r="E456" s="40" t="s">
        <v>265</v>
      </c>
      <c r="F456" s="42"/>
      <c r="G456" s="42"/>
      <c r="H456" s="44">
        <f>H461+H457</f>
        <v>572.7</v>
      </c>
      <c r="I456" s="44">
        <f>I461+I457</f>
        <v>0</v>
      </c>
      <c r="J456" s="44">
        <f>J461+J457</f>
        <v>572.7</v>
      </c>
    </row>
    <row r="457" spans="2:10" ht="75">
      <c r="B457" s="115" t="s">
        <v>475</v>
      </c>
      <c r="C457" s="40" t="s">
        <v>74</v>
      </c>
      <c r="D457" s="40" t="s">
        <v>67</v>
      </c>
      <c r="E457" s="40" t="s">
        <v>471</v>
      </c>
      <c r="F457" s="116"/>
      <c r="G457" s="116"/>
      <c r="H457" s="44">
        <f aca="true" t="shared" si="71" ref="H457:J459">H458</f>
        <v>330</v>
      </c>
      <c r="I457" s="44">
        <f t="shared" si="71"/>
        <v>0</v>
      </c>
      <c r="J457" s="130">
        <f t="shared" si="71"/>
        <v>330</v>
      </c>
    </row>
    <row r="458" spans="2:10" ht="45">
      <c r="B458" s="59" t="s">
        <v>133</v>
      </c>
      <c r="C458" s="40" t="s">
        <v>74</v>
      </c>
      <c r="D458" s="40" t="s">
        <v>67</v>
      </c>
      <c r="E458" s="40" t="s">
        <v>471</v>
      </c>
      <c r="F458" s="135">
        <v>600</v>
      </c>
      <c r="G458" s="40"/>
      <c r="H458" s="44">
        <f t="shared" si="71"/>
        <v>330</v>
      </c>
      <c r="I458" s="44">
        <f t="shared" si="71"/>
        <v>0</v>
      </c>
      <c r="J458" s="130">
        <f t="shared" si="71"/>
        <v>330</v>
      </c>
    </row>
    <row r="459" spans="2:10" ht="15">
      <c r="B459" s="59" t="s">
        <v>135</v>
      </c>
      <c r="C459" s="40" t="s">
        <v>74</v>
      </c>
      <c r="D459" s="40" t="s">
        <v>67</v>
      </c>
      <c r="E459" s="40" t="s">
        <v>471</v>
      </c>
      <c r="F459" s="40" t="s">
        <v>134</v>
      </c>
      <c r="G459" s="40"/>
      <c r="H459" s="44">
        <f t="shared" si="71"/>
        <v>330</v>
      </c>
      <c r="I459" s="44">
        <f t="shared" si="71"/>
        <v>0</v>
      </c>
      <c r="J459" s="130">
        <f t="shared" si="71"/>
        <v>330</v>
      </c>
    </row>
    <row r="460" spans="2:10" ht="15">
      <c r="B460" s="63" t="s">
        <v>114</v>
      </c>
      <c r="C460" s="41" t="s">
        <v>74</v>
      </c>
      <c r="D460" s="41" t="s">
        <v>67</v>
      </c>
      <c r="E460" s="41" t="s">
        <v>471</v>
      </c>
      <c r="F460" s="41" t="s">
        <v>134</v>
      </c>
      <c r="G460" s="41" t="s">
        <v>103</v>
      </c>
      <c r="H460" s="45">
        <f>'вед.прил 9'!I70</f>
        <v>330</v>
      </c>
      <c r="I460" s="45">
        <f>'вед.прил 9'!J70</f>
        <v>0</v>
      </c>
      <c r="J460" s="134">
        <f>'вед.прил 9'!K70</f>
        <v>330</v>
      </c>
    </row>
    <row r="461" spans="2:10" ht="60">
      <c r="B461" s="59" t="s">
        <v>262</v>
      </c>
      <c r="C461" s="40" t="s">
        <v>74</v>
      </c>
      <c r="D461" s="40" t="s">
        <v>67</v>
      </c>
      <c r="E461" s="40" t="s">
        <v>269</v>
      </c>
      <c r="F461" s="116"/>
      <c r="G461" s="116"/>
      <c r="H461" s="44">
        <f aca="true" t="shared" si="72" ref="H461:J463">H462</f>
        <v>242.7</v>
      </c>
      <c r="I461" s="44">
        <f t="shared" si="72"/>
        <v>0</v>
      </c>
      <c r="J461" s="130">
        <f t="shared" si="72"/>
        <v>242.7</v>
      </c>
    </row>
    <row r="462" spans="2:10" ht="45">
      <c r="B462" s="59" t="s">
        <v>133</v>
      </c>
      <c r="C462" s="40" t="s">
        <v>74</v>
      </c>
      <c r="D462" s="40" t="s">
        <v>67</v>
      </c>
      <c r="E462" s="40" t="s">
        <v>269</v>
      </c>
      <c r="F462" s="135">
        <v>600</v>
      </c>
      <c r="G462" s="40"/>
      <c r="H462" s="44">
        <f t="shared" si="72"/>
        <v>242.7</v>
      </c>
      <c r="I462" s="44">
        <f t="shared" si="72"/>
        <v>0</v>
      </c>
      <c r="J462" s="130">
        <f t="shared" si="72"/>
        <v>242.7</v>
      </c>
    </row>
    <row r="463" spans="2:10" ht="15">
      <c r="B463" s="59" t="s">
        <v>135</v>
      </c>
      <c r="C463" s="40" t="s">
        <v>74</v>
      </c>
      <c r="D463" s="40" t="s">
        <v>67</v>
      </c>
      <c r="E463" s="40" t="s">
        <v>269</v>
      </c>
      <c r="F463" s="40" t="s">
        <v>134</v>
      </c>
      <c r="G463" s="40"/>
      <c r="H463" s="44">
        <f t="shared" si="72"/>
        <v>242.7</v>
      </c>
      <c r="I463" s="44">
        <f t="shared" si="72"/>
        <v>0</v>
      </c>
      <c r="J463" s="130">
        <f t="shared" si="72"/>
        <v>242.7</v>
      </c>
    </row>
    <row r="464" spans="2:10" ht="15">
      <c r="B464" s="61" t="s">
        <v>113</v>
      </c>
      <c r="C464" s="41" t="s">
        <v>74</v>
      </c>
      <c r="D464" s="41" t="s">
        <v>67</v>
      </c>
      <c r="E464" s="41" t="s">
        <v>269</v>
      </c>
      <c r="F464" s="41" t="s">
        <v>134</v>
      </c>
      <c r="G464" s="41" t="s">
        <v>102</v>
      </c>
      <c r="H464" s="45">
        <f>'вед.прил 9'!I74</f>
        <v>242.7</v>
      </c>
      <c r="I464" s="45">
        <f>'вед.прил 9'!J74</f>
        <v>0</v>
      </c>
      <c r="J464" s="134">
        <f>'вед.прил 9'!K74</f>
        <v>242.7</v>
      </c>
    </row>
    <row r="465" spans="2:10" ht="45">
      <c r="B465" s="59" t="s">
        <v>174</v>
      </c>
      <c r="C465" s="40" t="s">
        <v>74</v>
      </c>
      <c r="D465" s="40" t="s">
        <v>67</v>
      </c>
      <c r="E465" s="40" t="s">
        <v>271</v>
      </c>
      <c r="F465" s="40"/>
      <c r="G465" s="40"/>
      <c r="H465" s="44">
        <f>H466+H480</f>
        <v>219898.39999999997</v>
      </c>
      <c r="I465" s="44">
        <f>I466+I480</f>
        <v>12802.6</v>
      </c>
      <c r="J465" s="130">
        <f aca="true" t="shared" si="73" ref="J465:J475">H465+I465</f>
        <v>232700.99999999997</v>
      </c>
    </row>
    <row r="466" spans="2:10" ht="45">
      <c r="B466" s="59" t="s">
        <v>155</v>
      </c>
      <c r="C466" s="40" t="s">
        <v>74</v>
      </c>
      <c r="D466" s="40" t="s">
        <v>67</v>
      </c>
      <c r="E466" s="40" t="s">
        <v>272</v>
      </c>
      <c r="F466" s="40"/>
      <c r="G466" s="40"/>
      <c r="H466" s="44">
        <f>H467</f>
        <v>219880.09999999998</v>
      </c>
      <c r="I466" s="44">
        <f>I467</f>
        <v>12802.6</v>
      </c>
      <c r="J466" s="130">
        <f t="shared" si="73"/>
        <v>232682.69999999998</v>
      </c>
    </row>
    <row r="467" spans="2:10" ht="63" customHeight="1">
      <c r="B467" s="59" t="s">
        <v>156</v>
      </c>
      <c r="C467" s="40" t="s">
        <v>74</v>
      </c>
      <c r="D467" s="40" t="s">
        <v>67</v>
      </c>
      <c r="E467" s="40" t="s">
        <v>273</v>
      </c>
      <c r="F467" s="40"/>
      <c r="G467" s="40"/>
      <c r="H467" s="44">
        <f>H468+H472+H476</f>
        <v>219880.09999999998</v>
      </c>
      <c r="I467" s="44">
        <f>I468+I472+I476</f>
        <v>12802.6</v>
      </c>
      <c r="J467" s="130">
        <f t="shared" si="73"/>
        <v>232682.69999999998</v>
      </c>
    </row>
    <row r="468" spans="2:10" ht="195">
      <c r="B468" s="60" t="s">
        <v>438</v>
      </c>
      <c r="C468" s="40" t="s">
        <v>74</v>
      </c>
      <c r="D468" s="40" t="s">
        <v>67</v>
      </c>
      <c r="E468" s="40" t="s">
        <v>274</v>
      </c>
      <c r="F468" s="40"/>
      <c r="G468" s="40"/>
      <c r="H468" s="44">
        <f aca="true" t="shared" si="74" ref="H468:I470">H469</f>
        <v>142795.8</v>
      </c>
      <c r="I468" s="44">
        <f t="shared" si="74"/>
        <v>11799.6</v>
      </c>
      <c r="J468" s="130">
        <f t="shared" si="73"/>
        <v>154595.4</v>
      </c>
    </row>
    <row r="469" spans="2:10" ht="45">
      <c r="B469" s="59" t="s">
        <v>133</v>
      </c>
      <c r="C469" s="40" t="s">
        <v>74</v>
      </c>
      <c r="D469" s="40" t="s">
        <v>67</v>
      </c>
      <c r="E469" s="40" t="s">
        <v>274</v>
      </c>
      <c r="F469" s="40" t="s">
        <v>132</v>
      </c>
      <c r="G469" s="40"/>
      <c r="H469" s="44">
        <f t="shared" si="74"/>
        <v>142795.8</v>
      </c>
      <c r="I469" s="44">
        <f t="shared" si="74"/>
        <v>11799.6</v>
      </c>
      <c r="J469" s="130">
        <f t="shared" si="73"/>
        <v>154595.4</v>
      </c>
    </row>
    <row r="470" spans="2:10" ht="15">
      <c r="B470" s="59" t="s">
        <v>135</v>
      </c>
      <c r="C470" s="40" t="s">
        <v>74</v>
      </c>
      <c r="D470" s="40" t="s">
        <v>67</v>
      </c>
      <c r="E470" s="40" t="s">
        <v>274</v>
      </c>
      <c r="F470" s="40" t="s">
        <v>134</v>
      </c>
      <c r="G470" s="40"/>
      <c r="H470" s="44">
        <f t="shared" si="74"/>
        <v>142795.8</v>
      </c>
      <c r="I470" s="44">
        <f t="shared" si="74"/>
        <v>11799.6</v>
      </c>
      <c r="J470" s="130">
        <f t="shared" si="73"/>
        <v>154595.4</v>
      </c>
    </row>
    <row r="471" spans="2:10" ht="15">
      <c r="B471" s="63" t="s">
        <v>114</v>
      </c>
      <c r="C471" s="41" t="s">
        <v>74</v>
      </c>
      <c r="D471" s="41" t="s">
        <v>67</v>
      </c>
      <c r="E471" s="41" t="s">
        <v>274</v>
      </c>
      <c r="F471" s="41" t="s">
        <v>134</v>
      </c>
      <c r="G471" s="41" t="s">
        <v>103</v>
      </c>
      <c r="H471" s="45">
        <f>'вед.прил 9'!I81</f>
        <v>142795.8</v>
      </c>
      <c r="I471" s="45">
        <f>'вед.прил 9'!J81</f>
        <v>11799.6</v>
      </c>
      <c r="J471" s="134">
        <f t="shared" si="73"/>
        <v>154595.4</v>
      </c>
    </row>
    <row r="472" spans="2:10" ht="15">
      <c r="B472" s="59" t="s">
        <v>293</v>
      </c>
      <c r="C472" s="40" t="s">
        <v>74</v>
      </c>
      <c r="D472" s="40" t="s">
        <v>67</v>
      </c>
      <c r="E472" s="40" t="s">
        <v>275</v>
      </c>
      <c r="F472" s="40"/>
      <c r="G472" s="40"/>
      <c r="H472" s="44">
        <f aca="true" t="shared" si="75" ref="H472:I474">H473</f>
        <v>73050.5</v>
      </c>
      <c r="I472" s="44">
        <f t="shared" si="75"/>
        <v>1003</v>
      </c>
      <c r="J472" s="130">
        <f t="shared" si="73"/>
        <v>74053.5</v>
      </c>
    </row>
    <row r="473" spans="2:10" ht="45">
      <c r="B473" s="59" t="s">
        <v>133</v>
      </c>
      <c r="C473" s="40" t="s">
        <v>74</v>
      </c>
      <c r="D473" s="40" t="s">
        <v>67</v>
      </c>
      <c r="E473" s="40" t="s">
        <v>275</v>
      </c>
      <c r="F473" s="40" t="s">
        <v>132</v>
      </c>
      <c r="G473" s="40"/>
      <c r="H473" s="44">
        <f t="shared" si="75"/>
        <v>73050.5</v>
      </c>
      <c r="I473" s="44">
        <f t="shared" si="75"/>
        <v>1003</v>
      </c>
      <c r="J473" s="130">
        <f t="shared" si="73"/>
        <v>74053.5</v>
      </c>
    </row>
    <row r="474" spans="2:10" ht="15">
      <c r="B474" s="59" t="s">
        <v>135</v>
      </c>
      <c r="C474" s="40" t="s">
        <v>74</v>
      </c>
      <c r="D474" s="40" t="s">
        <v>67</v>
      </c>
      <c r="E474" s="40" t="s">
        <v>275</v>
      </c>
      <c r="F474" s="40" t="s">
        <v>134</v>
      </c>
      <c r="G474" s="40"/>
      <c r="H474" s="44">
        <f t="shared" si="75"/>
        <v>73050.5</v>
      </c>
      <c r="I474" s="44">
        <f t="shared" si="75"/>
        <v>1003</v>
      </c>
      <c r="J474" s="130">
        <f t="shared" si="73"/>
        <v>74053.5</v>
      </c>
    </row>
    <row r="475" spans="2:10" ht="15">
      <c r="B475" s="61" t="s">
        <v>113</v>
      </c>
      <c r="C475" s="41" t="s">
        <v>74</v>
      </c>
      <c r="D475" s="41" t="s">
        <v>67</v>
      </c>
      <c r="E475" s="41" t="s">
        <v>275</v>
      </c>
      <c r="F475" s="41" t="s">
        <v>134</v>
      </c>
      <c r="G475" s="41" t="s">
        <v>102</v>
      </c>
      <c r="H475" s="45">
        <f>'вед.прил 9'!I85</f>
        <v>73050.5</v>
      </c>
      <c r="I475" s="45">
        <f>'вед.прил 9'!J85</f>
        <v>1003</v>
      </c>
      <c r="J475" s="134">
        <f t="shared" si="73"/>
        <v>74053.5</v>
      </c>
    </row>
    <row r="476" spans="2:10" ht="15">
      <c r="B476" s="59" t="s">
        <v>293</v>
      </c>
      <c r="C476" s="40" t="s">
        <v>74</v>
      </c>
      <c r="D476" s="40" t="s">
        <v>67</v>
      </c>
      <c r="E476" s="40" t="s">
        <v>453</v>
      </c>
      <c r="F476" s="40"/>
      <c r="G476" s="40"/>
      <c r="H476" s="44">
        <f aca="true" t="shared" si="76" ref="H476:J478">H477</f>
        <v>4033.8</v>
      </c>
      <c r="I476" s="44">
        <f t="shared" si="76"/>
        <v>0</v>
      </c>
      <c r="J476" s="130">
        <f t="shared" si="76"/>
        <v>4033.8</v>
      </c>
    </row>
    <row r="477" spans="2:10" ht="45">
      <c r="B477" s="59" t="s">
        <v>133</v>
      </c>
      <c r="C477" s="40" t="s">
        <v>74</v>
      </c>
      <c r="D477" s="40" t="s">
        <v>67</v>
      </c>
      <c r="E477" s="40" t="s">
        <v>453</v>
      </c>
      <c r="F477" s="40" t="s">
        <v>132</v>
      </c>
      <c r="G477" s="40"/>
      <c r="H477" s="44">
        <f t="shared" si="76"/>
        <v>4033.8</v>
      </c>
      <c r="I477" s="44">
        <f t="shared" si="76"/>
        <v>0</v>
      </c>
      <c r="J477" s="130">
        <f t="shared" si="76"/>
        <v>4033.8</v>
      </c>
    </row>
    <row r="478" spans="2:10" ht="15">
      <c r="B478" s="59" t="s">
        <v>135</v>
      </c>
      <c r="C478" s="40" t="s">
        <v>74</v>
      </c>
      <c r="D478" s="40" t="s">
        <v>67</v>
      </c>
      <c r="E478" s="40" t="s">
        <v>453</v>
      </c>
      <c r="F478" s="40" t="s">
        <v>134</v>
      </c>
      <c r="G478" s="40"/>
      <c r="H478" s="44">
        <f t="shared" si="76"/>
        <v>4033.8</v>
      </c>
      <c r="I478" s="44">
        <f t="shared" si="76"/>
        <v>0</v>
      </c>
      <c r="J478" s="130">
        <f t="shared" si="76"/>
        <v>4033.8</v>
      </c>
    </row>
    <row r="479" spans="2:10" ht="15">
      <c r="B479" s="61" t="s">
        <v>113</v>
      </c>
      <c r="C479" s="41" t="s">
        <v>74</v>
      </c>
      <c r="D479" s="41" t="s">
        <v>67</v>
      </c>
      <c r="E479" s="41" t="s">
        <v>453</v>
      </c>
      <c r="F479" s="41" t="s">
        <v>134</v>
      </c>
      <c r="G479" s="41" t="s">
        <v>102</v>
      </c>
      <c r="H479" s="45">
        <f>'вед.прил 9'!I89</f>
        <v>4033.8</v>
      </c>
      <c r="I479" s="45">
        <f>'вед.прил 9'!J89</f>
        <v>0</v>
      </c>
      <c r="J479" s="134">
        <f>'вед.прил 9'!K89</f>
        <v>4033.8</v>
      </c>
    </row>
    <row r="480" spans="2:10" ht="45">
      <c r="B480" s="60" t="s">
        <v>170</v>
      </c>
      <c r="C480" s="40" t="s">
        <v>74</v>
      </c>
      <c r="D480" s="40" t="s">
        <v>67</v>
      </c>
      <c r="E480" s="40" t="s">
        <v>22</v>
      </c>
      <c r="F480" s="41"/>
      <c r="G480" s="41"/>
      <c r="H480" s="44">
        <f aca="true" t="shared" si="77" ref="H480:J484">H481</f>
        <v>18.3</v>
      </c>
      <c r="I480" s="44">
        <f t="shared" si="77"/>
        <v>0</v>
      </c>
      <c r="J480" s="130">
        <f t="shared" si="77"/>
        <v>18.3</v>
      </c>
    </row>
    <row r="481" spans="2:10" ht="45">
      <c r="B481" s="60" t="s">
        <v>171</v>
      </c>
      <c r="C481" s="40" t="s">
        <v>74</v>
      </c>
      <c r="D481" s="40" t="s">
        <v>67</v>
      </c>
      <c r="E481" s="40" t="s">
        <v>23</v>
      </c>
      <c r="F481" s="41"/>
      <c r="G481" s="41"/>
      <c r="H481" s="44">
        <f>H482</f>
        <v>18.3</v>
      </c>
      <c r="I481" s="44">
        <f>I482</f>
        <v>0</v>
      </c>
      <c r="J481" s="44">
        <f>J482</f>
        <v>18.3</v>
      </c>
    </row>
    <row r="482" spans="2:10" ht="15">
      <c r="B482" s="115" t="s">
        <v>293</v>
      </c>
      <c r="C482" s="40" t="s">
        <v>74</v>
      </c>
      <c r="D482" s="40" t="s">
        <v>67</v>
      </c>
      <c r="E482" s="40" t="s">
        <v>24</v>
      </c>
      <c r="F482" s="40"/>
      <c r="G482" s="40"/>
      <c r="H482" s="44">
        <f t="shared" si="77"/>
        <v>18.3</v>
      </c>
      <c r="I482" s="44">
        <f t="shared" si="77"/>
        <v>0</v>
      </c>
      <c r="J482" s="130">
        <f t="shared" si="77"/>
        <v>18.3</v>
      </c>
    </row>
    <row r="483" spans="2:10" ht="45">
      <c r="B483" s="115" t="s">
        <v>133</v>
      </c>
      <c r="C483" s="40" t="s">
        <v>74</v>
      </c>
      <c r="D483" s="40" t="s">
        <v>67</v>
      </c>
      <c r="E483" s="40" t="s">
        <v>24</v>
      </c>
      <c r="F483" s="40" t="s">
        <v>132</v>
      </c>
      <c r="G483" s="40"/>
      <c r="H483" s="44">
        <f t="shared" si="77"/>
        <v>18.3</v>
      </c>
      <c r="I483" s="44">
        <f t="shared" si="77"/>
        <v>0</v>
      </c>
      <c r="J483" s="130">
        <f t="shared" si="77"/>
        <v>18.3</v>
      </c>
    </row>
    <row r="484" spans="2:10" ht="15">
      <c r="B484" s="115" t="s">
        <v>135</v>
      </c>
      <c r="C484" s="40" t="s">
        <v>74</v>
      </c>
      <c r="D484" s="40" t="s">
        <v>67</v>
      </c>
      <c r="E484" s="40" t="s">
        <v>24</v>
      </c>
      <c r="F484" s="40" t="s">
        <v>134</v>
      </c>
      <c r="G484" s="40"/>
      <c r="H484" s="44">
        <f t="shared" si="77"/>
        <v>18.3</v>
      </c>
      <c r="I484" s="44">
        <f t="shared" si="77"/>
        <v>0</v>
      </c>
      <c r="J484" s="130">
        <f t="shared" si="77"/>
        <v>18.3</v>
      </c>
    </row>
    <row r="485" spans="2:10" ht="15">
      <c r="B485" s="61" t="s">
        <v>113</v>
      </c>
      <c r="C485" s="41" t="s">
        <v>74</v>
      </c>
      <c r="D485" s="41" t="s">
        <v>67</v>
      </c>
      <c r="E485" s="41" t="s">
        <v>24</v>
      </c>
      <c r="F485" s="41" t="s">
        <v>134</v>
      </c>
      <c r="G485" s="41" t="s">
        <v>102</v>
      </c>
      <c r="H485" s="45">
        <f>'вед.прил 9'!I95</f>
        <v>18.3</v>
      </c>
      <c r="I485" s="45">
        <f>'вед.прил 9'!J95</f>
        <v>0</v>
      </c>
      <c r="J485" s="134">
        <f>'вед.прил 9'!K95</f>
        <v>18.3</v>
      </c>
    </row>
    <row r="486" spans="2:10" ht="45">
      <c r="B486" s="60" t="s">
        <v>173</v>
      </c>
      <c r="C486" s="40" t="s">
        <v>74</v>
      </c>
      <c r="D486" s="40" t="s">
        <v>67</v>
      </c>
      <c r="E486" s="40" t="s">
        <v>29</v>
      </c>
      <c r="F486" s="40"/>
      <c r="G486" s="40"/>
      <c r="H486" s="44">
        <f>H487</f>
        <v>469.59999999999997</v>
      </c>
      <c r="I486" s="44">
        <f>I487</f>
        <v>0</v>
      </c>
      <c r="J486" s="130">
        <f>H486+I486</f>
        <v>469.59999999999997</v>
      </c>
    </row>
    <row r="487" spans="2:10" ht="75">
      <c r="B487" s="60" t="s">
        <v>30</v>
      </c>
      <c r="C487" s="40" t="s">
        <v>74</v>
      </c>
      <c r="D487" s="40" t="s">
        <v>67</v>
      </c>
      <c r="E487" s="40" t="s">
        <v>31</v>
      </c>
      <c r="F487" s="40"/>
      <c r="G487" s="40"/>
      <c r="H487" s="44">
        <f>H500+H488+H492+H496</f>
        <v>469.59999999999997</v>
      </c>
      <c r="I487" s="44">
        <f>I500+I488+I492+I496</f>
        <v>0</v>
      </c>
      <c r="J487" s="130">
        <f>H487+I487</f>
        <v>469.59999999999997</v>
      </c>
    </row>
    <row r="488" spans="2:10" ht="15">
      <c r="B488" s="60" t="s">
        <v>293</v>
      </c>
      <c r="C488" s="40" t="s">
        <v>74</v>
      </c>
      <c r="D488" s="40" t="s">
        <v>67</v>
      </c>
      <c r="E488" s="40" t="s">
        <v>494</v>
      </c>
      <c r="F488" s="40"/>
      <c r="G488" s="40"/>
      <c r="H488" s="44">
        <f aca="true" t="shared" si="78" ref="H488:J490">H489</f>
        <v>0</v>
      </c>
      <c r="I488" s="44">
        <f t="shared" si="78"/>
        <v>0</v>
      </c>
      <c r="J488" s="130">
        <f t="shared" si="78"/>
        <v>0</v>
      </c>
    </row>
    <row r="489" spans="2:10" ht="45">
      <c r="B489" s="115" t="s">
        <v>133</v>
      </c>
      <c r="C489" s="40" t="s">
        <v>74</v>
      </c>
      <c r="D489" s="40" t="s">
        <v>67</v>
      </c>
      <c r="E489" s="40" t="s">
        <v>494</v>
      </c>
      <c r="F489" s="40" t="s">
        <v>132</v>
      </c>
      <c r="G489" s="40"/>
      <c r="H489" s="44">
        <f t="shared" si="78"/>
        <v>0</v>
      </c>
      <c r="I489" s="44">
        <f t="shared" si="78"/>
        <v>0</v>
      </c>
      <c r="J489" s="130">
        <f t="shared" si="78"/>
        <v>0</v>
      </c>
    </row>
    <row r="490" spans="2:10" ht="15">
      <c r="B490" s="115" t="s">
        <v>135</v>
      </c>
      <c r="C490" s="40" t="s">
        <v>74</v>
      </c>
      <c r="D490" s="40" t="s">
        <v>67</v>
      </c>
      <c r="E490" s="40" t="s">
        <v>494</v>
      </c>
      <c r="F490" s="40" t="s">
        <v>132</v>
      </c>
      <c r="G490" s="40"/>
      <c r="H490" s="44">
        <f t="shared" si="78"/>
        <v>0</v>
      </c>
      <c r="I490" s="44">
        <f t="shared" si="78"/>
        <v>0</v>
      </c>
      <c r="J490" s="130">
        <f t="shared" si="78"/>
        <v>0</v>
      </c>
    </row>
    <row r="491" spans="2:10" ht="15">
      <c r="B491" s="121" t="s">
        <v>114</v>
      </c>
      <c r="C491" s="41" t="s">
        <v>74</v>
      </c>
      <c r="D491" s="41" t="s">
        <v>67</v>
      </c>
      <c r="E491" s="41" t="s">
        <v>494</v>
      </c>
      <c r="F491" s="41" t="s">
        <v>134</v>
      </c>
      <c r="G491" s="41" t="s">
        <v>103</v>
      </c>
      <c r="H491" s="45">
        <f>'вед.прил 9'!I101</f>
        <v>0</v>
      </c>
      <c r="I491" s="45">
        <f>'вед.прил 9'!J101</f>
        <v>0</v>
      </c>
      <c r="J491" s="134">
        <f>'вед.прил 9'!K101</f>
        <v>0</v>
      </c>
    </row>
    <row r="492" spans="2:10" ht="15">
      <c r="B492" s="60" t="s">
        <v>293</v>
      </c>
      <c r="C492" s="40" t="s">
        <v>74</v>
      </c>
      <c r="D492" s="40" t="s">
        <v>67</v>
      </c>
      <c r="E492" s="40" t="s">
        <v>495</v>
      </c>
      <c r="F492" s="41"/>
      <c r="G492" s="41"/>
      <c r="H492" s="44">
        <f aca="true" t="shared" si="79" ref="H492:J494">H493</f>
        <v>52.2</v>
      </c>
      <c r="I492" s="44">
        <f t="shared" si="79"/>
        <v>0</v>
      </c>
      <c r="J492" s="130">
        <f t="shared" si="79"/>
        <v>52.2</v>
      </c>
    </row>
    <row r="493" spans="2:10" ht="45">
      <c r="B493" s="115" t="s">
        <v>133</v>
      </c>
      <c r="C493" s="40" t="s">
        <v>74</v>
      </c>
      <c r="D493" s="40" t="s">
        <v>67</v>
      </c>
      <c r="E493" s="40" t="s">
        <v>495</v>
      </c>
      <c r="F493" s="40" t="s">
        <v>132</v>
      </c>
      <c r="G493" s="41"/>
      <c r="H493" s="44">
        <f t="shared" si="79"/>
        <v>52.2</v>
      </c>
      <c r="I493" s="44">
        <f t="shared" si="79"/>
        <v>0</v>
      </c>
      <c r="J493" s="130">
        <f t="shared" si="79"/>
        <v>52.2</v>
      </c>
    </row>
    <row r="494" spans="2:10" ht="15">
      <c r="B494" s="115" t="s">
        <v>135</v>
      </c>
      <c r="C494" s="40" t="s">
        <v>74</v>
      </c>
      <c r="D494" s="40" t="s">
        <v>67</v>
      </c>
      <c r="E494" s="40" t="s">
        <v>495</v>
      </c>
      <c r="F494" s="40" t="s">
        <v>134</v>
      </c>
      <c r="G494" s="41"/>
      <c r="H494" s="44">
        <f t="shared" si="79"/>
        <v>52.2</v>
      </c>
      <c r="I494" s="44">
        <f t="shared" si="79"/>
        <v>0</v>
      </c>
      <c r="J494" s="130">
        <f t="shared" si="79"/>
        <v>52.2</v>
      </c>
    </row>
    <row r="495" spans="2:10" ht="15">
      <c r="B495" s="61" t="s">
        <v>113</v>
      </c>
      <c r="C495" s="41" t="s">
        <v>74</v>
      </c>
      <c r="D495" s="41" t="s">
        <v>67</v>
      </c>
      <c r="E495" s="41" t="s">
        <v>495</v>
      </c>
      <c r="F495" s="41" t="s">
        <v>134</v>
      </c>
      <c r="G495" s="41" t="s">
        <v>102</v>
      </c>
      <c r="H495" s="45">
        <f>'вед.прил 9'!I105</f>
        <v>52.2</v>
      </c>
      <c r="I495" s="45">
        <f>'вед.прил 9'!J105</f>
        <v>0</v>
      </c>
      <c r="J495" s="134">
        <f>'вед.прил 9'!K105</f>
        <v>52.2</v>
      </c>
    </row>
    <row r="496" spans="2:10" ht="15">
      <c r="B496" s="60" t="s">
        <v>293</v>
      </c>
      <c r="C496" s="40" t="s">
        <v>74</v>
      </c>
      <c r="D496" s="40" t="s">
        <v>67</v>
      </c>
      <c r="E496" s="40" t="s">
        <v>495</v>
      </c>
      <c r="F496" s="41"/>
      <c r="G496" s="41"/>
      <c r="H496" s="44">
        <f aca="true" t="shared" si="80" ref="H496:J498">H497</f>
        <v>417.4</v>
      </c>
      <c r="I496" s="44">
        <f t="shared" si="80"/>
        <v>0</v>
      </c>
      <c r="J496" s="130">
        <f t="shared" si="80"/>
        <v>417.4</v>
      </c>
    </row>
    <row r="497" spans="2:10" ht="45">
      <c r="B497" s="115" t="s">
        <v>133</v>
      </c>
      <c r="C497" s="40" t="s">
        <v>74</v>
      </c>
      <c r="D497" s="40" t="s">
        <v>67</v>
      </c>
      <c r="E497" s="40" t="s">
        <v>495</v>
      </c>
      <c r="F497" s="40" t="s">
        <v>132</v>
      </c>
      <c r="G497" s="41"/>
      <c r="H497" s="44">
        <f t="shared" si="80"/>
        <v>417.4</v>
      </c>
      <c r="I497" s="44">
        <f t="shared" si="80"/>
        <v>0</v>
      </c>
      <c r="J497" s="130">
        <f t="shared" si="80"/>
        <v>417.4</v>
      </c>
    </row>
    <row r="498" spans="2:10" ht="15">
      <c r="B498" s="115" t="s">
        <v>135</v>
      </c>
      <c r="C498" s="40" t="s">
        <v>74</v>
      </c>
      <c r="D498" s="40" t="s">
        <v>67</v>
      </c>
      <c r="E498" s="40" t="s">
        <v>495</v>
      </c>
      <c r="F498" s="40" t="s">
        <v>134</v>
      </c>
      <c r="G498" s="41"/>
      <c r="H498" s="44">
        <f t="shared" si="80"/>
        <v>417.4</v>
      </c>
      <c r="I498" s="44">
        <f t="shared" si="80"/>
        <v>0</v>
      </c>
      <c r="J498" s="130">
        <f t="shared" si="80"/>
        <v>417.4</v>
      </c>
    </row>
    <row r="499" spans="2:10" ht="15">
      <c r="B499" s="121" t="s">
        <v>114</v>
      </c>
      <c r="C499" s="41" t="s">
        <v>74</v>
      </c>
      <c r="D499" s="41" t="s">
        <v>67</v>
      </c>
      <c r="E499" s="41" t="s">
        <v>495</v>
      </c>
      <c r="F499" s="41" t="s">
        <v>134</v>
      </c>
      <c r="G499" s="41" t="s">
        <v>103</v>
      </c>
      <c r="H499" s="45">
        <f>'вед.прил 9'!I109</f>
        <v>417.4</v>
      </c>
      <c r="I499" s="45">
        <f>'вед.прил 9'!J109</f>
        <v>0</v>
      </c>
      <c r="J499" s="134">
        <f>'вед.прил 9'!K109</f>
        <v>417.4</v>
      </c>
    </row>
    <row r="500" spans="2:10" ht="15">
      <c r="B500" s="60" t="s">
        <v>293</v>
      </c>
      <c r="C500" s="40" t="s">
        <v>74</v>
      </c>
      <c r="D500" s="40" t="s">
        <v>67</v>
      </c>
      <c r="E500" s="40" t="s">
        <v>32</v>
      </c>
      <c r="F500" s="40"/>
      <c r="G500" s="40"/>
      <c r="H500" s="44">
        <f aca="true" t="shared" si="81" ref="H500:I502">H501</f>
        <v>0</v>
      </c>
      <c r="I500" s="44">
        <f t="shared" si="81"/>
        <v>0</v>
      </c>
      <c r="J500" s="130">
        <f aca="true" t="shared" si="82" ref="J500:J509">H500+I500</f>
        <v>0</v>
      </c>
    </row>
    <row r="501" spans="2:10" ht="45">
      <c r="B501" s="59" t="s">
        <v>133</v>
      </c>
      <c r="C501" s="40" t="s">
        <v>74</v>
      </c>
      <c r="D501" s="40" t="s">
        <v>67</v>
      </c>
      <c r="E501" s="40" t="s">
        <v>32</v>
      </c>
      <c r="F501" s="40" t="s">
        <v>132</v>
      </c>
      <c r="G501" s="40"/>
      <c r="H501" s="44">
        <f t="shared" si="81"/>
        <v>0</v>
      </c>
      <c r="I501" s="44">
        <f t="shared" si="81"/>
        <v>0</v>
      </c>
      <c r="J501" s="130">
        <f t="shared" si="82"/>
        <v>0</v>
      </c>
    </row>
    <row r="502" spans="2:10" ht="15">
      <c r="B502" s="59" t="s">
        <v>135</v>
      </c>
      <c r="C502" s="40" t="s">
        <v>74</v>
      </c>
      <c r="D502" s="40" t="s">
        <v>67</v>
      </c>
      <c r="E502" s="40" t="s">
        <v>32</v>
      </c>
      <c r="F502" s="40" t="s">
        <v>134</v>
      </c>
      <c r="G502" s="40"/>
      <c r="H502" s="44">
        <f t="shared" si="81"/>
        <v>0</v>
      </c>
      <c r="I502" s="44">
        <f t="shared" si="81"/>
        <v>0</v>
      </c>
      <c r="J502" s="130">
        <f t="shared" si="82"/>
        <v>0</v>
      </c>
    </row>
    <row r="503" spans="2:10" ht="15">
      <c r="B503" s="61" t="s">
        <v>113</v>
      </c>
      <c r="C503" s="41" t="s">
        <v>74</v>
      </c>
      <c r="D503" s="41" t="s">
        <v>67</v>
      </c>
      <c r="E503" s="41" t="s">
        <v>32</v>
      </c>
      <c r="F503" s="41" t="s">
        <v>134</v>
      </c>
      <c r="G503" s="41" t="s">
        <v>102</v>
      </c>
      <c r="H503" s="45">
        <f>'вед.прил 9'!I113</f>
        <v>0</v>
      </c>
      <c r="I503" s="45">
        <f>'вед.прил 9'!J113</f>
        <v>0</v>
      </c>
      <c r="J503" s="134">
        <f t="shared" si="82"/>
        <v>0</v>
      </c>
    </row>
    <row r="504" spans="2:10" ht="19.5" customHeight="1">
      <c r="B504" s="62" t="s">
        <v>61</v>
      </c>
      <c r="C504" s="42" t="s">
        <v>74</v>
      </c>
      <c r="D504" s="42" t="s">
        <v>73</v>
      </c>
      <c r="E504" s="42"/>
      <c r="F504" s="42"/>
      <c r="G504" s="42"/>
      <c r="H504" s="43">
        <f>H505+H518</f>
        <v>359698.2</v>
      </c>
      <c r="I504" s="43">
        <f>I505+I518</f>
        <v>10733.7</v>
      </c>
      <c r="J504" s="77">
        <f t="shared" si="82"/>
        <v>370431.9</v>
      </c>
    </row>
    <row r="505" spans="2:10" ht="15">
      <c r="B505" s="59" t="s">
        <v>38</v>
      </c>
      <c r="C505" s="40" t="s">
        <v>74</v>
      </c>
      <c r="D505" s="40" t="s">
        <v>73</v>
      </c>
      <c r="E505" s="40" t="s">
        <v>265</v>
      </c>
      <c r="F505" s="42"/>
      <c r="G505" s="42"/>
      <c r="H505" s="44">
        <f>H506+H514+H510</f>
        <v>8610.1</v>
      </c>
      <c r="I505" s="44">
        <f>I506+I514+I510</f>
        <v>27</v>
      </c>
      <c r="J505" s="130">
        <f t="shared" si="82"/>
        <v>8637.1</v>
      </c>
    </row>
    <row r="506" spans="2:10" ht="46.5" customHeight="1">
      <c r="B506" s="60" t="s">
        <v>289</v>
      </c>
      <c r="C506" s="40" t="s">
        <v>74</v>
      </c>
      <c r="D506" s="40" t="s">
        <v>73</v>
      </c>
      <c r="E506" s="131" t="s">
        <v>290</v>
      </c>
      <c r="F506" s="42"/>
      <c r="G506" s="42"/>
      <c r="H506" s="44">
        <f aca="true" t="shared" si="83" ref="H506:I508">H507</f>
        <v>6937.1</v>
      </c>
      <c r="I506" s="44">
        <f t="shared" si="83"/>
        <v>27</v>
      </c>
      <c r="J506" s="130">
        <f t="shared" si="82"/>
        <v>6964.1</v>
      </c>
    </row>
    <row r="507" spans="2:10" ht="44.25" customHeight="1">
      <c r="B507" s="59" t="s">
        <v>133</v>
      </c>
      <c r="C507" s="40" t="s">
        <v>74</v>
      </c>
      <c r="D507" s="40" t="s">
        <v>73</v>
      </c>
      <c r="E507" s="131" t="s">
        <v>290</v>
      </c>
      <c r="F507" s="40" t="s">
        <v>132</v>
      </c>
      <c r="G507" s="42"/>
      <c r="H507" s="44">
        <f t="shared" si="83"/>
        <v>6937.1</v>
      </c>
      <c r="I507" s="44">
        <f t="shared" si="83"/>
        <v>27</v>
      </c>
      <c r="J507" s="130">
        <f t="shared" si="82"/>
        <v>6964.1</v>
      </c>
    </row>
    <row r="508" spans="2:10" ht="15">
      <c r="B508" s="59" t="s">
        <v>135</v>
      </c>
      <c r="C508" s="40" t="s">
        <v>74</v>
      </c>
      <c r="D508" s="40" t="s">
        <v>73</v>
      </c>
      <c r="E508" s="131" t="s">
        <v>290</v>
      </c>
      <c r="F508" s="40" t="s">
        <v>134</v>
      </c>
      <c r="G508" s="42"/>
      <c r="H508" s="44">
        <f t="shared" si="83"/>
        <v>6937.1</v>
      </c>
      <c r="I508" s="44">
        <f t="shared" si="83"/>
        <v>27</v>
      </c>
      <c r="J508" s="130">
        <f t="shared" si="82"/>
        <v>6964.1</v>
      </c>
    </row>
    <row r="509" spans="2:10" ht="15">
      <c r="B509" s="63" t="s">
        <v>114</v>
      </c>
      <c r="C509" s="41" t="s">
        <v>74</v>
      </c>
      <c r="D509" s="41" t="s">
        <v>73</v>
      </c>
      <c r="E509" s="142" t="s">
        <v>290</v>
      </c>
      <c r="F509" s="41" t="s">
        <v>134</v>
      </c>
      <c r="G509" s="41" t="s">
        <v>103</v>
      </c>
      <c r="H509" s="45">
        <f>'вед.прил 9'!I119</f>
        <v>6937.1</v>
      </c>
      <c r="I509" s="45">
        <f>'вед.прил 9'!J119</f>
        <v>27</v>
      </c>
      <c r="J509" s="134">
        <f t="shared" si="82"/>
        <v>6964.1</v>
      </c>
    </row>
    <row r="510" spans="2:10" ht="75">
      <c r="B510" s="115" t="s">
        <v>475</v>
      </c>
      <c r="C510" s="40" t="s">
        <v>74</v>
      </c>
      <c r="D510" s="40" t="s">
        <v>73</v>
      </c>
      <c r="E510" s="40" t="s">
        <v>471</v>
      </c>
      <c r="F510" s="41"/>
      <c r="G510" s="41"/>
      <c r="H510" s="44">
        <f aca="true" t="shared" si="84" ref="H510:J512">H511</f>
        <v>950</v>
      </c>
      <c r="I510" s="44">
        <f t="shared" si="84"/>
        <v>0</v>
      </c>
      <c r="J510" s="130">
        <f t="shared" si="84"/>
        <v>950</v>
      </c>
    </row>
    <row r="511" spans="2:10" ht="45">
      <c r="B511" s="115" t="s">
        <v>133</v>
      </c>
      <c r="C511" s="40" t="s">
        <v>74</v>
      </c>
      <c r="D511" s="40" t="s">
        <v>73</v>
      </c>
      <c r="E511" s="131" t="s">
        <v>471</v>
      </c>
      <c r="F511" s="40" t="s">
        <v>132</v>
      </c>
      <c r="G511" s="42"/>
      <c r="H511" s="44">
        <f t="shared" si="84"/>
        <v>950</v>
      </c>
      <c r="I511" s="44">
        <f t="shared" si="84"/>
        <v>0</v>
      </c>
      <c r="J511" s="130">
        <f t="shared" si="84"/>
        <v>950</v>
      </c>
    </row>
    <row r="512" spans="2:10" ht="15">
      <c r="B512" s="115" t="s">
        <v>135</v>
      </c>
      <c r="C512" s="40" t="s">
        <v>74</v>
      </c>
      <c r="D512" s="40" t="s">
        <v>73</v>
      </c>
      <c r="E512" s="131" t="s">
        <v>471</v>
      </c>
      <c r="F512" s="40" t="s">
        <v>134</v>
      </c>
      <c r="G512" s="42"/>
      <c r="H512" s="44">
        <f t="shared" si="84"/>
        <v>950</v>
      </c>
      <c r="I512" s="44">
        <f t="shared" si="84"/>
        <v>0</v>
      </c>
      <c r="J512" s="130">
        <f t="shared" si="84"/>
        <v>950</v>
      </c>
    </row>
    <row r="513" spans="2:10" ht="15">
      <c r="B513" s="121" t="s">
        <v>114</v>
      </c>
      <c r="C513" s="41" t="s">
        <v>74</v>
      </c>
      <c r="D513" s="41" t="s">
        <v>73</v>
      </c>
      <c r="E513" s="142" t="s">
        <v>471</v>
      </c>
      <c r="F513" s="41" t="s">
        <v>134</v>
      </c>
      <c r="G513" s="41" t="s">
        <v>103</v>
      </c>
      <c r="H513" s="45">
        <f>'вед.прил 9'!I123</f>
        <v>950</v>
      </c>
      <c r="I513" s="45">
        <f>'вед.прил 9'!J123</f>
        <v>0</v>
      </c>
      <c r="J513" s="134">
        <f>'вед.прил 9'!K123</f>
        <v>950</v>
      </c>
    </row>
    <row r="514" spans="2:10" ht="60">
      <c r="B514" s="59" t="s">
        <v>262</v>
      </c>
      <c r="C514" s="40" t="s">
        <v>74</v>
      </c>
      <c r="D514" s="40" t="s">
        <v>73</v>
      </c>
      <c r="E514" s="40" t="s">
        <v>269</v>
      </c>
      <c r="F514" s="116"/>
      <c r="G514" s="116"/>
      <c r="H514" s="44">
        <f aca="true" t="shared" si="85" ref="H514:J516">H515</f>
        <v>723</v>
      </c>
      <c r="I514" s="44">
        <f t="shared" si="85"/>
        <v>0</v>
      </c>
      <c r="J514" s="130">
        <f t="shared" si="85"/>
        <v>723</v>
      </c>
    </row>
    <row r="515" spans="2:10" ht="45">
      <c r="B515" s="59" t="s">
        <v>133</v>
      </c>
      <c r="C515" s="40" t="s">
        <v>74</v>
      </c>
      <c r="D515" s="40" t="s">
        <v>73</v>
      </c>
      <c r="E515" s="40" t="s">
        <v>269</v>
      </c>
      <c r="F515" s="135">
        <v>600</v>
      </c>
      <c r="G515" s="40"/>
      <c r="H515" s="44">
        <f t="shared" si="85"/>
        <v>723</v>
      </c>
      <c r="I515" s="44">
        <f t="shared" si="85"/>
        <v>0</v>
      </c>
      <c r="J515" s="130">
        <f t="shared" si="85"/>
        <v>723</v>
      </c>
    </row>
    <row r="516" spans="2:10" ht="15">
      <c r="B516" s="59" t="s">
        <v>135</v>
      </c>
      <c r="C516" s="40" t="s">
        <v>74</v>
      </c>
      <c r="D516" s="40" t="s">
        <v>73</v>
      </c>
      <c r="E516" s="40" t="s">
        <v>269</v>
      </c>
      <c r="F516" s="40" t="s">
        <v>134</v>
      </c>
      <c r="G516" s="40"/>
      <c r="H516" s="44">
        <f t="shared" si="85"/>
        <v>723</v>
      </c>
      <c r="I516" s="44">
        <f t="shared" si="85"/>
        <v>0</v>
      </c>
      <c r="J516" s="130">
        <f t="shared" si="85"/>
        <v>723</v>
      </c>
    </row>
    <row r="517" spans="2:10" ht="15">
      <c r="B517" s="61" t="s">
        <v>113</v>
      </c>
      <c r="C517" s="41" t="s">
        <v>74</v>
      </c>
      <c r="D517" s="41" t="s">
        <v>73</v>
      </c>
      <c r="E517" s="41" t="s">
        <v>269</v>
      </c>
      <c r="F517" s="41" t="s">
        <v>134</v>
      </c>
      <c r="G517" s="41" t="s">
        <v>102</v>
      </c>
      <c r="H517" s="45">
        <f>'вед.прил 9'!I127</f>
        <v>723</v>
      </c>
      <c r="I517" s="45">
        <f>'вед.прил 9'!J127</f>
        <v>0</v>
      </c>
      <c r="J517" s="134">
        <f>'вед.прил 9'!K127</f>
        <v>723</v>
      </c>
    </row>
    <row r="518" spans="2:10" ht="45">
      <c r="B518" s="59" t="s">
        <v>174</v>
      </c>
      <c r="C518" s="40" t="s">
        <v>74</v>
      </c>
      <c r="D518" s="40" t="s">
        <v>73</v>
      </c>
      <c r="E518" s="40" t="s">
        <v>271</v>
      </c>
      <c r="F518" s="40"/>
      <c r="G518" s="40"/>
      <c r="H518" s="44">
        <f>H519+H533+H539+H552</f>
        <v>351088.10000000003</v>
      </c>
      <c r="I518" s="44">
        <f>I519+I533+I539+I552</f>
        <v>10706.7</v>
      </c>
      <c r="J518" s="130">
        <f aca="true" t="shared" si="86" ref="J518:J528">H518+I518</f>
        <v>361794.80000000005</v>
      </c>
    </row>
    <row r="519" spans="2:10" ht="33.75" customHeight="1">
      <c r="B519" s="59" t="s">
        <v>157</v>
      </c>
      <c r="C519" s="40" t="s">
        <v>74</v>
      </c>
      <c r="D519" s="40" t="s">
        <v>73</v>
      </c>
      <c r="E519" s="40" t="s">
        <v>276</v>
      </c>
      <c r="F519" s="40"/>
      <c r="G519" s="40"/>
      <c r="H519" s="44">
        <f>H520</f>
        <v>228767.90000000002</v>
      </c>
      <c r="I519" s="44">
        <f>I520</f>
        <v>3794.1</v>
      </c>
      <c r="J519" s="130">
        <f t="shared" si="86"/>
        <v>232562.00000000003</v>
      </c>
    </row>
    <row r="520" spans="2:10" ht="45">
      <c r="B520" s="60" t="s">
        <v>291</v>
      </c>
      <c r="C520" s="40" t="s">
        <v>74</v>
      </c>
      <c r="D520" s="40" t="s">
        <v>73</v>
      </c>
      <c r="E520" s="40" t="s">
        <v>277</v>
      </c>
      <c r="F520" s="40"/>
      <c r="G520" s="40"/>
      <c r="H520" s="44">
        <f>H521+H525+H529</f>
        <v>228767.90000000002</v>
      </c>
      <c r="I520" s="44">
        <f>I521+I525+I529</f>
        <v>3794.1</v>
      </c>
      <c r="J520" s="130">
        <f t="shared" si="86"/>
        <v>232562.00000000003</v>
      </c>
    </row>
    <row r="521" spans="2:10" ht="195">
      <c r="B521" s="60" t="s">
        <v>438</v>
      </c>
      <c r="C521" s="40" t="s">
        <v>74</v>
      </c>
      <c r="D521" s="40" t="s">
        <v>73</v>
      </c>
      <c r="E521" s="40" t="s">
        <v>292</v>
      </c>
      <c r="F521" s="40"/>
      <c r="G521" s="40"/>
      <c r="H521" s="44">
        <f aca="true" t="shared" si="87" ref="H521:I523">H522</f>
        <v>173282.5</v>
      </c>
      <c r="I521" s="44">
        <f t="shared" si="87"/>
        <v>3455</v>
      </c>
      <c r="J521" s="130">
        <f t="shared" si="86"/>
        <v>176737.5</v>
      </c>
    </row>
    <row r="522" spans="2:10" ht="45">
      <c r="B522" s="59" t="s">
        <v>133</v>
      </c>
      <c r="C522" s="40" t="s">
        <v>74</v>
      </c>
      <c r="D522" s="40" t="s">
        <v>73</v>
      </c>
      <c r="E522" s="40" t="s">
        <v>292</v>
      </c>
      <c r="F522" s="40" t="s">
        <v>132</v>
      </c>
      <c r="G522" s="40"/>
      <c r="H522" s="44">
        <f t="shared" si="87"/>
        <v>173282.5</v>
      </c>
      <c r="I522" s="44">
        <f t="shared" si="87"/>
        <v>3455</v>
      </c>
      <c r="J522" s="130">
        <f t="shared" si="86"/>
        <v>176737.5</v>
      </c>
    </row>
    <row r="523" spans="2:10" ht="15">
      <c r="B523" s="59" t="s">
        <v>135</v>
      </c>
      <c r="C523" s="40" t="s">
        <v>74</v>
      </c>
      <c r="D523" s="40" t="s">
        <v>73</v>
      </c>
      <c r="E523" s="40" t="s">
        <v>292</v>
      </c>
      <c r="F523" s="40" t="s">
        <v>134</v>
      </c>
      <c r="G523" s="40"/>
      <c r="H523" s="44">
        <f t="shared" si="87"/>
        <v>173282.5</v>
      </c>
      <c r="I523" s="44">
        <f t="shared" si="87"/>
        <v>3455</v>
      </c>
      <c r="J523" s="130">
        <f t="shared" si="86"/>
        <v>176737.5</v>
      </c>
    </row>
    <row r="524" spans="2:10" ht="15">
      <c r="B524" s="63" t="s">
        <v>114</v>
      </c>
      <c r="C524" s="41" t="s">
        <v>74</v>
      </c>
      <c r="D524" s="41" t="s">
        <v>73</v>
      </c>
      <c r="E524" s="41" t="s">
        <v>292</v>
      </c>
      <c r="F524" s="41" t="s">
        <v>134</v>
      </c>
      <c r="G524" s="41" t="s">
        <v>103</v>
      </c>
      <c r="H524" s="45">
        <f>'вед.прил 9'!I134</f>
        <v>173282.5</v>
      </c>
      <c r="I524" s="45">
        <f>'вед.прил 9'!J134</f>
        <v>3455</v>
      </c>
      <c r="J524" s="134">
        <f t="shared" si="86"/>
        <v>176737.5</v>
      </c>
    </row>
    <row r="525" spans="2:10" ht="15">
      <c r="B525" s="59" t="s">
        <v>293</v>
      </c>
      <c r="C525" s="40" t="s">
        <v>74</v>
      </c>
      <c r="D525" s="40" t="s">
        <v>73</v>
      </c>
      <c r="E525" s="40" t="s">
        <v>278</v>
      </c>
      <c r="F525" s="40"/>
      <c r="G525" s="40"/>
      <c r="H525" s="44">
        <f aca="true" t="shared" si="88" ref="H525:I527">H526</f>
        <v>52275.2</v>
      </c>
      <c r="I525" s="44">
        <f t="shared" si="88"/>
        <v>339.1</v>
      </c>
      <c r="J525" s="130">
        <f t="shared" si="86"/>
        <v>52614.299999999996</v>
      </c>
    </row>
    <row r="526" spans="2:10" ht="45">
      <c r="B526" s="59" t="s">
        <v>133</v>
      </c>
      <c r="C526" s="40" t="s">
        <v>74</v>
      </c>
      <c r="D526" s="40" t="s">
        <v>73</v>
      </c>
      <c r="E526" s="40" t="s">
        <v>278</v>
      </c>
      <c r="F526" s="40" t="s">
        <v>132</v>
      </c>
      <c r="G526" s="40"/>
      <c r="H526" s="44">
        <f t="shared" si="88"/>
        <v>52275.2</v>
      </c>
      <c r="I526" s="44">
        <f t="shared" si="88"/>
        <v>339.1</v>
      </c>
      <c r="J526" s="130">
        <f t="shared" si="86"/>
        <v>52614.299999999996</v>
      </c>
    </row>
    <row r="527" spans="2:10" ht="15">
      <c r="B527" s="59" t="s">
        <v>135</v>
      </c>
      <c r="C527" s="40" t="s">
        <v>74</v>
      </c>
      <c r="D527" s="40" t="s">
        <v>73</v>
      </c>
      <c r="E527" s="40" t="s">
        <v>278</v>
      </c>
      <c r="F527" s="40" t="s">
        <v>134</v>
      </c>
      <c r="G527" s="40"/>
      <c r="H527" s="44">
        <f t="shared" si="88"/>
        <v>52275.2</v>
      </c>
      <c r="I527" s="44">
        <f t="shared" si="88"/>
        <v>339.1</v>
      </c>
      <c r="J527" s="130">
        <f t="shared" si="86"/>
        <v>52614.299999999996</v>
      </c>
    </row>
    <row r="528" spans="2:10" ht="15.75" customHeight="1">
      <c r="B528" s="61" t="s">
        <v>113</v>
      </c>
      <c r="C528" s="41" t="s">
        <v>74</v>
      </c>
      <c r="D528" s="41" t="s">
        <v>73</v>
      </c>
      <c r="E528" s="41" t="s">
        <v>278</v>
      </c>
      <c r="F528" s="41" t="s">
        <v>134</v>
      </c>
      <c r="G528" s="41" t="s">
        <v>102</v>
      </c>
      <c r="H528" s="45">
        <f>'вед.прил 9'!I138</f>
        <v>52275.2</v>
      </c>
      <c r="I528" s="45">
        <f>'вед.прил 9'!J138</f>
        <v>339.1</v>
      </c>
      <c r="J528" s="134">
        <f t="shared" si="86"/>
        <v>52614.299999999996</v>
      </c>
    </row>
    <row r="529" spans="2:10" ht="17.25" customHeight="1">
      <c r="B529" s="59" t="s">
        <v>293</v>
      </c>
      <c r="C529" s="40" t="s">
        <v>74</v>
      </c>
      <c r="D529" s="40" t="s">
        <v>73</v>
      </c>
      <c r="E529" s="40" t="s">
        <v>454</v>
      </c>
      <c r="F529" s="40"/>
      <c r="G529" s="40"/>
      <c r="H529" s="44">
        <f aca="true" t="shared" si="89" ref="H529:J531">H530</f>
        <v>3210.2</v>
      </c>
      <c r="I529" s="44">
        <f t="shared" si="89"/>
        <v>0</v>
      </c>
      <c r="J529" s="130">
        <f t="shared" si="89"/>
        <v>3210.2</v>
      </c>
    </row>
    <row r="530" spans="2:10" ht="47.25" customHeight="1">
      <c r="B530" s="59" t="s">
        <v>133</v>
      </c>
      <c r="C530" s="40" t="s">
        <v>74</v>
      </c>
      <c r="D530" s="40" t="s">
        <v>73</v>
      </c>
      <c r="E530" s="40" t="s">
        <v>454</v>
      </c>
      <c r="F530" s="40" t="s">
        <v>132</v>
      </c>
      <c r="G530" s="40"/>
      <c r="H530" s="44">
        <f t="shared" si="89"/>
        <v>3210.2</v>
      </c>
      <c r="I530" s="44">
        <f t="shared" si="89"/>
        <v>0</v>
      </c>
      <c r="J530" s="130">
        <f t="shared" si="89"/>
        <v>3210.2</v>
      </c>
    </row>
    <row r="531" spans="2:10" ht="22.5" customHeight="1">
      <c r="B531" s="59" t="s">
        <v>135</v>
      </c>
      <c r="C531" s="40" t="s">
        <v>74</v>
      </c>
      <c r="D531" s="40" t="s">
        <v>73</v>
      </c>
      <c r="E531" s="40" t="s">
        <v>454</v>
      </c>
      <c r="F531" s="40" t="s">
        <v>134</v>
      </c>
      <c r="G531" s="40"/>
      <c r="H531" s="44">
        <f t="shared" si="89"/>
        <v>3210.2</v>
      </c>
      <c r="I531" s="44">
        <f t="shared" si="89"/>
        <v>0</v>
      </c>
      <c r="J531" s="130">
        <f t="shared" si="89"/>
        <v>3210.2</v>
      </c>
    </row>
    <row r="532" spans="2:10" ht="22.5" customHeight="1">
      <c r="B532" s="61" t="s">
        <v>113</v>
      </c>
      <c r="C532" s="41" t="s">
        <v>74</v>
      </c>
      <c r="D532" s="41" t="s">
        <v>73</v>
      </c>
      <c r="E532" s="41" t="s">
        <v>454</v>
      </c>
      <c r="F532" s="41" t="s">
        <v>134</v>
      </c>
      <c r="G532" s="41" t="s">
        <v>102</v>
      </c>
      <c r="H532" s="45">
        <f>'вед.прил 9'!I142</f>
        <v>3210.2</v>
      </c>
      <c r="I532" s="45">
        <f>'вед.прил 9'!J142</f>
        <v>0</v>
      </c>
      <c r="J532" s="134">
        <f>'вед.прил 9'!K142</f>
        <v>3210.2</v>
      </c>
    </row>
    <row r="533" spans="2:10" ht="45">
      <c r="B533" s="60" t="s">
        <v>161</v>
      </c>
      <c r="C533" s="40" t="s">
        <v>74</v>
      </c>
      <c r="D533" s="40" t="s">
        <v>73</v>
      </c>
      <c r="E533" s="40" t="s">
        <v>28</v>
      </c>
      <c r="F533" s="40"/>
      <c r="G533" s="40"/>
      <c r="H533" s="44">
        <f aca="true" t="shared" si="90" ref="H533:I537">H534</f>
        <v>2331.2</v>
      </c>
      <c r="I533" s="44">
        <f t="shared" si="90"/>
        <v>0</v>
      </c>
      <c r="J533" s="130">
        <f aca="true" t="shared" si="91" ref="J533:J541">H533+I533</f>
        <v>2331.2</v>
      </c>
    </row>
    <row r="534" spans="2:10" ht="30">
      <c r="B534" s="66" t="s">
        <v>424</v>
      </c>
      <c r="C534" s="40" t="s">
        <v>74</v>
      </c>
      <c r="D534" s="40" t="s">
        <v>73</v>
      </c>
      <c r="E534" s="40" t="s">
        <v>162</v>
      </c>
      <c r="F534" s="40"/>
      <c r="G534" s="40"/>
      <c r="H534" s="44">
        <f t="shared" si="90"/>
        <v>2331.2</v>
      </c>
      <c r="I534" s="44">
        <f t="shared" si="90"/>
        <v>0</v>
      </c>
      <c r="J534" s="130">
        <f t="shared" si="91"/>
        <v>2331.2</v>
      </c>
    </row>
    <row r="535" spans="2:10" ht="15">
      <c r="B535" s="64" t="s">
        <v>293</v>
      </c>
      <c r="C535" s="40" t="s">
        <v>74</v>
      </c>
      <c r="D535" s="40" t="s">
        <v>73</v>
      </c>
      <c r="E535" s="40" t="s">
        <v>163</v>
      </c>
      <c r="F535" s="40"/>
      <c r="G535" s="40"/>
      <c r="H535" s="44">
        <f t="shared" si="90"/>
        <v>2331.2</v>
      </c>
      <c r="I535" s="44">
        <f t="shared" si="90"/>
        <v>0</v>
      </c>
      <c r="J535" s="130">
        <f t="shared" si="91"/>
        <v>2331.2</v>
      </c>
    </row>
    <row r="536" spans="2:10" ht="45">
      <c r="B536" s="59" t="s">
        <v>133</v>
      </c>
      <c r="C536" s="40" t="s">
        <v>74</v>
      </c>
      <c r="D536" s="40" t="s">
        <v>73</v>
      </c>
      <c r="E536" s="40" t="s">
        <v>163</v>
      </c>
      <c r="F536" s="40" t="s">
        <v>132</v>
      </c>
      <c r="G536" s="40"/>
      <c r="H536" s="44">
        <f t="shared" si="90"/>
        <v>2331.2</v>
      </c>
      <c r="I536" s="44">
        <f t="shared" si="90"/>
        <v>0</v>
      </c>
      <c r="J536" s="130">
        <f t="shared" si="91"/>
        <v>2331.2</v>
      </c>
    </row>
    <row r="537" spans="2:10" ht="15">
      <c r="B537" s="59" t="s">
        <v>135</v>
      </c>
      <c r="C537" s="40" t="s">
        <v>74</v>
      </c>
      <c r="D537" s="40" t="s">
        <v>73</v>
      </c>
      <c r="E537" s="40" t="s">
        <v>163</v>
      </c>
      <c r="F537" s="40" t="s">
        <v>134</v>
      </c>
      <c r="G537" s="40"/>
      <c r="H537" s="44">
        <f t="shared" si="90"/>
        <v>2331.2</v>
      </c>
      <c r="I537" s="44">
        <f t="shared" si="90"/>
        <v>0</v>
      </c>
      <c r="J537" s="130">
        <f t="shared" si="91"/>
        <v>2331.2</v>
      </c>
    </row>
    <row r="538" spans="2:10" ht="15">
      <c r="B538" s="61" t="s">
        <v>113</v>
      </c>
      <c r="C538" s="41" t="s">
        <v>74</v>
      </c>
      <c r="D538" s="40" t="s">
        <v>73</v>
      </c>
      <c r="E538" s="41" t="s">
        <v>163</v>
      </c>
      <c r="F538" s="41" t="s">
        <v>134</v>
      </c>
      <c r="G538" s="41" t="s">
        <v>102</v>
      </c>
      <c r="H538" s="45">
        <f>'вед.прил 9'!I148</f>
        <v>2331.2</v>
      </c>
      <c r="I538" s="45">
        <f>'вед.прил 9'!J148</f>
        <v>0</v>
      </c>
      <c r="J538" s="134">
        <f t="shared" si="91"/>
        <v>2331.2</v>
      </c>
    </row>
    <row r="539" spans="2:10" ht="45">
      <c r="B539" s="60" t="s">
        <v>164</v>
      </c>
      <c r="C539" s="40" t="s">
        <v>74</v>
      </c>
      <c r="D539" s="40" t="s">
        <v>73</v>
      </c>
      <c r="E539" s="40" t="s">
        <v>255</v>
      </c>
      <c r="F539" s="40"/>
      <c r="G539" s="40"/>
      <c r="H539" s="44">
        <f>H540</f>
        <v>37880</v>
      </c>
      <c r="I539" s="44">
        <f>I540</f>
        <v>6912.6</v>
      </c>
      <c r="J539" s="130">
        <f t="shared" si="91"/>
        <v>44792.6</v>
      </c>
    </row>
    <row r="540" spans="2:10" ht="58.5" customHeight="1">
      <c r="B540" s="60" t="s">
        <v>256</v>
      </c>
      <c r="C540" s="40" t="s">
        <v>74</v>
      </c>
      <c r="D540" s="40" t="s">
        <v>73</v>
      </c>
      <c r="E540" s="40" t="s">
        <v>257</v>
      </c>
      <c r="F540" s="40"/>
      <c r="G540" s="40"/>
      <c r="H540" s="44">
        <f>H541+H548</f>
        <v>37880</v>
      </c>
      <c r="I540" s="44">
        <f>I541+I548</f>
        <v>6912.6</v>
      </c>
      <c r="J540" s="130">
        <f t="shared" si="91"/>
        <v>44792.6</v>
      </c>
    </row>
    <row r="541" spans="2:10" ht="15">
      <c r="B541" s="85" t="s">
        <v>293</v>
      </c>
      <c r="C541" s="40" t="s">
        <v>74</v>
      </c>
      <c r="D541" s="40" t="s">
        <v>73</v>
      </c>
      <c r="E541" s="40" t="s">
        <v>414</v>
      </c>
      <c r="F541" s="40"/>
      <c r="G541" s="40"/>
      <c r="H541" s="44">
        <f>H545+H542</f>
        <v>30797.199999999997</v>
      </c>
      <c r="I541" s="44">
        <f>I545+I542</f>
        <v>6912.6</v>
      </c>
      <c r="J541" s="130">
        <f t="shared" si="91"/>
        <v>37709.799999999996</v>
      </c>
    </row>
    <row r="542" spans="2:10" ht="45">
      <c r="B542" s="115" t="s">
        <v>133</v>
      </c>
      <c r="C542" s="40" t="s">
        <v>74</v>
      </c>
      <c r="D542" s="40" t="s">
        <v>73</v>
      </c>
      <c r="E542" s="40" t="s">
        <v>414</v>
      </c>
      <c r="F542" s="40" t="s">
        <v>132</v>
      </c>
      <c r="G542" s="40"/>
      <c r="H542" s="44">
        <f>H543</f>
        <v>12631.6</v>
      </c>
      <c r="I542" s="44">
        <f>I543</f>
        <v>5518.3</v>
      </c>
      <c r="J542" s="130">
        <f>'вед.прил 9'!K152</f>
        <v>18149.9</v>
      </c>
    </row>
    <row r="543" spans="2:10" ht="15">
      <c r="B543" s="115" t="s">
        <v>135</v>
      </c>
      <c r="C543" s="40" t="s">
        <v>74</v>
      </c>
      <c r="D543" s="40" t="s">
        <v>73</v>
      </c>
      <c r="E543" s="40" t="s">
        <v>414</v>
      </c>
      <c r="F543" s="40" t="s">
        <v>134</v>
      </c>
      <c r="G543" s="40"/>
      <c r="H543" s="44">
        <f>H544</f>
        <v>12631.6</v>
      </c>
      <c r="I543" s="44">
        <f>I544</f>
        <v>5518.3</v>
      </c>
      <c r="J543" s="130">
        <f>'вед.прил 9'!K153</f>
        <v>18149.9</v>
      </c>
    </row>
    <row r="544" spans="2:10" ht="15">
      <c r="B544" s="61" t="s">
        <v>114</v>
      </c>
      <c r="C544" s="41" t="s">
        <v>74</v>
      </c>
      <c r="D544" s="41" t="s">
        <v>73</v>
      </c>
      <c r="E544" s="41" t="s">
        <v>414</v>
      </c>
      <c r="F544" s="41" t="s">
        <v>134</v>
      </c>
      <c r="G544" s="41" t="s">
        <v>103</v>
      </c>
      <c r="H544" s="45">
        <f>'вед.прил 9'!I154</f>
        <v>12631.6</v>
      </c>
      <c r="I544" s="45">
        <f>'вед.прил 9'!J154</f>
        <v>5518.3</v>
      </c>
      <c r="J544" s="134">
        <f>'вед.прил 9'!K154</f>
        <v>18149.9</v>
      </c>
    </row>
    <row r="545" spans="2:10" ht="45">
      <c r="B545" s="59" t="s">
        <v>133</v>
      </c>
      <c r="C545" s="40" t="s">
        <v>74</v>
      </c>
      <c r="D545" s="40" t="s">
        <v>73</v>
      </c>
      <c r="E545" s="40" t="s">
        <v>414</v>
      </c>
      <c r="F545" s="40" t="s">
        <v>132</v>
      </c>
      <c r="G545" s="40"/>
      <c r="H545" s="44">
        <f>H546</f>
        <v>18165.6</v>
      </c>
      <c r="I545" s="44">
        <f>I546</f>
        <v>1394.3</v>
      </c>
      <c r="J545" s="130">
        <f>H545+I545</f>
        <v>19559.899999999998</v>
      </c>
    </row>
    <row r="546" spans="2:10" ht="15">
      <c r="B546" s="59" t="s">
        <v>135</v>
      </c>
      <c r="C546" s="40" t="s">
        <v>74</v>
      </c>
      <c r="D546" s="40" t="s">
        <v>73</v>
      </c>
      <c r="E546" s="40" t="s">
        <v>414</v>
      </c>
      <c r="F546" s="40" t="s">
        <v>134</v>
      </c>
      <c r="G546" s="40"/>
      <c r="H546" s="44">
        <f>H547</f>
        <v>18165.6</v>
      </c>
      <c r="I546" s="44">
        <f>I547</f>
        <v>1394.3</v>
      </c>
      <c r="J546" s="130">
        <f>H546+I546</f>
        <v>19559.899999999998</v>
      </c>
    </row>
    <row r="547" spans="2:10" ht="15">
      <c r="B547" s="61" t="s">
        <v>113</v>
      </c>
      <c r="C547" s="41" t="s">
        <v>74</v>
      </c>
      <c r="D547" s="41" t="s">
        <v>73</v>
      </c>
      <c r="E547" s="41" t="s">
        <v>414</v>
      </c>
      <c r="F547" s="41" t="s">
        <v>134</v>
      </c>
      <c r="G547" s="41" t="s">
        <v>102</v>
      </c>
      <c r="H547" s="45">
        <f>'вед.прил 9'!I158</f>
        <v>18165.6</v>
      </c>
      <c r="I547" s="45">
        <f>'вед.прил 9'!J158</f>
        <v>1394.3</v>
      </c>
      <c r="J547" s="134">
        <f>H547+I547</f>
        <v>19559.899999999998</v>
      </c>
    </row>
    <row r="548" spans="2:10" ht="15">
      <c r="B548" s="85" t="s">
        <v>293</v>
      </c>
      <c r="C548" s="40" t="s">
        <v>74</v>
      </c>
      <c r="D548" s="40" t="s">
        <v>73</v>
      </c>
      <c r="E548" s="40" t="s">
        <v>452</v>
      </c>
      <c r="F548" s="40"/>
      <c r="G548" s="40"/>
      <c r="H548" s="44">
        <f aca="true" t="shared" si="92" ref="H548:J550">H549</f>
        <v>7082.8</v>
      </c>
      <c r="I548" s="44">
        <f t="shared" si="92"/>
        <v>0</v>
      </c>
      <c r="J548" s="130">
        <f t="shared" si="92"/>
        <v>7082.8</v>
      </c>
    </row>
    <row r="549" spans="2:10" ht="45">
      <c r="B549" s="59" t="s">
        <v>133</v>
      </c>
      <c r="C549" s="40" t="s">
        <v>74</v>
      </c>
      <c r="D549" s="40" t="s">
        <v>73</v>
      </c>
      <c r="E549" s="40" t="s">
        <v>452</v>
      </c>
      <c r="F549" s="40" t="s">
        <v>132</v>
      </c>
      <c r="G549" s="40"/>
      <c r="H549" s="44">
        <f t="shared" si="92"/>
        <v>7082.8</v>
      </c>
      <c r="I549" s="44">
        <f t="shared" si="92"/>
        <v>0</v>
      </c>
      <c r="J549" s="130">
        <f t="shared" si="92"/>
        <v>7082.8</v>
      </c>
    </row>
    <row r="550" spans="2:10" ht="15">
      <c r="B550" s="59" t="s">
        <v>135</v>
      </c>
      <c r="C550" s="40" t="s">
        <v>74</v>
      </c>
      <c r="D550" s="40" t="s">
        <v>73</v>
      </c>
      <c r="E550" s="40" t="s">
        <v>452</v>
      </c>
      <c r="F550" s="40" t="s">
        <v>134</v>
      </c>
      <c r="G550" s="40"/>
      <c r="H550" s="44">
        <f t="shared" si="92"/>
        <v>7082.8</v>
      </c>
      <c r="I550" s="44">
        <f t="shared" si="92"/>
        <v>0</v>
      </c>
      <c r="J550" s="130">
        <f t="shared" si="92"/>
        <v>7082.8</v>
      </c>
    </row>
    <row r="551" spans="2:10" ht="15">
      <c r="B551" s="61" t="s">
        <v>113</v>
      </c>
      <c r="C551" s="41" t="s">
        <v>74</v>
      </c>
      <c r="D551" s="41" t="s">
        <v>73</v>
      </c>
      <c r="E551" s="41" t="s">
        <v>452</v>
      </c>
      <c r="F551" s="41" t="s">
        <v>134</v>
      </c>
      <c r="G551" s="41" t="s">
        <v>102</v>
      </c>
      <c r="H551" s="45">
        <f>'вед.прил 9'!I162</f>
        <v>7082.8</v>
      </c>
      <c r="I551" s="45">
        <f>'вед.прил 9'!J162</f>
        <v>0</v>
      </c>
      <c r="J551" s="134">
        <f>'вед.прил 9'!K162</f>
        <v>7082.8</v>
      </c>
    </row>
    <row r="552" spans="2:10" ht="45">
      <c r="B552" s="60" t="s">
        <v>170</v>
      </c>
      <c r="C552" s="40" t="s">
        <v>74</v>
      </c>
      <c r="D552" s="40" t="s">
        <v>73</v>
      </c>
      <c r="E552" s="40" t="s">
        <v>22</v>
      </c>
      <c r="F552" s="41"/>
      <c r="G552" s="41"/>
      <c r="H552" s="44">
        <f>H553</f>
        <v>82109</v>
      </c>
      <c r="I552" s="44">
        <f>I553</f>
        <v>0</v>
      </c>
      <c r="J552" s="130">
        <f>H552+I552</f>
        <v>82109</v>
      </c>
    </row>
    <row r="553" spans="2:10" ht="72" customHeight="1">
      <c r="B553" s="60" t="s">
        <v>417</v>
      </c>
      <c r="C553" s="40" t="s">
        <v>74</v>
      </c>
      <c r="D553" s="40" t="s">
        <v>73</v>
      </c>
      <c r="E553" s="40" t="s">
        <v>418</v>
      </c>
      <c r="F553" s="41"/>
      <c r="G553" s="41"/>
      <c r="H553" s="44">
        <f>H554+H558</f>
        <v>82109</v>
      </c>
      <c r="I553" s="44">
        <f>I554+I558</f>
        <v>0</v>
      </c>
      <c r="J553" s="130">
        <f>H553+I553</f>
        <v>82109</v>
      </c>
    </row>
    <row r="554" spans="2:10" ht="15">
      <c r="B554" s="60" t="s">
        <v>293</v>
      </c>
      <c r="C554" s="40" t="s">
        <v>74</v>
      </c>
      <c r="D554" s="40" t="s">
        <v>73</v>
      </c>
      <c r="E554" s="40" t="s">
        <v>419</v>
      </c>
      <c r="F554" s="41"/>
      <c r="G554" s="41"/>
      <c r="H554" s="44">
        <f aca="true" t="shared" si="93" ref="H554:I556">H555</f>
        <v>78000</v>
      </c>
      <c r="I554" s="44">
        <f t="shared" si="93"/>
        <v>0</v>
      </c>
      <c r="J554" s="130">
        <f>H554+I554</f>
        <v>78000</v>
      </c>
    </row>
    <row r="555" spans="2:10" ht="30">
      <c r="B555" s="59" t="s">
        <v>408</v>
      </c>
      <c r="C555" s="40" t="s">
        <v>74</v>
      </c>
      <c r="D555" s="40" t="s">
        <v>73</v>
      </c>
      <c r="E555" s="40" t="s">
        <v>419</v>
      </c>
      <c r="F555" s="40" t="s">
        <v>220</v>
      </c>
      <c r="G555" s="41"/>
      <c r="H555" s="44">
        <f t="shared" si="93"/>
        <v>78000</v>
      </c>
      <c r="I555" s="44">
        <f t="shared" si="93"/>
        <v>0</v>
      </c>
      <c r="J555" s="130">
        <f aca="true" t="shared" si="94" ref="J555:J639">H555+I555</f>
        <v>78000</v>
      </c>
    </row>
    <row r="556" spans="2:10" ht="15">
      <c r="B556" s="59" t="s">
        <v>250</v>
      </c>
      <c r="C556" s="40" t="s">
        <v>74</v>
      </c>
      <c r="D556" s="40" t="s">
        <v>73</v>
      </c>
      <c r="E556" s="40" t="s">
        <v>419</v>
      </c>
      <c r="F556" s="40" t="s">
        <v>34</v>
      </c>
      <c r="G556" s="41"/>
      <c r="H556" s="44">
        <f t="shared" si="93"/>
        <v>78000</v>
      </c>
      <c r="I556" s="44">
        <f t="shared" si="93"/>
        <v>0</v>
      </c>
      <c r="J556" s="130">
        <f t="shared" si="94"/>
        <v>78000</v>
      </c>
    </row>
    <row r="557" spans="2:10" ht="15">
      <c r="B557" s="61" t="s">
        <v>114</v>
      </c>
      <c r="C557" s="41" t="s">
        <v>74</v>
      </c>
      <c r="D557" s="41" t="s">
        <v>73</v>
      </c>
      <c r="E557" s="41" t="s">
        <v>419</v>
      </c>
      <c r="F557" s="41" t="s">
        <v>34</v>
      </c>
      <c r="G557" s="41" t="s">
        <v>103</v>
      </c>
      <c r="H557" s="45">
        <f>'вед.прил 9'!I344</f>
        <v>78000</v>
      </c>
      <c r="I557" s="45">
        <f>'вед.прил 9'!J344</f>
        <v>0</v>
      </c>
      <c r="J557" s="134">
        <f t="shared" si="94"/>
        <v>78000</v>
      </c>
    </row>
    <row r="558" spans="2:10" ht="15">
      <c r="B558" s="60" t="s">
        <v>293</v>
      </c>
      <c r="C558" s="40" t="s">
        <v>74</v>
      </c>
      <c r="D558" s="40" t="s">
        <v>73</v>
      </c>
      <c r="E558" s="40" t="s">
        <v>420</v>
      </c>
      <c r="F558" s="41"/>
      <c r="G558" s="41"/>
      <c r="H558" s="44">
        <f aca="true" t="shared" si="95" ref="H558:I560">H559</f>
        <v>4109</v>
      </c>
      <c r="I558" s="44">
        <f t="shared" si="95"/>
        <v>0</v>
      </c>
      <c r="J558" s="130">
        <f t="shared" si="94"/>
        <v>4109</v>
      </c>
    </row>
    <row r="559" spans="2:10" ht="30">
      <c r="B559" s="59" t="s">
        <v>408</v>
      </c>
      <c r="C559" s="40" t="s">
        <v>74</v>
      </c>
      <c r="D559" s="40" t="s">
        <v>73</v>
      </c>
      <c r="E559" s="40" t="s">
        <v>420</v>
      </c>
      <c r="F559" s="40" t="s">
        <v>220</v>
      </c>
      <c r="G559" s="41"/>
      <c r="H559" s="44">
        <f t="shared" si="95"/>
        <v>4109</v>
      </c>
      <c r="I559" s="44">
        <f t="shared" si="95"/>
        <v>0</v>
      </c>
      <c r="J559" s="130">
        <f t="shared" si="94"/>
        <v>4109</v>
      </c>
    </row>
    <row r="560" spans="2:10" ht="15">
      <c r="B560" s="59" t="s">
        <v>250</v>
      </c>
      <c r="C560" s="40" t="s">
        <v>74</v>
      </c>
      <c r="D560" s="40" t="s">
        <v>73</v>
      </c>
      <c r="E560" s="40" t="s">
        <v>420</v>
      </c>
      <c r="F560" s="40" t="s">
        <v>34</v>
      </c>
      <c r="G560" s="41"/>
      <c r="H560" s="44">
        <f t="shared" si="95"/>
        <v>4109</v>
      </c>
      <c r="I560" s="44">
        <f t="shared" si="95"/>
        <v>0</v>
      </c>
      <c r="J560" s="130">
        <f t="shared" si="94"/>
        <v>4109</v>
      </c>
    </row>
    <row r="561" spans="2:10" ht="15">
      <c r="B561" s="61" t="s">
        <v>113</v>
      </c>
      <c r="C561" s="41" t="s">
        <v>74</v>
      </c>
      <c r="D561" s="41" t="s">
        <v>73</v>
      </c>
      <c r="E561" s="41" t="s">
        <v>420</v>
      </c>
      <c r="F561" s="41" t="s">
        <v>34</v>
      </c>
      <c r="G561" s="41" t="s">
        <v>102</v>
      </c>
      <c r="H561" s="45">
        <f>'вед.прил 9'!I348</f>
        <v>4109</v>
      </c>
      <c r="I561" s="45">
        <f>'вед.прил 9'!J348</f>
        <v>0</v>
      </c>
      <c r="J561" s="134">
        <f t="shared" si="94"/>
        <v>4109</v>
      </c>
    </row>
    <row r="562" spans="2:10" ht="14.25">
      <c r="B562" s="62" t="s">
        <v>422</v>
      </c>
      <c r="C562" s="42" t="s">
        <v>74</v>
      </c>
      <c r="D562" s="42" t="s">
        <v>68</v>
      </c>
      <c r="E562" s="42"/>
      <c r="F562" s="42"/>
      <c r="G562" s="42"/>
      <c r="H562" s="43">
        <f>H568+H579+H590+H563</f>
        <v>45000.700000000004</v>
      </c>
      <c r="I562" s="43">
        <f>I568+I579+I590+I563</f>
        <v>2918.2999999999997</v>
      </c>
      <c r="J562" s="77">
        <f t="shared" si="94"/>
        <v>47919.00000000001</v>
      </c>
    </row>
    <row r="563" spans="2:10" ht="15">
      <c r="B563" s="115" t="s">
        <v>38</v>
      </c>
      <c r="C563" s="40" t="s">
        <v>74</v>
      </c>
      <c r="D563" s="40" t="s">
        <v>68</v>
      </c>
      <c r="E563" s="40" t="s">
        <v>265</v>
      </c>
      <c r="F563" s="42"/>
      <c r="G563" s="42"/>
      <c r="H563" s="44">
        <f aca="true" t="shared" si="96" ref="H563:J566">H564</f>
        <v>99</v>
      </c>
      <c r="I563" s="44">
        <f t="shared" si="96"/>
        <v>0</v>
      </c>
      <c r="J563" s="130">
        <f t="shared" si="96"/>
        <v>99</v>
      </c>
    </row>
    <row r="564" spans="2:10" ht="75">
      <c r="B564" s="115" t="s">
        <v>475</v>
      </c>
      <c r="C564" s="40" t="s">
        <v>74</v>
      </c>
      <c r="D564" s="40" t="s">
        <v>68</v>
      </c>
      <c r="E564" s="40" t="s">
        <v>471</v>
      </c>
      <c r="F564" s="116"/>
      <c r="G564" s="116"/>
      <c r="H564" s="44">
        <f t="shared" si="96"/>
        <v>99</v>
      </c>
      <c r="I564" s="44">
        <f t="shared" si="96"/>
        <v>0</v>
      </c>
      <c r="J564" s="130">
        <f t="shared" si="96"/>
        <v>99</v>
      </c>
    </row>
    <row r="565" spans="2:10" ht="45">
      <c r="B565" s="115" t="s">
        <v>133</v>
      </c>
      <c r="C565" s="40" t="s">
        <v>74</v>
      </c>
      <c r="D565" s="40" t="s">
        <v>68</v>
      </c>
      <c r="E565" s="40" t="s">
        <v>471</v>
      </c>
      <c r="F565" s="135">
        <v>600</v>
      </c>
      <c r="G565" s="40"/>
      <c r="H565" s="44">
        <f t="shared" si="96"/>
        <v>99</v>
      </c>
      <c r="I565" s="44">
        <f t="shared" si="96"/>
        <v>0</v>
      </c>
      <c r="J565" s="130">
        <f t="shared" si="96"/>
        <v>99</v>
      </c>
    </row>
    <row r="566" spans="2:10" ht="15">
      <c r="B566" s="115" t="s">
        <v>135</v>
      </c>
      <c r="C566" s="40" t="s">
        <v>74</v>
      </c>
      <c r="D566" s="40" t="s">
        <v>68</v>
      </c>
      <c r="E566" s="40" t="s">
        <v>471</v>
      </c>
      <c r="F566" s="40" t="s">
        <v>134</v>
      </c>
      <c r="G566" s="40"/>
      <c r="H566" s="44">
        <f t="shared" si="96"/>
        <v>99</v>
      </c>
      <c r="I566" s="44">
        <f t="shared" si="96"/>
        <v>0</v>
      </c>
      <c r="J566" s="130">
        <f t="shared" si="96"/>
        <v>99</v>
      </c>
    </row>
    <row r="567" spans="2:10" ht="15">
      <c r="B567" s="61" t="s">
        <v>114</v>
      </c>
      <c r="C567" s="41" t="s">
        <v>74</v>
      </c>
      <c r="D567" s="41" t="s">
        <v>68</v>
      </c>
      <c r="E567" s="41" t="s">
        <v>471</v>
      </c>
      <c r="F567" s="41" t="s">
        <v>134</v>
      </c>
      <c r="G567" s="41" t="s">
        <v>103</v>
      </c>
      <c r="H567" s="45">
        <f>'вед.прил 9'!I888</f>
        <v>99</v>
      </c>
      <c r="I567" s="45">
        <f>'вед.прил 9'!J888</f>
        <v>0</v>
      </c>
      <c r="J567" s="134">
        <f>'вед.прил 9'!K888</f>
        <v>99</v>
      </c>
    </row>
    <row r="568" spans="2:10" ht="45">
      <c r="B568" s="59" t="s">
        <v>174</v>
      </c>
      <c r="C568" s="40" t="s">
        <v>74</v>
      </c>
      <c r="D568" s="40" t="s">
        <v>68</v>
      </c>
      <c r="E568" s="40" t="s">
        <v>271</v>
      </c>
      <c r="F568" s="40"/>
      <c r="G568" s="40"/>
      <c r="H568" s="44">
        <f aca="true" t="shared" si="97" ref="H568:I577">H569</f>
        <v>8128.6</v>
      </c>
      <c r="I568" s="44">
        <f t="shared" si="97"/>
        <v>401</v>
      </c>
      <c r="J568" s="130">
        <f t="shared" si="94"/>
        <v>8529.6</v>
      </c>
    </row>
    <row r="569" spans="2:10" ht="45">
      <c r="B569" s="60" t="s">
        <v>159</v>
      </c>
      <c r="C569" s="40" t="s">
        <v>74</v>
      </c>
      <c r="D569" s="40" t="s">
        <v>68</v>
      </c>
      <c r="E569" s="40" t="s">
        <v>251</v>
      </c>
      <c r="F569" s="40"/>
      <c r="G569" s="40"/>
      <c r="H569" s="44">
        <f t="shared" si="97"/>
        <v>8128.6</v>
      </c>
      <c r="I569" s="44">
        <f t="shared" si="97"/>
        <v>401</v>
      </c>
      <c r="J569" s="130">
        <f t="shared" si="94"/>
        <v>8529.6</v>
      </c>
    </row>
    <row r="570" spans="2:10" ht="45">
      <c r="B570" s="59" t="s">
        <v>160</v>
      </c>
      <c r="C570" s="40" t="s">
        <v>74</v>
      </c>
      <c r="D570" s="40" t="s">
        <v>68</v>
      </c>
      <c r="E570" s="40" t="s">
        <v>252</v>
      </c>
      <c r="F570" s="40"/>
      <c r="G570" s="40"/>
      <c r="H570" s="44">
        <f>H575+H571</f>
        <v>8128.6</v>
      </c>
      <c r="I570" s="44">
        <f>I575+I571</f>
        <v>401</v>
      </c>
      <c r="J570" s="130">
        <f t="shared" si="94"/>
        <v>8529.6</v>
      </c>
    </row>
    <row r="571" spans="2:10" ht="15">
      <c r="B571" s="64" t="s">
        <v>293</v>
      </c>
      <c r="C571" s="40" t="s">
        <v>74</v>
      </c>
      <c r="D571" s="40" t="s">
        <v>68</v>
      </c>
      <c r="E571" s="40" t="s">
        <v>468</v>
      </c>
      <c r="F571" s="41"/>
      <c r="G571" s="41"/>
      <c r="H571" s="44">
        <f aca="true" t="shared" si="98" ref="H571:J573">H572</f>
        <v>125.6</v>
      </c>
      <c r="I571" s="44">
        <f t="shared" si="98"/>
        <v>0</v>
      </c>
      <c r="J571" s="130">
        <f t="shared" si="98"/>
        <v>125.6</v>
      </c>
    </row>
    <row r="572" spans="2:10" ht="45">
      <c r="B572" s="59" t="s">
        <v>133</v>
      </c>
      <c r="C572" s="40" t="s">
        <v>74</v>
      </c>
      <c r="D572" s="40" t="s">
        <v>68</v>
      </c>
      <c r="E572" s="40" t="s">
        <v>468</v>
      </c>
      <c r="F572" s="40" t="s">
        <v>132</v>
      </c>
      <c r="G572" s="40"/>
      <c r="H572" s="44">
        <f t="shared" si="98"/>
        <v>125.6</v>
      </c>
      <c r="I572" s="44">
        <f t="shared" si="98"/>
        <v>0</v>
      </c>
      <c r="J572" s="130">
        <f t="shared" si="98"/>
        <v>125.6</v>
      </c>
    </row>
    <row r="573" spans="2:10" ht="15">
      <c r="B573" s="59" t="s">
        <v>135</v>
      </c>
      <c r="C573" s="40" t="s">
        <v>74</v>
      </c>
      <c r="D573" s="40" t="s">
        <v>68</v>
      </c>
      <c r="E573" s="40" t="s">
        <v>469</v>
      </c>
      <c r="F573" s="40" t="s">
        <v>134</v>
      </c>
      <c r="G573" s="40"/>
      <c r="H573" s="44">
        <f t="shared" si="98"/>
        <v>125.6</v>
      </c>
      <c r="I573" s="44">
        <f t="shared" si="98"/>
        <v>0</v>
      </c>
      <c r="J573" s="130">
        <f t="shared" si="98"/>
        <v>125.6</v>
      </c>
    </row>
    <row r="574" spans="2:10" ht="15">
      <c r="B574" s="61" t="s">
        <v>113</v>
      </c>
      <c r="C574" s="41" t="s">
        <v>74</v>
      </c>
      <c r="D574" s="41" t="s">
        <v>68</v>
      </c>
      <c r="E574" s="41" t="s">
        <v>469</v>
      </c>
      <c r="F574" s="41" t="s">
        <v>134</v>
      </c>
      <c r="G574" s="41" t="s">
        <v>102</v>
      </c>
      <c r="H574" s="45">
        <f>'вед.прил 9'!I895</f>
        <v>125.6</v>
      </c>
      <c r="I574" s="45">
        <f>'вед.прил 9'!J895</f>
        <v>0</v>
      </c>
      <c r="J574" s="134">
        <f>'вед.прил 9'!K895</f>
        <v>125.6</v>
      </c>
    </row>
    <row r="575" spans="2:10" ht="15">
      <c r="B575" s="64" t="s">
        <v>293</v>
      </c>
      <c r="C575" s="40" t="s">
        <v>74</v>
      </c>
      <c r="D575" s="40" t="s">
        <v>68</v>
      </c>
      <c r="E575" s="40" t="s">
        <v>253</v>
      </c>
      <c r="F575" s="41"/>
      <c r="G575" s="41"/>
      <c r="H575" s="44">
        <f t="shared" si="97"/>
        <v>8003</v>
      </c>
      <c r="I575" s="44">
        <f t="shared" si="97"/>
        <v>401</v>
      </c>
      <c r="J575" s="130">
        <f t="shared" si="94"/>
        <v>8404</v>
      </c>
    </row>
    <row r="576" spans="2:10" ht="45">
      <c r="B576" s="59" t="s">
        <v>133</v>
      </c>
      <c r="C576" s="40" t="s">
        <v>74</v>
      </c>
      <c r="D576" s="40" t="s">
        <v>68</v>
      </c>
      <c r="E576" s="40" t="s">
        <v>253</v>
      </c>
      <c r="F576" s="40" t="s">
        <v>132</v>
      </c>
      <c r="G576" s="40"/>
      <c r="H576" s="44">
        <f t="shared" si="97"/>
        <v>8003</v>
      </c>
      <c r="I576" s="44">
        <f t="shared" si="97"/>
        <v>401</v>
      </c>
      <c r="J576" s="130">
        <f t="shared" si="94"/>
        <v>8404</v>
      </c>
    </row>
    <row r="577" spans="2:10" ht="15">
      <c r="B577" s="59" t="s">
        <v>135</v>
      </c>
      <c r="C577" s="40" t="s">
        <v>74</v>
      </c>
      <c r="D577" s="40" t="s">
        <v>68</v>
      </c>
      <c r="E577" s="40" t="s">
        <v>254</v>
      </c>
      <c r="F577" s="40" t="s">
        <v>134</v>
      </c>
      <c r="G577" s="40"/>
      <c r="H577" s="44">
        <f t="shared" si="97"/>
        <v>8003</v>
      </c>
      <c r="I577" s="44">
        <f t="shared" si="97"/>
        <v>401</v>
      </c>
      <c r="J577" s="130">
        <f t="shared" si="94"/>
        <v>8404</v>
      </c>
    </row>
    <row r="578" spans="2:10" ht="15">
      <c r="B578" s="61" t="s">
        <v>113</v>
      </c>
      <c r="C578" s="41" t="s">
        <v>74</v>
      </c>
      <c r="D578" s="41" t="s">
        <v>68</v>
      </c>
      <c r="E578" s="41" t="s">
        <v>254</v>
      </c>
      <c r="F578" s="41" t="s">
        <v>134</v>
      </c>
      <c r="G578" s="41" t="s">
        <v>102</v>
      </c>
      <c r="H578" s="45">
        <f>'вед.прил 9'!I899</f>
        <v>8003</v>
      </c>
      <c r="I578" s="45">
        <f>'вед.прил 9'!J899</f>
        <v>401</v>
      </c>
      <c r="J578" s="134">
        <f t="shared" si="94"/>
        <v>8404</v>
      </c>
    </row>
    <row r="579" spans="2:10" ht="47.25" customHeight="1">
      <c r="B579" s="59" t="s">
        <v>187</v>
      </c>
      <c r="C579" s="40" t="s">
        <v>74</v>
      </c>
      <c r="D579" s="40" t="s">
        <v>68</v>
      </c>
      <c r="E579" s="40" t="s">
        <v>314</v>
      </c>
      <c r="F579" s="40"/>
      <c r="G579" s="40"/>
      <c r="H579" s="44">
        <f aca="true" t="shared" si="99" ref="H579:I588">H580</f>
        <v>24001.2</v>
      </c>
      <c r="I579" s="44">
        <f t="shared" si="99"/>
        <v>2023.2</v>
      </c>
      <c r="J579" s="130">
        <f t="shared" si="94"/>
        <v>26024.4</v>
      </c>
    </row>
    <row r="580" spans="2:10" ht="45">
      <c r="B580" s="59" t="s">
        <v>40</v>
      </c>
      <c r="C580" s="40" t="s">
        <v>74</v>
      </c>
      <c r="D580" s="40" t="s">
        <v>68</v>
      </c>
      <c r="E580" s="40" t="s">
        <v>314</v>
      </c>
      <c r="F580" s="40"/>
      <c r="G580" s="40"/>
      <c r="H580" s="44">
        <f t="shared" si="99"/>
        <v>24001.2</v>
      </c>
      <c r="I580" s="44">
        <f t="shared" si="99"/>
        <v>2023.2</v>
      </c>
      <c r="J580" s="130">
        <f t="shared" si="94"/>
        <v>26024.4</v>
      </c>
    </row>
    <row r="581" spans="2:10" ht="63" customHeight="1">
      <c r="B581" s="59" t="s">
        <v>202</v>
      </c>
      <c r="C581" s="40" t="s">
        <v>74</v>
      </c>
      <c r="D581" s="40" t="s">
        <v>68</v>
      </c>
      <c r="E581" s="40" t="s">
        <v>315</v>
      </c>
      <c r="F581" s="40"/>
      <c r="G581" s="40"/>
      <c r="H581" s="44">
        <f>H586+H582</f>
        <v>24001.2</v>
      </c>
      <c r="I581" s="44">
        <f>I586+I582</f>
        <v>2023.2</v>
      </c>
      <c r="J581" s="130">
        <f t="shared" si="94"/>
        <v>26024.4</v>
      </c>
    </row>
    <row r="582" spans="2:10" ht="21.75" customHeight="1">
      <c r="B582" s="60" t="s">
        <v>293</v>
      </c>
      <c r="C582" s="40" t="s">
        <v>74</v>
      </c>
      <c r="D582" s="40" t="s">
        <v>68</v>
      </c>
      <c r="E582" s="40" t="s">
        <v>467</v>
      </c>
      <c r="F582" s="40"/>
      <c r="G582" s="40"/>
      <c r="H582" s="44">
        <f aca="true" t="shared" si="100" ref="H582:J584">H583</f>
        <v>165.2</v>
      </c>
      <c r="I582" s="44">
        <f t="shared" si="100"/>
        <v>0</v>
      </c>
      <c r="J582" s="130">
        <f t="shared" si="100"/>
        <v>165.2</v>
      </c>
    </row>
    <row r="583" spans="2:10" ht="45" customHeight="1">
      <c r="B583" s="59" t="s">
        <v>133</v>
      </c>
      <c r="C583" s="40" t="s">
        <v>74</v>
      </c>
      <c r="D583" s="40" t="s">
        <v>68</v>
      </c>
      <c r="E583" s="40" t="s">
        <v>467</v>
      </c>
      <c r="F583" s="40" t="s">
        <v>132</v>
      </c>
      <c r="G583" s="40"/>
      <c r="H583" s="44">
        <f t="shared" si="100"/>
        <v>165.2</v>
      </c>
      <c r="I583" s="44">
        <f t="shared" si="100"/>
        <v>0</v>
      </c>
      <c r="J583" s="130">
        <f t="shared" si="100"/>
        <v>165.2</v>
      </c>
    </row>
    <row r="584" spans="2:10" ht="16.5" customHeight="1">
      <c r="B584" s="59" t="s">
        <v>135</v>
      </c>
      <c r="C584" s="40" t="s">
        <v>74</v>
      </c>
      <c r="D584" s="40" t="s">
        <v>68</v>
      </c>
      <c r="E584" s="40" t="s">
        <v>467</v>
      </c>
      <c r="F584" s="40" t="s">
        <v>134</v>
      </c>
      <c r="G584" s="40"/>
      <c r="H584" s="44">
        <f t="shared" si="100"/>
        <v>165.2</v>
      </c>
      <c r="I584" s="44">
        <f t="shared" si="100"/>
        <v>0</v>
      </c>
      <c r="J584" s="130">
        <f t="shared" si="100"/>
        <v>165.2</v>
      </c>
    </row>
    <row r="585" spans="2:10" ht="15.75" customHeight="1">
      <c r="B585" s="61" t="s">
        <v>113</v>
      </c>
      <c r="C585" s="41" t="s">
        <v>74</v>
      </c>
      <c r="D585" s="41" t="s">
        <v>68</v>
      </c>
      <c r="E585" s="41" t="s">
        <v>467</v>
      </c>
      <c r="F585" s="41" t="s">
        <v>134</v>
      </c>
      <c r="G585" s="41" t="s">
        <v>102</v>
      </c>
      <c r="H585" s="45">
        <f>'вед.прил 9'!I906</f>
        <v>165.2</v>
      </c>
      <c r="I585" s="45">
        <f>'вед.прил 9'!J906</f>
        <v>0</v>
      </c>
      <c r="J585" s="134">
        <f>'вед.прил 9'!K906</f>
        <v>165.2</v>
      </c>
    </row>
    <row r="586" spans="2:10" ht="15">
      <c r="B586" s="60" t="s">
        <v>293</v>
      </c>
      <c r="C586" s="40" t="s">
        <v>74</v>
      </c>
      <c r="D586" s="40" t="s">
        <v>68</v>
      </c>
      <c r="E586" s="40" t="s">
        <v>316</v>
      </c>
      <c r="F586" s="40"/>
      <c r="G586" s="40"/>
      <c r="H586" s="44">
        <f t="shared" si="99"/>
        <v>23836</v>
      </c>
      <c r="I586" s="44">
        <f t="shared" si="99"/>
        <v>2023.2</v>
      </c>
      <c r="J586" s="130">
        <f t="shared" si="94"/>
        <v>25859.2</v>
      </c>
    </row>
    <row r="587" spans="2:10" ht="45">
      <c r="B587" s="59" t="s">
        <v>133</v>
      </c>
      <c r="C587" s="40" t="s">
        <v>74</v>
      </c>
      <c r="D587" s="40" t="s">
        <v>68</v>
      </c>
      <c r="E587" s="40" t="s">
        <v>316</v>
      </c>
      <c r="F587" s="40" t="s">
        <v>132</v>
      </c>
      <c r="G587" s="40"/>
      <c r="H587" s="44">
        <f t="shared" si="99"/>
        <v>23836</v>
      </c>
      <c r="I587" s="44">
        <f t="shared" si="99"/>
        <v>2023.2</v>
      </c>
      <c r="J587" s="130">
        <f t="shared" si="94"/>
        <v>25859.2</v>
      </c>
    </row>
    <row r="588" spans="2:10" ht="15">
      <c r="B588" s="59" t="s">
        <v>135</v>
      </c>
      <c r="C588" s="40" t="s">
        <v>74</v>
      </c>
      <c r="D588" s="40" t="s">
        <v>68</v>
      </c>
      <c r="E588" s="40" t="s">
        <v>316</v>
      </c>
      <c r="F588" s="40" t="s">
        <v>134</v>
      </c>
      <c r="G588" s="40"/>
      <c r="H588" s="44">
        <f t="shared" si="99"/>
        <v>23836</v>
      </c>
      <c r="I588" s="44">
        <f t="shared" si="99"/>
        <v>2023.2</v>
      </c>
      <c r="J588" s="130">
        <f t="shared" si="94"/>
        <v>25859.2</v>
      </c>
    </row>
    <row r="589" spans="2:10" ht="15">
      <c r="B589" s="61" t="s">
        <v>113</v>
      </c>
      <c r="C589" s="41" t="s">
        <v>74</v>
      </c>
      <c r="D589" s="41" t="s">
        <v>68</v>
      </c>
      <c r="E589" s="41" t="s">
        <v>316</v>
      </c>
      <c r="F589" s="41" t="s">
        <v>134</v>
      </c>
      <c r="G589" s="41" t="s">
        <v>102</v>
      </c>
      <c r="H589" s="45">
        <f>'вед.прил 9'!I910</f>
        <v>23836</v>
      </c>
      <c r="I589" s="45">
        <f>'вед.прил 9'!J910</f>
        <v>2023.2</v>
      </c>
      <c r="J589" s="134">
        <f t="shared" si="94"/>
        <v>25859.2</v>
      </c>
    </row>
    <row r="590" spans="2:10" ht="60">
      <c r="B590" s="59" t="s">
        <v>188</v>
      </c>
      <c r="C590" s="40" t="s">
        <v>74</v>
      </c>
      <c r="D590" s="40" t="s">
        <v>68</v>
      </c>
      <c r="E590" s="40" t="s">
        <v>394</v>
      </c>
      <c r="F590" s="40"/>
      <c r="G590" s="40"/>
      <c r="H590" s="44">
        <f aca="true" t="shared" si="101" ref="H590:I599">H591</f>
        <v>12771.9</v>
      </c>
      <c r="I590" s="44">
        <f t="shared" si="101"/>
        <v>494.1</v>
      </c>
      <c r="J590" s="130">
        <f t="shared" si="94"/>
        <v>13266</v>
      </c>
    </row>
    <row r="591" spans="2:10" ht="60">
      <c r="B591" s="59" t="s">
        <v>189</v>
      </c>
      <c r="C591" s="40" t="s">
        <v>74</v>
      </c>
      <c r="D591" s="40" t="s">
        <v>68</v>
      </c>
      <c r="E591" s="40" t="s">
        <v>404</v>
      </c>
      <c r="F591" s="40"/>
      <c r="G591" s="40"/>
      <c r="H591" s="44">
        <f t="shared" si="101"/>
        <v>12771.9</v>
      </c>
      <c r="I591" s="44">
        <f t="shared" si="101"/>
        <v>494.1</v>
      </c>
      <c r="J591" s="130">
        <f t="shared" si="94"/>
        <v>13266</v>
      </c>
    </row>
    <row r="592" spans="2:10" ht="75">
      <c r="B592" s="59" t="s">
        <v>401</v>
      </c>
      <c r="C592" s="40" t="s">
        <v>74</v>
      </c>
      <c r="D592" s="40" t="s">
        <v>68</v>
      </c>
      <c r="E592" s="40" t="s">
        <v>403</v>
      </c>
      <c r="F592" s="40"/>
      <c r="G592" s="40"/>
      <c r="H592" s="44">
        <f>H597+H593</f>
        <v>12771.9</v>
      </c>
      <c r="I592" s="44">
        <f>I597+I593</f>
        <v>494.1</v>
      </c>
      <c r="J592" s="130">
        <f t="shared" si="94"/>
        <v>13266</v>
      </c>
    </row>
    <row r="593" spans="2:10" ht="15">
      <c r="B593" s="60" t="s">
        <v>293</v>
      </c>
      <c r="C593" s="40" t="s">
        <v>74</v>
      </c>
      <c r="D593" s="40" t="s">
        <v>68</v>
      </c>
      <c r="E593" s="40" t="s">
        <v>470</v>
      </c>
      <c r="F593" s="40"/>
      <c r="G593" s="40"/>
      <c r="H593" s="44">
        <f aca="true" t="shared" si="102" ref="H593:J595">H594</f>
        <v>13.3</v>
      </c>
      <c r="I593" s="44">
        <f t="shared" si="102"/>
        <v>0</v>
      </c>
      <c r="J593" s="130">
        <f t="shared" si="102"/>
        <v>13.3</v>
      </c>
    </row>
    <row r="594" spans="2:10" ht="45">
      <c r="B594" s="59" t="s">
        <v>133</v>
      </c>
      <c r="C594" s="40" t="s">
        <v>74</v>
      </c>
      <c r="D594" s="40" t="s">
        <v>68</v>
      </c>
      <c r="E594" s="40" t="s">
        <v>470</v>
      </c>
      <c r="F594" s="40" t="s">
        <v>132</v>
      </c>
      <c r="G594" s="40"/>
      <c r="H594" s="44">
        <f t="shared" si="102"/>
        <v>13.3</v>
      </c>
      <c r="I594" s="44">
        <f t="shared" si="102"/>
        <v>0</v>
      </c>
      <c r="J594" s="130">
        <f t="shared" si="102"/>
        <v>13.3</v>
      </c>
    </row>
    <row r="595" spans="2:10" ht="15">
      <c r="B595" s="59" t="s">
        <v>135</v>
      </c>
      <c r="C595" s="40" t="s">
        <v>74</v>
      </c>
      <c r="D595" s="40" t="s">
        <v>68</v>
      </c>
      <c r="E595" s="40" t="s">
        <v>470</v>
      </c>
      <c r="F595" s="40" t="s">
        <v>134</v>
      </c>
      <c r="G595" s="40"/>
      <c r="H595" s="44">
        <f t="shared" si="102"/>
        <v>13.3</v>
      </c>
      <c r="I595" s="44">
        <f t="shared" si="102"/>
        <v>0</v>
      </c>
      <c r="J595" s="130">
        <f t="shared" si="102"/>
        <v>13.3</v>
      </c>
    </row>
    <row r="596" spans="2:10" ht="15">
      <c r="B596" s="61" t="s">
        <v>113</v>
      </c>
      <c r="C596" s="41" t="s">
        <v>74</v>
      </c>
      <c r="D596" s="41" t="s">
        <v>68</v>
      </c>
      <c r="E596" s="41" t="s">
        <v>470</v>
      </c>
      <c r="F596" s="41" t="s">
        <v>134</v>
      </c>
      <c r="G596" s="41" t="s">
        <v>102</v>
      </c>
      <c r="H596" s="45">
        <f>'вед.прил 9'!I917</f>
        <v>13.3</v>
      </c>
      <c r="I596" s="45">
        <f>'вед.прил 9'!J917</f>
        <v>0</v>
      </c>
      <c r="J596" s="134">
        <f>'вед.прил 9'!K917</f>
        <v>13.3</v>
      </c>
    </row>
    <row r="597" spans="2:10" ht="21" customHeight="1">
      <c r="B597" s="60" t="s">
        <v>293</v>
      </c>
      <c r="C597" s="40" t="s">
        <v>74</v>
      </c>
      <c r="D597" s="40" t="s">
        <v>68</v>
      </c>
      <c r="E597" s="40" t="s">
        <v>402</v>
      </c>
      <c r="F597" s="40"/>
      <c r="G597" s="40"/>
      <c r="H597" s="44">
        <f t="shared" si="101"/>
        <v>12758.6</v>
      </c>
      <c r="I597" s="44">
        <f t="shared" si="101"/>
        <v>494.1</v>
      </c>
      <c r="J597" s="130">
        <f t="shared" si="94"/>
        <v>13252.7</v>
      </c>
    </row>
    <row r="598" spans="2:10" ht="45">
      <c r="B598" s="59" t="s">
        <v>133</v>
      </c>
      <c r="C598" s="40" t="s">
        <v>74</v>
      </c>
      <c r="D598" s="40" t="s">
        <v>68</v>
      </c>
      <c r="E598" s="40" t="s">
        <v>402</v>
      </c>
      <c r="F598" s="40" t="s">
        <v>132</v>
      </c>
      <c r="G598" s="40"/>
      <c r="H598" s="44">
        <f t="shared" si="101"/>
        <v>12758.6</v>
      </c>
      <c r="I598" s="44">
        <f t="shared" si="101"/>
        <v>494.1</v>
      </c>
      <c r="J598" s="130">
        <f t="shared" si="94"/>
        <v>13252.7</v>
      </c>
    </row>
    <row r="599" spans="2:10" ht="20.25" customHeight="1">
      <c r="B599" s="59" t="s">
        <v>135</v>
      </c>
      <c r="C599" s="40" t="s">
        <v>74</v>
      </c>
      <c r="D599" s="40" t="s">
        <v>68</v>
      </c>
      <c r="E599" s="40" t="s">
        <v>402</v>
      </c>
      <c r="F599" s="40" t="s">
        <v>134</v>
      </c>
      <c r="G599" s="40"/>
      <c r="H599" s="44">
        <f t="shared" si="101"/>
        <v>12758.6</v>
      </c>
      <c r="I599" s="44">
        <f t="shared" si="101"/>
        <v>494.1</v>
      </c>
      <c r="J599" s="130">
        <f t="shared" si="94"/>
        <v>13252.7</v>
      </c>
    </row>
    <row r="600" spans="2:10" ht="20.25" customHeight="1">
      <c r="B600" s="61" t="s">
        <v>113</v>
      </c>
      <c r="C600" s="41" t="s">
        <v>74</v>
      </c>
      <c r="D600" s="41" t="s">
        <v>68</v>
      </c>
      <c r="E600" s="41" t="s">
        <v>402</v>
      </c>
      <c r="F600" s="41" t="s">
        <v>134</v>
      </c>
      <c r="G600" s="41" t="s">
        <v>102</v>
      </c>
      <c r="H600" s="45">
        <f>'вед.прил 9'!I921</f>
        <v>12758.6</v>
      </c>
      <c r="I600" s="45">
        <f>'вед.прил 9'!J921</f>
        <v>494.1</v>
      </c>
      <c r="J600" s="134">
        <f t="shared" si="94"/>
        <v>13252.7</v>
      </c>
    </row>
    <row r="601" spans="2:10" ht="14.25">
      <c r="B601" s="62" t="s">
        <v>497</v>
      </c>
      <c r="C601" s="42" t="s">
        <v>74</v>
      </c>
      <c r="D601" s="42" t="s">
        <v>74</v>
      </c>
      <c r="E601" s="42"/>
      <c r="F601" s="42"/>
      <c r="G601" s="42"/>
      <c r="H601" s="43">
        <f>H602+H613</f>
        <v>1948.5</v>
      </c>
      <c r="I601" s="43">
        <f>I602+I613</f>
        <v>0</v>
      </c>
      <c r="J601" s="77">
        <f t="shared" si="94"/>
        <v>1948.5</v>
      </c>
    </row>
    <row r="602" spans="2:10" ht="45">
      <c r="B602" s="59" t="s">
        <v>174</v>
      </c>
      <c r="C602" s="40" t="s">
        <v>74</v>
      </c>
      <c r="D602" s="40" t="s">
        <v>74</v>
      </c>
      <c r="E602" s="40" t="s">
        <v>271</v>
      </c>
      <c r="F602" s="40"/>
      <c r="G602" s="40"/>
      <c r="H602" s="44">
        <f aca="true" t="shared" si="103" ref="H602:I611">H603</f>
        <v>1718.5</v>
      </c>
      <c r="I602" s="44">
        <f t="shared" si="103"/>
        <v>0</v>
      </c>
      <c r="J602" s="130">
        <f t="shared" si="94"/>
        <v>1718.5</v>
      </c>
    </row>
    <row r="603" spans="2:10" ht="45">
      <c r="B603" s="60" t="s">
        <v>161</v>
      </c>
      <c r="C603" s="40" t="s">
        <v>74</v>
      </c>
      <c r="D603" s="40" t="s">
        <v>74</v>
      </c>
      <c r="E603" s="40" t="s">
        <v>28</v>
      </c>
      <c r="F603" s="40"/>
      <c r="G603" s="40"/>
      <c r="H603" s="44">
        <f t="shared" si="103"/>
        <v>1718.5</v>
      </c>
      <c r="I603" s="44">
        <f t="shared" si="103"/>
        <v>0</v>
      </c>
      <c r="J603" s="130">
        <f t="shared" si="94"/>
        <v>1718.5</v>
      </c>
    </row>
    <row r="604" spans="2:10" ht="30" customHeight="1">
      <c r="B604" s="66" t="s">
        <v>424</v>
      </c>
      <c r="C604" s="40" t="s">
        <v>74</v>
      </c>
      <c r="D604" s="40" t="s">
        <v>74</v>
      </c>
      <c r="E604" s="40" t="s">
        <v>444</v>
      </c>
      <c r="F604" s="40"/>
      <c r="G604" s="40"/>
      <c r="H604" s="44">
        <f>H609+H605</f>
        <v>1718.5</v>
      </c>
      <c r="I604" s="44">
        <f>I609+I605</f>
        <v>0</v>
      </c>
      <c r="J604" s="130">
        <f t="shared" si="94"/>
        <v>1718.5</v>
      </c>
    </row>
    <row r="605" spans="2:10" ht="16.5" customHeight="1">
      <c r="B605" s="60" t="s">
        <v>293</v>
      </c>
      <c r="C605" s="40" t="s">
        <v>74</v>
      </c>
      <c r="D605" s="40" t="s">
        <v>74</v>
      </c>
      <c r="E605" s="40" t="s">
        <v>415</v>
      </c>
      <c r="F605" s="40"/>
      <c r="G605" s="40"/>
      <c r="H605" s="44">
        <f aca="true" t="shared" si="104" ref="H605:I607">H606</f>
        <v>256.1</v>
      </c>
      <c r="I605" s="44">
        <f t="shared" si="104"/>
        <v>0</v>
      </c>
      <c r="J605" s="130">
        <f>H605+I605</f>
        <v>256.1</v>
      </c>
    </row>
    <row r="606" spans="2:10" ht="30" customHeight="1">
      <c r="B606" s="59" t="s">
        <v>143</v>
      </c>
      <c r="C606" s="40" t="s">
        <v>74</v>
      </c>
      <c r="D606" s="40" t="s">
        <v>74</v>
      </c>
      <c r="E606" s="40" t="s">
        <v>415</v>
      </c>
      <c r="F606" s="40" t="s">
        <v>142</v>
      </c>
      <c r="G606" s="40"/>
      <c r="H606" s="44">
        <f t="shared" si="104"/>
        <v>256.1</v>
      </c>
      <c r="I606" s="44">
        <f t="shared" si="104"/>
        <v>0</v>
      </c>
      <c r="J606" s="130">
        <f>H606+I606</f>
        <v>256.1</v>
      </c>
    </row>
    <row r="607" spans="2:10" ht="30" customHeight="1">
      <c r="B607" s="59" t="s">
        <v>215</v>
      </c>
      <c r="C607" s="40" t="s">
        <v>74</v>
      </c>
      <c r="D607" s="40" t="s">
        <v>74</v>
      </c>
      <c r="E607" s="40" t="s">
        <v>415</v>
      </c>
      <c r="F607" s="40" t="s">
        <v>146</v>
      </c>
      <c r="G607" s="40"/>
      <c r="H607" s="44">
        <f t="shared" si="104"/>
        <v>256.1</v>
      </c>
      <c r="I607" s="44">
        <f t="shared" si="104"/>
        <v>0</v>
      </c>
      <c r="J607" s="130">
        <f>H607+I607</f>
        <v>256.1</v>
      </c>
    </row>
    <row r="608" spans="2:10" ht="18" customHeight="1">
      <c r="B608" s="63" t="s">
        <v>114</v>
      </c>
      <c r="C608" s="41" t="s">
        <v>74</v>
      </c>
      <c r="D608" s="41" t="s">
        <v>74</v>
      </c>
      <c r="E608" s="41" t="s">
        <v>415</v>
      </c>
      <c r="F608" s="41" t="s">
        <v>146</v>
      </c>
      <c r="G608" s="41" t="s">
        <v>103</v>
      </c>
      <c r="H608" s="45">
        <f>'вед.прил 9'!I170</f>
        <v>256.1</v>
      </c>
      <c r="I608" s="45">
        <f>'вед.прил 9'!J170</f>
        <v>0</v>
      </c>
      <c r="J608" s="134">
        <f>'вед.прил 9'!K170</f>
        <v>256.1</v>
      </c>
    </row>
    <row r="609" spans="2:10" ht="15">
      <c r="B609" s="60" t="s">
        <v>293</v>
      </c>
      <c r="C609" s="40" t="s">
        <v>74</v>
      </c>
      <c r="D609" s="40" t="s">
        <v>74</v>
      </c>
      <c r="E609" s="40" t="s">
        <v>415</v>
      </c>
      <c r="F609" s="40"/>
      <c r="G609" s="40"/>
      <c r="H609" s="44">
        <f t="shared" si="103"/>
        <v>1462.4</v>
      </c>
      <c r="I609" s="44">
        <f t="shared" si="103"/>
        <v>0</v>
      </c>
      <c r="J609" s="130">
        <f t="shared" si="94"/>
        <v>1462.4</v>
      </c>
    </row>
    <row r="610" spans="2:10" ht="30">
      <c r="B610" s="59" t="s">
        <v>143</v>
      </c>
      <c r="C610" s="40" t="s">
        <v>74</v>
      </c>
      <c r="D610" s="40" t="s">
        <v>74</v>
      </c>
      <c r="E610" s="40" t="s">
        <v>415</v>
      </c>
      <c r="F610" s="40" t="s">
        <v>142</v>
      </c>
      <c r="G610" s="40"/>
      <c r="H610" s="44">
        <f t="shared" si="103"/>
        <v>1462.4</v>
      </c>
      <c r="I610" s="44">
        <f t="shared" si="103"/>
        <v>0</v>
      </c>
      <c r="J610" s="130">
        <f t="shared" si="94"/>
        <v>1462.4</v>
      </c>
    </row>
    <row r="611" spans="2:10" ht="32.25" customHeight="1">
      <c r="B611" s="59" t="s">
        <v>215</v>
      </c>
      <c r="C611" s="40" t="s">
        <v>74</v>
      </c>
      <c r="D611" s="40" t="s">
        <v>74</v>
      </c>
      <c r="E611" s="40" t="s">
        <v>415</v>
      </c>
      <c r="F611" s="40" t="s">
        <v>146</v>
      </c>
      <c r="G611" s="40"/>
      <c r="H611" s="44">
        <f t="shared" si="103"/>
        <v>1462.4</v>
      </c>
      <c r="I611" s="44">
        <f t="shared" si="103"/>
        <v>0</v>
      </c>
      <c r="J611" s="130">
        <f t="shared" si="94"/>
        <v>1462.4</v>
      </c>
    </row>
    <row r="612" spans="2:10" ht="15">
      <c r="B612" s="61" t="s">
        <v>113</v>
      </c>
      <c r="C612" s="41" t="s">
        <v>74</v>
      </c>
      <c r="D612" s="41" t="s">
        <v>74</v>
      </c>
      <c r="E612" s="41" t="s">
        <v>415</v>
      </c>
      <c r="F612" s="41" t="s">
        <v>146</v>
      </c>
      <c r="G612" s="41" t="s">
        <v>102</v>
      </c>
      <c r="H612" s="45">
        <f>'вед.прил 9'!I174</f>
        <v>1462.4</v>
      </c>
      <c r="I612" s="45">
        <f>'вед.прил 9'!J174</f>
        <v>0</v>
      </c>
      <c r="J612" s="134">
        <f t="shared" si="94"/>
        <v>1462.4</v>
      </c>
    </row>
    <row r="613" spans="2:10" ht="45">
      <c r="B613" s="60" t="s">
        <v>39</v>
      </c>
      <c r="C613" s="40" t="s">
        <v>74</v>
      </c>
      <c r="D613" s="40" t="s">
        <v>74</v>
      </c>
      <c r="E613" s="40" t="s">
        <v>294</v>
      </c>
      <c r="F613" s="40"/>
      <c r="G613" s="40"/>
      <c r="H613" s="44">
        <f>H614+H635+H656</f>
        <v>230</v>
      </c>
      <c r="I613" s="44">
        <f>I614+I635+I656</f>
        <v>0</v>
      </c>
      <c r="J613" s="130">
        <f t="shared" si="94"/>
        <v>230</v>
      </c>
    </row>
    <row r="614" spans="2:10" ht="30">
      <c r="B614" s="60" t="s">
        <v>348</v>
      </c>
      <c r="C614" s="40" t="s">
        <v>74</v>
      </c>
      <c r="D614" s="40" t="s">
        <v>74</v>
      </c>
      <c r="E614" s="40" t="s">
        <v>349</v>
      </c>
      <c r="F614" s="40"/>
      <c r="G614" s="40"/>
      <c r="H614" s="44">
        <f>H615+H620+H625+H630</f>
        <v>100</v>
      </c>
      <c r="I614" s="44">
        <f>I615+I620+I625+I630</f>
        <v>0</v>
      </c>
      <c r="J614" s="130">
        <f t="shared" si="94"/>
        <v>100</v>
      </c>
    </row>
    <row r="615" spans="2:10" ht="77.25" customHeight="1">
      <c r="B615" s="60" t="s">
        <v>350</v>
      </c>
      <c r="C615" s="40" t="s">
        <v>74</v>
      </c>
      <c r="D615" s="40" t="s">
        <v>74</v>
      </c>
      <c r="E615" s="40" t="s">
        <v>351</v>
      </c>
      <c r="F615" s="40"/>
      <c r="G615" s="40"/>
      <c r="H615" s="44">
        <f aca="true" t="shared" si="105" ref="H615:I618">H616</f>
        <v>20</v>
      </c>
      <c r="I615" s="44">
        <f t="shared" si="105"/>
        <v>0</v>
      </c>
      <c r="J615" s="130">
        <f t="shared" si="94"/>
        <v>20</v>
      </c>
    </row>
    <row r="616" spans="2:10" ht="15">
      <c r="B616" s="60" t="s">
        <v>293</v>
      </c>
      <c r="C616" s="40" t="s">
        <v>74</v>
      </c>
      <c r="D616" s="40" t="s">
        <v>74</v>
      </c>
      <c r="E616" s="40" t="s">
        <v>362</v>
      </c>
      <c r="F616" s="40"/>
      <c r="G616" s="40"/>
      <c r="H616" s="44">
        <f t="shared" si="105"/>
        <v>20</v>
      </c>
      <c r="I616" s="44">
        <f t="shared" si="105"/>
        <v>0</v>
      </c>
      <c r="J616" s="130">
        <f t="shared" si="94"/>
        <v>20</v>
      </c>
    </row>
    <row r="617" spans="2:10" ht="31.5" customHeight="1">
      <c r="B617" s="60" t="s">
        <v>502</v>
      </c>
      <c r="C617" s="40" t="s">
        <v>74</v>
      </c>
      <c r="D617" s="40" t="s">
        <v>74</v>
      </c>
      <c r="E617" s="40" t="s">
        <v>362</v>
      </c>
      <c r="F617" s="40" t="s">
        <v>127</v>
      </c>
      <c r="G617" s="40"/>
      <c r="H617" s="44">
        <f t="shared" si="105"/>
        <v>20</v>
      </c>
      <c r="I617" s="44">
        <f t="shared" si="105"/>
        <v>0</v>
      </c>
      <c r="J617" s="130">
        <f t="shared" si="94"/>
        <v>20</v>
      </c>
    </row>
    <row r="618" spans="2:10" ht="29.25" customHeight="1">
      <c r="B618" s="60" t="s">
        <v>130</v>
      </c>
      <c r="C618" s="40" t="s">
        <v>74</v>
      </c>
      <c r="D618" s="40" t="s">
        <v>74</v>
      </c>
      <c r="E618" s="40" t="s">
        <v>362</v>
      </c>
      <c r="F618" s="40" t="s">
        <v>129</v>
      </c>
      <c r="G618" s="40"/>
      <c r="H618" s="44">
        <f t="shared" si="105"/>
        <v>20</v>
      </c>
      <c r="I618" s="44">
        <f t="shared" si="105"/>
        <v>0</v>
      </c>
      <c r="J618" s="130">
        <f t="shared" si="94"/>
        <v>20</v>
      </c>
    </row>
    <row r="619" spans="2:10" ht="15">
      <c r="B619" s="63" t="s">
        <v>113</v>
      </c>
      <c r="C619" s="41" t="s">
        <v>74</v>
      </c>
      <c r="D619" s="41" t="s">
        <v>74</v>
      </c>
      <c r="E619" s="41" t="s">
        <v>362</v>
      </c>
      <c r="F619" s="41" t="s">
        <v>129</v>
      </c>
      <c r="G619" s="41" t="s">
        <v>102</v>
      </c>
      <c r="H619" s="45">
        <f>'вед.прил 9'!I929</f>
        <v>20</v>
      </c>
      <c r="I619" s="45">
        <f>'вед.прил 9'!J929</f>
        <v>0</v>
      </c>
      <c r="J619" s="134">
        <f t="shared" si="94"/>
        <v>20</v>
      </c>
    </row>
    <row r="620" spans="2:10" ht="29.25" customHeight="1">
      <c r="B620" s="60" t="s">
        <v>352</v>
      </c>
      <c r="C620" s="40" t="s">
        <v>74</v>
      </c>
      <c r="D620" s="40" t="s">
        <v>74</v>
      </c>
      <c r="E620" s="40" t="s">
        <v>353</v>
      </c>
      <c r="F620" s="40"/>
      <c r="G620" s="40"/>
      <c r="H620" s="44">
        <f aca="true" t="shared" si="106" ref="H620:I623">H621</f>
        <v>15</v>
      </c>
      <c r="I620" s="44">
        <f t="shared" si="106"/>
        <v>0</v>
      </c>
      <c r="J620" s="130">
        <f t="shared" si="94"/>
        <v>15</v>
      </c>
    </row>
    <row r="621" spans="2:10" ht="20.25" customHeight="1">
      <c r="B621" s="60" t="s">
        <v>293</v>
      </c>
      <c r="C621" s="40" t="s">
        <v>74</v>
      </c>
      <c r="D621" s="40" t="s">
        <v>74</v>
      </c>
      <c r="E621" s="40" t="s">
        <v>354</v>
      </c>
      <c r="F621" s="40"/>
      <c r="G621" s="40"/>
      <c r="H621" s="44">
        <f t="shared" si="106"/>
        <v>15</v>
      </c>
      <c r="I621" s="44">
        <f t="shared" si="106"/>
        <v>0</v>
      </c>
      <c r="J621" s="130">
        <f t="shared" si="94"/>
        <v>15</v>
      </c>
    </row>
    <row r="622" spans="2:10" ht="33" customHeight="1">
      <c r="B622" s="60" t="s">
        <v>502</v>
      </c>
      <c r="C622" s="40" t="s">
        <v>74</v>
      </c>
      <c r="D622" s="40" t="s">
        <v>74</v>
      </c>
      <c r="E622" s="40" t="s">
        <v>354</v>
      </c>
      <c r="F622" s="40" t="s">
        <v>127</v>
      </c>
      <c r="G622" s="40"/>
      <c r="H622" s="44">
        <f t="shared" si="106"/>
        <v>15</v>
      </c>
      <c r="I622" s="44">
        <f t="shared" si="106"/>
        <v>0</v>
      </c>
      <c r="J622" s="130">
        <f t="shared" si="94"/>
        <v>15</v>
      </c>
    </row>
    <row r="623" spans="2:10" ht="33" customHeight="1">
      <c r="B623" s="60" t="s">
        <v>130</v>
      </c>
      <c r="C623" s="40" t="s">
        <v>74</v>
      </c>
      <c r="D623" s="40" t="s">
        <v>74</v>
      </c>
      <c r="E623" s="40" t="s">
        <v>354</v>
      </c>
      <c r="F623" s="40" t="s">
        <v>129</v>
      </c>
      <c r="G623" s="40"/>
      <c r="H623" s="44">
        <f t="shared" si="106"/>
        <v>15</v>
      </c>
      <c r="I623" s="44">
        <f t="shared" si="106"/>
        <v>0</v>
      </c>
      <c r="J623" s="130">
        <f t="shared" si="94"/>
        <v>15</v>
      </c>
    </row>
    <row r="624" spans="2:10" ht="14.25" customHeight="1">
      <c r="B624" s="63" t="s">
        <v>113</v>
      </c>
      <c r="C624" s="41" t="s">
        <v>74</v>
      </c>
      <c r="D624" s="41" t="s">
        <v>74</v>
      </c>
      <c r="E624" s="41" t="s">
        <v>354</v>
      </c>
      <c r="F624" s="41" t="s">
        <v>129</v>
      </c>
      <c r="G624" s="41" t="s">
        <v>102</v>
      </c>
      <c r="H624" s="45">
        <f>'вед.прил 9'!I934</f>
        <v>15</v>
      </c>
      <c r="I624" s="45">
        <f>'вед.прил 9'!J934</f>
        <v>0</v>
      </c>
      <c r="J624" s="134">
        <f t="shared" si="94"/>
        <v>15</v>
      </c>
    </row>
    <row r="625" spans="2:10" ht="28.5" customHeight="1">
      <c r="B625" s="60" t="s">
        <v>355</v>
      </c>
      <c r="C625" s="40" t="s">
        <v>74</v>
      </c>
      <c r="D625" s="40" t="s">
        <v>74</v>
      </c>
      <c r="E625" s="40" t="s">
        <v>356</v>
      </c>
      <c r="F625" s="40"/>
      <c r="G625" s="40"/>
      <c r="H625" s="44">
        <f aca="true" t="shared" si="107" ref="H625:I628">H626</f>
        <v>50</v>
      </c>
      <c r="I625" s="44">
        <f t="shared" si="107"/>
        <v>0</v>
      </c>
      <c r="J625" s="130">
        <f t="shared" si="94"/>
        <v>50</v>
      </c>
    </row>
    <row r="626" spans="2:10" ht="18" customHeight="1">
      <c r="B626" s="60" t="s">
        <v>293</v>
      </c>
      <c r="C626" s="40" t="s">
        <v>74</v>
      </c>
      <c r="D626" s="40" t="s">
        <v>74</v>
      </c>
      <c r="E626" s="40" t="s">
        <v>357</v>
      </c>
      <c r="F626" s="40"/>
      <c r="G626" s="40"/>
      <c r="H626" s="44">
        <f t="shared" si="107"/>
        <v>50</v>
      </c>
      <c r="I626" s="44">
        <f t="shared" si="107"/>
        <v>0</v>
      </c>
      <c r="J626" s="130">
        <f t="shared" si="94"/>
        <v>50</v>
      </c>
    </row>
    <row r="627" spans="2:10" ht="32.25" customHeight="1">
      <c r="B627" s="60" t="s">
        <v>502</v>
      </c>
      <c r="C627" s="40" t="s">
        <v>74</v>
      </c>
      <c r="D627" s="40" t="s">
        <v>74</v>
      </c>
      <c r="E627" s="40" t="s">
        <v>357</v>
      </c>
      <c r="F627" s="40" t="s">
        <v>127</v>
      </c>
      <c r="G627" s="40"/>
      <c r="H627" s="44">
        <f t="shared" si="107"/>
        <v>50</v>
      </c>
      <c r="I627" s="44">
        <f t="shared" si="107"/>
        <v>0</v>
      </c>
      <c r="J627" s="130">
        <f t="shared" si="94"/>
        <v>50</v>
      </c>
    </row>
    <row r="628" spans="2:10" ht="27" customHeight="1">
      <c r="B628" s="60" t="s">
        <v>130</v>
      </c>
      <c r="C628" s="40" t="s">
        <v>74</v>
      </c>
      <c r="D628" s="40" t="s">
        <v>74</v>
      </c>
      <c r="E628" s="40" t="s">
        <v>357</v>
      </c>
      <c r="F628" s="40" t="s">
        <v>129</v>
      </c>
      <c r="G628" s="40"/>
      <c r="H628" s="44">
        <f t="shared" si="107"/>
        <v>50</v>
      </c>
      <c r="I628" s="44">
        <f t="shared" si="107"/>
        <v>0</v>
      </c>
      <c r="J628" s="130">
        <f t="shared" si="94"/>
        <v>50</v>
      </c>
    </row>
    <row r="629" spans="2:10" ht="15" customHeight="1">
      <c r="B629" s="63" t="s">
        <v>113</v>
      </c>
      <c r="C629" s="41" t="s">
        <v>74</v>
      </c>
      <c r="D629" s="41" t="s">
        <v>74</v>
      </c>
      <c r="E629" s="41" t="s">
        <v>357</v>
      </c>
      <c r="F629" s="41" t="s">
        <v>129</v>
      </c>
      <c r="G629" s="41" t="s">
        <v>102</v>
      </c>
      <c r="H629" s="45">
        <f>'вед.прил 9'!I939</f>
        <v>50</v>
      </c>
      <c r="I629" s="45">
        <f>'вед.прил 9'!J939</f>
        <v>0</v>
      </c>
      <c r="J629" s="134">
        <f t="shared" si="94"/>
        <v>50</v>
      </c>
    </row>
    <row r="630" spans="2:10" ht="56.25" customHeight="1">
      <c r="B630" s="60" t="s">
        <v>358</v>
      </c>
      <c r="C630" s="40" t="s">
        <v>74</v>
      </c>
      <c r="D630" s="40" t="s">
        <v>74</v>
      </c>
      <c r="E630" s="40" t="s">
        <v>359</v>
      </c>
      <c r="F630" s="40"/>
      <c r="G630" s="40"/>
      <c r="H630" s="44">
        <f aca="true" t="shared" si="108" ref="H630:I633">H631</f>
        <v>15</v>
      </c>
      <c r="I630" s="44">
        <f t="shared" si="108"/>
        <v>0</v>
      </c>
      <c r="J630" s="130">
        <f t="shared" si="94"/>
        <v>15</v>
      </c>
    </row>
    <row r="631" spans="2:10" ht="19.5" customHeight="1">
      <c r="B631" s="60" t="s">
        <v>293</v>
      </c>
      <c r="C631" s="40" t="s">
        <v>74</v>
      </c>
      <c r="D631" s="40" t="s">
        <v>74</v>
      </c>
      <c r="E631" s="40" t="s">
        <v>360</v>
      </c>
      <c r="F631" s="40"/>
      <c r="G631" s="40"/>
      <c r="H631" s="44">
        <f t="shared" si="108"/>
        <v>15</v>
      </c>
      <c r="I631" s="44">
        <f t="shared" si="108"/>
        <v>0</v>
      </c>
      <c r="J631" s="130">
        <f t="shared" si="94"/>
        <v>15</v>
      </c>
    </row>
    <row r="632" spans="2:10" ht="33.75" customHeight="1">
      <c r="B632" s="60" t="s">
        <v>502</v>
      </c>
      <c r="C632" s="40" t="s">
        <v>74</v>
      </c>
      <c r="D632" s="40" t="s">
        <v>74</v>
      </c>
      <c r="E632" s="40" t="s">
        <v>360</v>
      </c>
      <c r="F632" s="40" t="s">
        <v>127</v>
      </c>
      <c r="G632" s="40"/>
      <c r="H632" s="44">
        <f t="shared" si="108"/>
        <v>15</v>
      </c>
      <c r="I632" s="44">
        <f t="shared" si="108"/>
        <v>0</v>
      </c>
      <c r="J632" s="130">
        <f t="shared" si="94"/>
        <v>15</v>
      </c>
    </row>
    <row r="633" spans="2:10" ht="28.5" customHeight="1">
      <c r="B633" s="60" t="s">
        <v>130</v>
      </c>
      <c r="C633" s="40" t="s">
        <v>74</v>
      </c>
      <c r="D633" s="40" t="s">
        <v>74</v>
      </c>
      <c r="E633" s="40" t="s">
        <v>360</v>
      </c>
      <c r="F633" s="40" t="s">
        <v>129</v>
      </c>
      <c r="G633" s="40"/>
      <c r="H633" s="44">
        <f t="shared" si="108"/>
        <v>15</v>
      </c>
      <c r="I633" s="44">
        <f t="shared" si="108"/>
        <v>0</v>
      </c>
      <c r="J633" s="130">
        <f t="shared" si="94"/>
        <v>15</v>
      </c>
    </row>
    <row r="634" spans="2:10" ht="22.5" customHeight="1">
      <c r="B634" s="63" t="s">
        <v>113</v>
      </c>
      <c r="C634" s="41" t="s">
        <v>74</v>
      </c>
      <c r="D634" s="41" t="s">
        <v>74</v>
      </c>
      <c r="E634" s="41" t="s">
        <v>360</v>
      </c>
      <c r="F634" s="41" t="s">
        <v>129</v>
      </c>
      <c r="G634" s="41" t="s">
        <v>102</v>
      </c>
      <c r="H634" s="45">
        <f>'вед.прил 9'!I944</f>
        <v>15</v>
      </c>
      <c r="I634" s="45">
        <f>'вед.прил 9'!J944</f>
        <v>0</v>
      </c>
      <c r="J634" s="134">
        <f t="shared" si="94"/>
        <v>15</v>
      </c>
    </row>
    <row r="635" spans="2:10" ht="43.5" customHeight="1">
      <c r="B635" s="60" t="s">
        <v>334</v>
      </c>
      <c r="C635" s="40" t="s">
        <v>74</v>
      </c>
      <c r="D635" s="40" t="s">
        <v>74</v>
      </c>
      <c r="E635" s="40" t="s">
        <v>335</v>
      </c>
      <c r="F635" s="40"/>
      <c r="G635" s="40"/>
      <c r="H635" s="44">
        <f>H636+H641+H646+H651</f>
        <v>100</v>
      </c>
      <c r="I635" s="44">
        <f>I636+I641+I646+I651</f>
        <v>0</v>
      </c>
      <c r="J635" s="130">
        <f t="shared" si="94"/>
        <v>100</v>
      </c>
    </row>
    <row r="636" spans="2:10" ht="73.5" customHeight="1">
      <c r="B636" s="60" t="s">
        <v>336</v>
      </c>
      <c r="C636" s="40" t="s">
        <v>74</v>
      </c>
      <c r="D636" s="40" t="s">
        <v>74</v>
      </c>
      <c r="E636" s="40" t="s">
        <v>340</v>
      </c>
      <c r="F636" s="40"/>
      <c r="G636" s="40"/>
      <c r="H636" s="44">
        <f aca="true" t="shared" si="109" ref="H636:I639">H637</f>
        <v>50</v>
      </c>
      <c r="I636" s="44">
        <f t="shared" si="109"/>
        <v>0</v>
      </c>
      <c r="J636" s="130">
        <f t="shared" si="94"/>
        <v>50</v>
      </c>
    </row>
    <row r="637" spans="2:10" ht="18.75" customHeight="1">
      <c r="B637" s="60" t="s">
        <v>293</v>
      </c>
      <c r="C637" s="40" t="s">
        <v>74</v>
      </c>
      <c r="D637" s="40" t="s">
        <v>74</v>
      </c>
      <c r="E637" s="40" t="s">
        <v>341</v>
      </c>
      <c r="F637" s="40"/>
      <c r="G637" s="40"/>
      <c r="H637" s="44">
        <f t="shared" si="109"/>
        <v>50</v>
      </c>
      <c r="I637" s="44">
        <f t="shared" si="109"/>
        <v>0</v>
      </c>
      <c r="J637" s="130">
        <f t="shared" si="94"/>
        <v>50</v>
      </c>
    </row>
    <row r="638" spans="2:10" ht="28.5" customHeight="1">
      <c r="B638" s="60" t="s">
        <v>502</v>
      </c>
      <c r="C638" s="40" t="s">
        <v>74</v>
      </c>
      <c r="D638" s="40" t="s">
        <v>74</v>
      </c>
      <c r="E638" s="40" t="s">
        <v>341</v>
      </c>
      <c r="F638" s="40" t="s">
        <v>127</v>
      </c>
      <c r="G638" s="40"/>
      <c r="H638" s="44">
        <f t="shared" si="109"/>
        <v>50</v>
      </c>
      <c r="I638" s="44">
        <f t="shared" si="109"/>
        <v>0</v>
      </c>
      <c r="J638" s="130">
        <f t="shared" si="94"/>
        <v>50</v>
      </c>
    </row>
    <row r="639" spans="2:10" ht="29.25" customHeight="1">
      <c r="B639" s="60" t="s">
        <v>130</v>
      </c>
      <c r="C639" s="40" t="s">
        <v>74</v>
      </c>
      <c r="D639" s="40" t="s">
        <v>74</v>
      </c>
      <c r="E639" s="40" t="s">
        <v>341</v>
      </c>
      <c r="F639" s="40" t="s">
        <v>129</v>
      </c>
      <c r="G639" s="40"/>
      <c r="H639" s="44">
        <f t="shared" si="109"/>
        <v>50</v>
      </c>
      <c r="I639" s="44">
        <f t="shared" si="109"/>
        <v>0</v>
      </c>
      <c r="J639" s="130">
        <f t="shared" si="94"/>
        <v>50</v>
      </c>
    </row>
    <row r="640" spans="2:10" ht="14.25" customHeight="1">
      <c r="B640" s="63" t="s">
        <v>113</v>
      </c>
      <c r="C640" s="41" t="s">
        <v>74</v>
      </c>
      <c r="D640" s="41" t="s">
        <v>74</v>
      </c>
      <c r="E640" s="41" t="s">
        <v>341</v>
      </c>
      <c r="F640" s="41" t="s">
        <v>129</v>
      </c>
      <c r="G640" s="41" t="s">
        <v>102</v>
      </c>
      <c r="H640" s="45">
        <f>'вед.прил 9'!I950</f>
        <v>50</v>
      </c>
      <c r="I640" s="45">
        <f>'вед.прил 9'!J950</f>
        <v>0</v>
      </c>
      <c r="J640" s="134">
        <f aca="true" t="shared" si="110" ref="J640:J717">H640+I640</f>
        <v>50</v>
      </c>
    </row>
    <row r="641" spans="2:10" ht="78" customHeight="1">
      <c r="B641" s="59" t="s">
        <v>337</v>
      </c>
      <c r="C641" s="40" t="s">
        <v>74</v>
      </c>
      <c r="D641" s="40" t="s">
        <v>74</v>
      </c>
      <c r="E641" s="40" t="s">
        <v>342</v>
      </c>
      <c r="F641" s="40"/>
      <c r="G641" s="40"/>
      <c r="H641" s="44">
        <f aca="true" t="shared" si="111" ref="H641:I644">H642</f>
        <v>10</v>
      </c>
      <c r="I641" s="44">
        <f t="shared" si="111"/>
        <v>0</v>
      </c>
      <c r="J641" s="130">
        <f t="shared" si="110"/>
        <v>10</v>
      </c>
    </row>
    <row r="642" spans="2:10" ht="19.5" customHeight="1">
      <c r="B642" s="60" t="s">
        <v>293</v>
      </c>
      <c r="C642" s="40" t="s">
        <v>74</v>
      </c>
      <c r="D642" s="40" t="s">
        <v>74</v>
      </c>
      <c r="E642" s="40" t="s">
        <v>343</v>
      </c>
      <c r="F642" s="40"/>
      <c r="G642" s="40"/>
      <c r="H642" s="44">
        <f t="shared" si="111"/>
        <v>10</v>
      </c>
      <c r="I642" s="44">
        <f t="shared" si="111"/>
        <v>0</v>
      </c>
      <c r="J642" s="130">
        <f t="shared" si="110"/>
        <v>10</v>
      </c>
    </row>
    <row r="643" spans="2:10" ht="29.25" customHeight="1">
      <c r="B643" s="60" t="s">
        <v>502</v>
      </c>
      <c r="C643" s="40" t="s">
        <v>74</v>
      </c>
      <c r="D643" s="40" t="s">
        <v>74</v>
      </c>
      <c r="E643" s="40" t="s">
        <v>343</v>
      </c>
      <c r="F643" s="40" t="s">
        <v>127</v>
      </c>
      <c r="G643" s="40"/>
      <c r="H643" s="44">
        <f t="shared" si="111"/>
        <v>10</v>
      </c>
      <c r="I643" s="44">
        <f t="shared" si="111"/>
        <v>0</v>
      </c>
      <c r="J643" s="130">
        <f t="shared" si="110"/>
        <v>10</v>
      </c>
    </row>
    <row r="644" spans="2:10" ht="28.5" customHeight="1">
      <c r="B644" s="60" t="s">
        <v>130</v>
      </c>
      <c r="C644" s="40" t="s">
        <v>74</v>
      </c>
      <c r="D644" s="40" t="s">
        <v>74</v>
      </c>
      <c r="E644" s="40" t="s">
        <v>343</v>
      </c>
      <c r="F644" s="40" t="s">
        <v>129</v>
      </c>
      <c r="G644" s="40"/>
      <c r="H644" s="44">
        <f t="shared" si="111"/>
        <v>10</v>
      </c>
      <c r="I644" s="44">
        <f t="shared" si="111"/>
        <v>0</v>
      </c>
      <c r="J644" s="130">
        <f t="shared" si="110"/>
        <v>10</v>
      </c>
    </row>
    <row r="645" spans="2:10" ht="14.25" customHeight="1">
      <c r="B645" s="63" t="s">
        <v>113</v>
      </c>
      <c r="C645" s="41" t="s">
        <v>74</v>
      </c>
      <c r="D645" s="41" t="s">
        <v>74</v>
      </c>
      <c r="E645" s="41" t="s">
        <v>343</v>
      </c>
      <c r="F645" s="41" t="s">
        <v>129</v>
      </c>
      <c r="G645" s="41" t="s">
        <v>102</v>
      </c>
      <c r="H645" s="45">
        <f>'вед.прил 9'!I955</f>
        <v>10</v>
      </c>
      <c r="I645" s="45">
        <f>'вед.прил 9'!J955</f>
        <v>0</v>
      </c>
      <c r="J645" s="134">
        <f t="shared" si="110"/>
        <v>10</v>
      </c>
    </row>
    <row r="646" spans="2:10" ht="60" customHeight="1">
      <c r="B646" s="59" t="s">
        <v>338</v>
      </c>
      <c r="C646" s="40" t="s">
        <v>74</v>
      </c>
      <c r="D646" s="40" t="s">
        <v>74</v>
      </c>
      <c r="E646" s="40" t="s">
        <v>344</v>
      </c>
      <c r="F646" s="40"/>
      <c r="G646" s="40"/>
      <c r="H646" s="44">
        <f aca="true" t="shared" si="112" ref="H646:I649">H647</f>
        <v>15</v>
      </c>
      <c r="I646" s="44">
        <f t="shared" si="112"/>
        <v>0</v>
      </c>
      <c r="J646" s="130">
        <f t="shared" si="110"/>
        <v>15</v>
      </c>
    </row>
    <row r="647" spans="2:10" ht="17.25" customHeight="1">
      <c r="B647" s="60" t="s">
        <v>293</v>
      </c>
      <c r="C647" s="40" t="s">
        <v>74</v>
      </c>
      <c r="D647" s="40" t="s">
        <v>74</v>
      </c>
      <c r="E647" s="40" t="s">
        <v>345</v>
      </c>
      <c r="F647" s="40"/>
      <c r="G647" s="41"/>
      <c r="H647" s="44">
        <f t="shared" si="112"/>
        <v>15</v>
      </c>
      <c r="I647" s="44">
        <f t="shared" si="112"/>
        <v>0</v>
      </c>
      <c r="J647" s="130">
        <f t="shared" si="110"/>
        <v>15</v>
      </c>
    </row>
    <row r="648" spans="2:10" ht="31.5" customHeight="1">
      <c r="B648" s="60" t="s">
        <v>502</v>
      </c>
      <c r="C648" s="40" t="s">
        <v>74</v>
      </c>
      <c r="D648" s="40" t="s">
        <v>74</v>
      </c>
      <c r="E648" s="40" t="s">
        <v>345</v>
      </c>
      <c r="F648" s="40" t="s">
        <v>127</v>
      </c>
      <c r="G648" s="41"/>
      <c r="H648" s="44">
        <f t="shared" si="112"/>
        <v>15</v>
      </c>
      <c r="I648" s="44">
        <f t="shared" si="112"/>
        <v>0</v>
      </c>
      <c r="J648" s="130">
        <f t="shared" si="110"/>
        <v>15</v>
      </c>
    </row>
    <row r="649" spans="2:10" ht="29.25" customHeight="1">
      <c r="B649" s="60" t="s">
        <v>130</v>
      </c>
      <c r="C649" s="40" t="s">
        <v>74</v>
      </c>
      <c r="D649" s="40" t="s">
        <v>74</v>
      </c>
      <c r="E649" s="40" t="s">
        <v>345</v>
      </c>
      <c r="F649" s="40" t="s">
        <v>129</v>
      </c>
      <c r="G649" s="41"/>
      <c r="H649" s="44">
        <f t="shared" si="112"/>
        <v>15</v>
      </c>
      <c r="I649" s="44">
        <f t="shared" si="112"/>
        <v>0</v>
      </c>
      <c r="J649" s="130">
        <f t="shared" si="110"/>
        <v>15</v>
      </c>
    </row>
    <row r="650" spans="2:10" ht="18" customHeight="1">
      <c r="B650" s="63" t="s">
        <v>113</v>
      </c>
      <c r="C650" s="41" t="s">
        <v>74</v>
      </c>
      <c r="D650" s="41" t="s">
        <v>74</v>
      </c>
      <c r="E650" s="41" t="s">
        <v>345</v>
      </c>
      <c r="F650" s="41" t="s">
        <v>129</v>
      </c>
      <c r="G650" s="41" t="s">
        <v>102</v>
      </c>
      <c r="H650" s="45">
        <f>'вед.прил 9'!I960</f>
        <v>15</v>
      </c>
      <c r="I650" s="45">
        <f>'вед.прил 9'!J960</f>
        <v>0</v>
      </c>
      <c r="J650" s="134">
        <f t="shared" si="110"/>
        <v>15</v>
      </c>
    </row>
    <row r="651" spans="2:10" ht="60" customHeight="1">
      <c r="B651" s="59" t="s">
        <v>339</v>
      </c>
      <c r="C651" s="40" t="s">
        <v>74</v>
      </c>
      <c r="D651" s="40" t="s">
        <v>74</v>
      </c>
      <c r="E651" s="40" t="s">
        <v>346</v>
      </c>
      <c r="F651" s="40"/>
      <c r="G651" s="40"/>
      <c r="H651" s="44">
        <f aca="true" t="shared" si="113" ref="H651:I654">H652</f>
        <v>25</v>
      </c>
      <c r="I651" s="44">
        <f t="shared" si="113"/>
        <v>0</v>
      </c>
      <c r="J651" s="130">
        <f t="shared" si="110"/>
        <v>25</v>
      </c>
    </row>
    <row r="652" spans="2:10" ht="18" customHeight="1">
      <c r="B652" s="60" t="s">
        <v>293</v>
      </c>
      <c r="C652" s="40" t="s">
        <v>74</v>
      </c>
      <c r="D652" s="40" t="s">
        <v>74</v>
      </c>
      <c r="E652" s="40" t="s">
        <v>347</v>
      </c>
      <c r="F652" s="40"/>
      <c r="G652" s="40"/>
      <c r="H652" s="44">
        <f t="shared" si="113"/>
        <v>25</v>
      </c>
      <c r="I652" s="44">
        <f t="shared" si="113"/>
        <v>0</v>
      </c>
      <c r="J652" s="130">
        <f t="shared" si="110"/>
        <v>25</v>
      </c>
    </row>
    <row r="653" spans="2:10" ht="32.25" customHeight="1">
      <c r="B653" s="60" t="s">
        <v>502</v>
      </c>
      <c r="C653" s="40" t="s">
        <v>74</v>
      </c>
      <c r="D653" s="40" t="s">
        <v>74</v>
      </c>
      <c r="E653" s="40" t="s">
        <v>347</v>
      </c>
      <c r="F653" s="40" t="s">
        <v>127</v>
      </c>
      <c r="G653" s="40"/>
      <c r="H653" s="44">
        <f t="shared" si="113"/>
        <v>25</v>
      </c>
      <c r="I653" s="44">
        <f t="shared" si="113"/>
        <v>0</v>
      </c>
      <c r="J653" s="130">
        <f t="shared" si="110"/>
        <v>25</v>
      </c>
    </row>
    <row r="654" spans="2:10" ht="32.25" customHeight="1">
      <c r="B654" s="60" t="s">
        <v>130</v>
      </c>
      <c r="C654" s="40" t="s">
        <v>74</v>
      </c>
      <c r="D654" s="40" t="s">
        <v>74</v>
      </c>
      <c r="E654" s="40" t="s">
        <v>347</v>
      </c>
      <c r="F654" s="40" t="s">
        <v>129</v>
      </c>
      <c r="G654" s="40"/>
      <c r="H654" s="44">
        <f t="shared" si="113"/>
        <v>25</v>
      </c>
      <c r="I654" s="44">
        <f t="shared" si="113"/>
        <v>0</v>
      </c>
      <c r="J654" s="130">
        <f t="shared" si="110"/>
        <v>25</v>
      </c>
    </row>
    <row r="655" spans="2:10" ht="18.75" customHeight="1">
      <c r="B655" s="63" t="s">
        <v>113</v>
      </c>
      <c r="C655" s="41" t="s">
        <v>74</v>
      </c>
      <c r="D655" s="41" t="s">
        <v>74</v>
      </c>
      <c r="E655" s="41" t="s">
        <v>347</v>
      </c>
      <c r="F655" s="41" t="s">
        <v>129</v>
      </c>
      <c r="G655" s="41" t="s">
        <v>102</v>
      </c>
      <c r="H655" s="45">
        <f>'вед.прил 9'!I965</f>
        <v>25</v>
      </c>
      <c r="I655" s="45">
        <f>'вед.прил 9'!J965</f>
        <v>0</v>
      </c>
      <c r="J655" s="134">
        <f t="shared" si="110"/>
        <v>25</v>
      </c>
    </row>
    <row r="656" spans="2:10" ht="43.5" customHeight="1">
      <c r="B656" s="60" t="s">
        <v>329</v>
      </c>
      <c r="C656" s="40" t="s">
        <v>74</v>
      </c>
      <c r="D656" s="40" t="s">
        <v>74</v>
      </c>
      <c r="E656" s="40" t="s">
        <v>330</v>
      </c>
      <c r="F656" s="40"/>
      <c r="G656" s="40"/>
      <c r="H656" s="44">
        <f>H657+H662</f>
        <v>30</v>
      </c>
      <c r="I656" s="44">
        <f>I657+I662</f>
        <v>0</v>
      </c>
      <c r="J656" s="130">
        <f t="shared" si="110"/>
        <v>30</v>
      </c>
    </row>
    <row r="657" spans="2:10" ht="43.5" customHeight="1">
      <c r="B657" s="60" t="s">
        <v>331</v>
      </c>
      <c r="C657" s="40" t="s">
        <v>74</v>
      </c>
      <c r="D657" s="40" t="s">
        <v>74</v>
      </c>
      <c r="E657" s="40" t="s">
        <v>332</v>
      </c>
      <c r="F657" s="40"/>
      <c r="G657" s="40"/>
      <c r="H657" s="44">
        <f aca="true" t="shared" si="114" ref="H657:I660">H658</f>
        <v>24</v>
      </c>
      <c r="I657" s="44">
        <f t="shared" si="114"/>
        <v>0</v>
      </c>
      <c r="J657" s="130">
        <f t="shared" si="110"/>
        <v>24</v>
      </c>
    </row>
    <row r="658" spans="2:10" ht="20.25" customHeight="1">
      <c r="B658" s="60" t="s">
        <v>293</v>
      </c>
      <c r="C658" s="40" t="s">
        <v>74</v>
      </c>
      <c r="D658" s="40" t="s">
        <v>74</v>
      </c>
      <c r="E658" s="40" t="s">
        <v>333</v>
      </c>
      <c r="F658" s="40"/>
      <c r="G658" s="40"/>
      <c r="H658" s="44">
        <f t="shared" si="114"/>
        <v>24</v>
      </c>
      <c r="I658" s="44">
        <f t="shared" si="114"/>
        <v>0</v>
      </c>
      <c r="J658" s="130">
        <f t="shared" si="110"/>
        <v>24</v>
      </c>
    </row>
    <row r="659" spans="2:10" ht="31.5" customHeight="1">
      <c r="B659" s="60" t="s">
        <v>502</v>
      </c>
      <c r="C659" s="40" t="s">
        <v>74</v>
      </c>
      <c r="D659" s="40" t="s">
        <v>74</v>
      </c>
      <c r="E659" s="40" t="s">
        <v>333</v>
      </c>
      <c r="F659" s="40" t="s">
        <v>127</v>
      </c>
      <c r="G659" s="40"/>
      <c r="H659" s="44">
        <f t="shared" si="114"/>
        <v>24</v>
      </c>
      <c r="I659" s="44">
        <f t="shared" si="114"/>
        <v>0</v>
      </c>
      <c r="J659" s="130">
        <f t="shared" si="110"/>
        <v>24</v>
      </c>
    </row>
    <row r="660" spans="2:10" ht="30">
      <c r="B660" s="60" t="s">
        <v>130</v>
      </c>
      <c r="C660" s="40" t="s">
        <v>74</v>
      </c>
      <c r="D660" s="40" t="s">
        <v>74</v>
      </c>
      <c r="E660" s="40" t="s">
        <v>333</v>
      </c>
      <c r="F660" s="40" t="s">
        <v>129</v>
      </c>
      <c r="G660" s="40"/>
      <c r="H660" s="44">
        <f t="shared" si="114"/>
        <v>24</v>
      </c>
      <c r="I660" s="44">
        <f t="shared" si="114"/>
        <v>0</v>
      </c>
      <c r="J660" s="130">
        <f t="shared" si="110"/>
        <v>24</v>
      </c>
    </row>
    <row r="661" spans="2:10" ht="15">
      <c r="B661" s="63" t="s">
        <v>113</v>
      </c>
      <c r="C661" s="41" t="s">
        <v>74</v>
      </c>
      <c r="D661" s="41" t="s">
        <v>74</v>
      </c>
      <c r="E661" s="41" t="s">
        <v>333</v>
      </c>
      <c r="F661" s="41" t="s">
        <v>129</v>
      </c>
      <c r="G661" s="41" t="s">
        <v>102</v>
      </c>
      <c r="H661" s="45">
        <f>'вед.прил 9'!I971</f>
        <v>24</v>
      </c>
      <c r="I661" s="45">
        <f>'вед.прил 9'!J971</f>
        <v>0</v>
      </c>
      <c r="J661" s="134">
        <f t="shared" si="110"/>
        <v>24</v>
      </c>
    </row>
    <row r="662" spans="2:10" ht="60">
      <c r="B662" s="60" t="s">
        <v>152</v>
      </c>
      <c r="C662" s="40" t="s">
        <v>74</v>
      </c>
      <c r="D662" s="40" t="s">
        <v>74</v>
      </c>
      <c r="E662" s="40" t="s">
        <v>153</v>
      </c>
      <c r="F662" s="40"/>
      <c r="G662" s="40"/>
      <c r="H662" s="44">
        <f>H663</f>
        <v>6</v>
      </c>
      <c r="I662" s="44">
        <f>I663</f>
        <v>0</v>
      </c>
      <c r="J662" s="130">
        <f t="shared" si="110"/>
        <v>6</v>
      </c>
    </row>
    <row r="663" spans="2:10" ht="15">
      <c r="B663" s="60" t="s">
        <v>293</v>
      </c>
      <c r="C663" s="40" t="s">
        <v>74</v>
      </c>
      <c r="D663" s="40" t="s">
        <v>74</v>
      </c>
      <c r="E663" s="40" t="s">
        <v>154</v>
      </c>
      <c r="F663" s="40"/>
      <c r="G663" s="40"/>
      <c r="H663" s="44">
        <f>H665</f>
        <v>6</v>
      </c>
      <c r="I663" s="44">
        <f>I665</f>
        <v>0</v>
      </c>
      <c r="J663" s="130">
        <f t="shared" si="110"/>
        <v>6</v>
      </c>
    </row>
    <row r="664" spans="2:10" ht="31.5" customHeight="1">
      <c r="B664" s="60" t="s">
        <v>502</v>
      </c>
      <c r="C664" s="40" t="s">
        <v>74</v>
      </c>
      <c r="D664" s="40" t="s">
        <v>74</v>
      </c>
      <c r="E664" s="40" t="s">
        <v>154</v>
      </c>
      <c r="F664" s="40" t="s">
        <v>127</v>
      </c>
      <c r="G664" s="40"/>
      <c r="H664" s="44">
        <f>H665</f>
        <v>6</v>
      </c>
      <c r="I664" s="44">
        <f>I665</f>
        <v>0</v>
      </c>
      <c r="J664" s="130">
        <f t="shared" si="110"/>
        <v>6</v>
      </c>
    </row>
    <row r="665" spans="2:10" ht="30">
      <c r="B665" s="60" t="s">
        <v>130</v>
      </c>
      <c r="C665" s="40" t="s">
        <v>74</v>
      </c>
      <c r="D665" s="40" t="s">
        <v>74</v>
      </c>
      <c r="E665" s="40" t="s">
        <v>154</v>
      </c>
      <c r="F665" s="40" t="s">
        <v>129</v>
      </c>
      <c r="G665" s="40"/>
      <c r="H665" s="44">
        <f>H666</f>
        <v>6</v>
      </c>
      <c r="I665" s="44">
        <f>I666</f>
        <v>0</v>
      </c>
      <c r="J665" s="130">
        <f t="shared" si="110"/>
        <v>6</v>
      </c>
    </row>
    <row r="666" spans="2:10" ht="15">
      <c r="B666" s="63" t="s">
        <v>113</v>
      </c>
      <c r="C666" s="41" t="s">
        <v>74</v>
      </c>
      <c r="D666" s="41" t="s">
        <v>74</v>
      </c>
      <c r="E666" s="41" t="s">
        <v>154</v>
      </c>
      <c r="F666" s="41" t="s">
        <v>129</v>
      </c>
      <c r="G666" s="41" t="s">
        <v>102</v>
      </c>
      <c r="H666" s="45">
        <f>'вед.прил 9'!I976</f>
        <v>6</v>
      </c>
      <c r="I666" s="45">
        <f>'вед.прил 9'!J976</f>
        <v>0</v>
      </c>
      <c r="J666" s="134">
        <f t="shared" si="110"/>
        <v>6</v>
      </c>
    </row>
    <row r="667" spans="2:10" ht="18.75" customHeight="1">
      <c r="B667" s="62" t="s">
        <v>62</v>
      </c>
      <c r="C667" s="42" t="s">
        <v>74</v>
      </c>
      <c r="D667" s="42" t="s">
        <v>69</v>
      </c>
      <c r="E667" s="42"/>
      <c r="F667" s="42"/>
      <c r="G667" s="42"/>
      <c r="H667" s="43">
        <f>H668+H697</f>
        <v>21297.1</v>
      </c>
      <c r="I667" s="43">
        <f>I668+I697</f>
        <v>507.6</v>
      </c>
      <c r="J667" s="77">
        <f t="shared" si="110"/>
        <v>21804.699999999997</v>
      </c>
    </row>
    <row r="668" spans="2:10" ht="12.75" customHeight="1">
      <c r="B668" s="59" t="s">
        <v>38</v>
      </c>
      <c r="C668" s="40" t="s">
        <v>74</v>
      </c>
      <c r="D668" s="40" t="s">
        <v>69</v>
      </c>
      <c r="E668" s="40" t="s">
        <v>265</v>
      </c>
      <c r="F668" s="40"/>
      <c r="G668" s="40"/>
      <c r="H668" s="44">
        <f>H669+H685+H681</f>
        <v>14589.4</v>
      </c>
      <c r="I668" s="44">
        <f>I669+I685+I681</f>
        <v>373.2</v>
      </c>
      <c r="J668" s="130">
        <f t="shared" si="110"/>
        <v>14962.6</v>
      </c>
    </row>
    <row r="669" spans="2:10" ht="30">
      <c r="B669" s="59" t="s">
        <v>123</v>
      </c>
      <c r="C669" s="40" t="s">
        <v>74</v>
      </c>
      <c r="D669" s="40" t="s">
        <v>69</v>
      </c>
      <c r="E669" s="40" t="s">
        <v>266</v>
      </c>
      <c r="F669" s="40"/>
      <c r="G669" s="40"/>
      <c r="H669" s="44">
        <f>H670+H673+H676</f>
        <v>7095.7</v>
      </c>
      <c r="I669" s="44">
        <f>I670+I673+I676</f>
        <v>503.2</v>
      </c>
      <c r="J669" s="130">
        <f t="shared" si="110"/>
        <v>7598.9</v>
      </c>
    </row>
    <row r="670" spans="2:10" ht="77.25" customHeight="1">
      <c r="B670" s="59" t="s">
        <v>249</v>
      </c>
      <c r="C670" s="40" t="s">
        <v>74</v>
      </c>
      <c r="D670" s="40" t="s">
        <v>69</v>
      </c>
      <c r="E670" s="40" t="s">
        <v>266</v>
      </c>
      <c r="F670" s="40" t="s">
        <v>124</v>
      </c>
      <c r="G670" s="40"/>
      <c r="H670" s="44">
        <f>H671</f>
        <v>6466.5</v>
      </c>
      <c r="I670" s="44">
        <f>I671</f>
        <v>503.2</v>
      </c>
      <c r="J670" s="130">
        <f t="shared" si="110"/>
        <v>6969.7</v>
      </c>
    </row>
    <row r="671" spans="2:10" ht="30">
      <c r="B671" s="59" t="s">
        <v>128</v>
      </c>
      <c r="C671" s="40" t="s">
        <v>74</v>
      </c>
      <c r="D671" s="40" t="s">
        <v>69</v>
      </c>
      <c r="E671" s="40" t="s">
        <v>266</v>
      </c>
      <c r="F671" s="40" t="s">
        <v>125</v>
      </c>
      <c r="G671" s="40"/>
      <c r="H671" s="44">
        <f>H672</f>
        <v>6466.5</v>
      </c>
      <c r="I671" s="44">
        <f>I672</f>
        <v>503.2</v>
      </c>
      <c r="J671" s="130">
        <f t="shared" si="110"/>
        <v>6969.7</v>
      </c>
    </row>
    <row r="672" spans="2:10" ht="15">
      <c r="B672" s="61" t="s">
        <v>113</v>
      </c>
      <c r="C672" s="41" t="s">
        <v>74</v>
      </c>
      <c r="D672" s="41" t="s">
        <v>69</v>
      </c>
      <c r="E672" s="41" t="s">
        <v>266</v>
      </c>
      <c r="F672" s="41" t="s">
        <v>125</v>
      </c>
      <c r="G672" s="41" t="s">
        <v>102</v>
      </c>
      <c r="H672" s="45">
        <f>'вед.прил 9'!I180</f>
        <v>6466.5</v>
      </c>
      <c r="I672" s="45">
        <f>'вед.прил 9'!J180</f>
        <v>503.2</v>
      </c>
      <c r="J672" s="134">
        <f t="shared" si="110"/>
        <v>6969.7</v>
      </c>
    </row>
    <row r="673" spans="2:10" ht="30">
      <c r="B673" s="60" t="s">
        <v>502</v>
      </c>
      <c r="C673" s="40" t="s">
        <v>74</v>
      </c>
      <c r="D673" s="40" t="s">
        <v>69</v>
      </c>
      <c r="E673" s="40" t="s">
        <v>266</v>
      </c>
      <c r="F673" s="40" t="s">
        <v>127</v>
      </c>
      <c r="G673" s="40"/>
      <c r="H673" s="44">
        <f>H674</f>
        <v>601.8</v>
      </c>
      <c r="I673" s="44">
        <f>I674</f>
        <v>0</v>
      </c>
      <c r="J673" s="130">
        <f t="shared" si="110"/>
        <v>601.8</v>
      </c>
    </row>
    <row r="674" spans="2:10" ht="30">
      <c r="B674" s="60" t="s">
        <v>130</v>
      </c>
      <c r="C674" s="40" t="s">
        <v>74</v>
      </c>
      <c r="D674" s="40" t="s">
        <v>69</v>
      </c>
      <c r="E674" s="40" t="s">
        <v>266</v>
      </c>
      <c r="F674" s="40" t="s">
        <v>129</v>
      </c>
      <c r="G674" s="40"/>
      <c r="H674" s="44">
        <f>H675</f>
        <v>601.8</v>
      </c>
      <c r="I674" s="44">
        <f>I675</f>
        <v>0</v>
      </c>
      <c r="J674" s="130">
        <f t="shared" si="110"/>
        <v>601.8</v>
      </c>
    </row>
    <row r="675" spans="2:10" ht="15">
      <c r="B675" s="61" t="s">
        <v>113</v>
      </c>
      <c r="C675" s="41" t="s">
        <v>74</v>
      </c>
      <c r="D675" s="41" t="s">
        <v>69</v>
      </c>
      <c r="E675" s="41" t="s">
        <v>266</v>
      </c>
      <c r="F675" s="41" t="s">
        <v>129</v>
      </c>
      <c r="G675" s="41" t="s">
        <v>102</v>
      </c>
      <c r="H675" s="45">
        <f>'вед.прил 9'!I183</f>
        <v>601.8</v>
      </c>
      <c r="I675" s="45">
        <f>'вед.прил 9'!J183</f>
        <v>0</v>
      </c>
      <c r="J675" s="134">
        <f t="shared" si="110"/>
        <v>601.8</v>
      </c>
    </row>
    <row r="676" spans="2:10" ht="15">
      <c r="B676" s="60" t="s">
        <v>139</v>
      </c>
      <c r="C676" s="40" t="s">
        <v>74</v>
      </c>
      <c r="D676" s="40" t="s">
        <v>69</v>
      </c>
      <c r="E676" s="40" t="s">
        <v>266</v>
      </c>
      <c r="F676" s="40" t="s">
        <v>138</v>
      </c>
      <c r="G676" s="40"/>
      <c r="H676" s="44">
        <f>H679+H677</f>
        <v>27.4</v>
      </c>
      <c r="I676" s="44">
        <f>I679+I677</f>
        <v>0</v>
      </c>
      <c r="J676" s="130">
        <f t="shared" si="110"/>
        <v>27.4</v>
      </c>
    </row>
    <row r="677" spans="2:10" ht="15">
      <c r="B677" s="60" t="s">
        <v>450</v>
      </c>
      <c r="C677" s="40" t="s">
        <v>74</v>
      </c>
      <c r="D677" s="40" t="s">
        <v>69</v>
      </c>
      <c r="E677" s="40" t="s">
        <v>266</v>
      </c>
      <c r="F677" s="40" t="s">
        <v>451</v>
      </c>
      <c r="G677" s="40"/>
      <c r="H677" s="44">
        <f>H678</f>
        <v>5</v>
      </c>
      <c r="I677" s="44">
        <f>I678</f>
        <v>0</v>
      </c>
      <c r="J677" s="130">
        <f>J678</f>
        <v>5</v>
      </c>
    </row>
    <row r="678" spans="2:10" ht="15">
      <c r="B678" s="61" t="s">
        <v>113</v>
      </c>
      <c r="C678" s="41" t="s">
        <v>74</v>
      </c>
      <c r="D678" s="41" t="s">
        <v>69</v>
      </c>
      <c r="E678" s="41" t="s">
        <v>266</v>
      </c>
      <c r="F678" s="41" t="s">
        <v>451</v>
      </c>
      <c r="G678" s="41" t="s">
        <v>102</v>
      </c>
      <c r="H678" s="45">
        <f>'вед.прил 9'!I186</f>
        <v>5</v>
      </c>
      <c r="I678" s="45">
        <f>'вед.прил 9'!J186</f>
        <v>0</v>
      </c>
      <c r="J678" s="134">
        <f>'вед.прил 9'!K186</f>
        <v>5</v>
      </c>
    </row>
    <row r="679" spans="2:10" ht="15">
      <c r="B679" s="60" t="s">
        <v>141</v>
      </c>
      <c r="C679" s="40" t="s">
        <v>74</v>
      </c>
      <c r="D679" s="40" t="s">
        <v>69</v>
      </c>
      <c r="E679" s="40" t="s">
        <v>266</v>
      </c>
      <c r="F679" s="40" t="s">
        <v>140</v>
      </c>
      <c r="G679" s="40"/>
      <c r="H679" s="44">
        <f>H680</f>
        <v>22.4</v>
      </c>
      <c r="I679" s="44">
        <f>I680</f>
        <v>0</v>
      </c>
      <c r="J679" s="130">
        <f t="shared" si="110"/>
        <v>22.4</v>
      </c>
    </row>
    <row r="680" spans="2:10" ht="15">
      <c r="B680" s="61" t="s">
        <v>113</v>
      </c>
      <c r="C680" s="41" t="s">
        <v>74</v>
      </c>
      <c r="D680" s="41" t="s">
        <v>69</v>
      </c>
      <c r="E680" s="41" t="s">
        <v>266</v>
      </c>
      <c r="F680" s="41" t="s">
        <v>140</v>
      </c>
      <c r="G680" s="41" t="s">
        <v>102</v>
      </c>
      <c r="H680" s="45">
        <f>'вед.прил 9'!I188</f>
        <v>22.4</v>
      </c>
      <c r="I680" s="45">
        <f>'вед.прил 9'!J188</f>
        <v>0</v>
      </c>
      <c r="J680" s="134">
        <f t="shared" si="110"/>
        <v>22.4</v>
      </c>
    </row>
    <row r="681" spans="2:10" ht="45">
      <c r="B681" s="60" t="s">
        <v>435</v>
      </c>
      <c r="C681" s="40" t="s">
        <v>74</v>
      </c>
      <c r="D681" s="40" t="s">
        <v>69</v>
      </c>
      <c r="E681" s="40" t="s">
        <v>455</v>
      </c>
      <c r="F681" s="41"/>
      <c r="G681" s="41"/>
      <c r="H681" s="44">
        <f aca="true" t="shared" si="115" ref="H681:J683">H682</f>
        <v>25.9</v>
      </c>
      <c r="I681" s="44">
        <f t="shared" si="115"/>
        <v>0</v>
      </c>
      <c r="J681" s="130">
        <f t="shared" si="115"/>
        <v>25.9</v>
      </c>
    </row>
    <row r="682" spans="2:10" ht="30">
      <c r="B682" s="60" t="s">
        <v>502</v>
      </c>
      <c r="C682" s="40" t="s">
        <v>74</v>
      </c>
      <c r="D682" s="40" t="s">
        <v>69</v>
      </c>
      <c r="E682" s="40" t="s">
        <v>455</v>
      </c>
      <c r="F682" s="40" t="s">
        <v>127</v>
      </c>
      <c r="G682" s="40"/>
      <c r="H682" s="44">
        <f t="shared" si="115"/>
        <v>25.9</v>
      </c>
      <c r="I682" s="44">
        <f t="shared" si="115"/>
        <v>0</v>
      </c>
      <c r="J682" s="130">
        <f t="shared" si="115"/>
        <v>25.9</v>
      </c>
    </row>
    <row r="683" spans="2:10" ht="30">
      <c r="B683" s="60" t="s">
        <v>130</v>
      </c>
      <c r="C683" s="40" t="s">
        <v>74</v>
      </c>
      <c r="D683" s="40" t="s">
        <v>69</v>
      </c>
      <c r="E683" s="40" t="s">
        <v>455</v>
      </c>
      <c r="F683" s="40" t="s">
        <v>129</v>
      </c>
      <c r="G683" s="40"/>
      <c r="H683" s="44">
        <f t="shared" si="115"/>
        <v>25.9</v>
      </c>
      <c r="I683" s="44">
        <f t="shared" si="115"/>
        <v>0</v>
      </c>
      <c r="J683" s="130">
        <f t="shared" si="115"/>
        <v>25.9</v>
      </c>
    </row>
    <row r="684" spans="2:10" ht="15">
      <c r="B684" s="61" t="s">
        <v>113</v>
      </c>
      <c r="C684" s="41" t="s">
        <v>74</v>
      </c>
      <c r="D684" s="41" t="s">
        <v>69</v>
      </c>
      <c r="E684" s="41" t="s">
        <v>455</v>
      </c>
      <c r="F684" s="41" t="s">
        <v>129</v>
      </c>
      <c r="G684" s="41" t="s">
        <v>102</v>
      </c>
      <c r="H684" s="45">
        <f>'вед.прил 9'!I192</f>
        <v>25.9</v>
      </c>
      <c r="I684" s="45">
        <f>'вед.прил 9'!J192</f>
        <v>0</v>
      </c>
      <c r="J684" s="134">
        <f>'вед.прил 9'!K192</f>
        <v>25.9</v>
      </c>
    </row>
    <row r="685" spans="2:10" ht="17.25" customHeight="1">
      <c r="B685" s="59" t="s">
        <v>168</v>
      </c>
      <c r="C685" s="40" t="s">
        <v>74</v>
      </c>
      <c r="D685" s="40" t="s">
        <v>69</v>
      </c>
      <c r="E685" s="40" t="s">
        <v>150</v>
      </c>
      <c r="F685" s="40"/>
      <c r="G685" s="40"/>
      <c r="H685" s="44">
        <f>H686+H689+H692</f>
        <v>7467.8</v>
      </c>
      <c r="I685" s="44">
        <f>I686+I689+I692</f>
        <v>-130</v>
      </c>
      <c r="J685" s="130">
        <f t="shared" si="110"/>
        <v>7337.8</v>
      </c>
    </row>
    <row r="686" spans="2:10" ht="83.25" customHeight="1">
      <c r="B686" s="59" t="s">
        <v>249</v>
      </c>
      <c r="C686" s="40" t="s">
        <v>74</v>
      </c>
      <c r="D686" s="40" t="s">
        <v>69</v>
      </c>
      <c r="E686" s="40" t="s">
        <v>150</v>
      </c>
      <c r="F686" s="40" t="s">
        <v>124</v>
      </c>
      <c r="G686" s="40"/>
      <c r="H686" s="44">
        <f>H687</f>
        <v>7067.7</v>
      </c>
      <c r="I686" s="44">
        <f>I687</f>
        <v>-144.5</v>
      </c>
      <c r="J686" s="130">
        <f t="shared" si="110"/>
        <v>6923.2</v>
      </c>
    </row>
    <row r="687" spans="2:10" ht="30">
      <c r="B687" s="59" t="s">
        <v>137</v>
      </c>
      <c r="C687" s="40" t="s">
        <v>74</v>
      </c>
      <c r="D687" s="40" t="s">
        <v>69</v>
      </c>
      <c r="E687" s="40" t="s">
        <v>150</v>
      </c>
      <c r="F687" s="40" t="s">
        <v>136</v>
      </c>
      <c r="G687" s="40"/>
      <c r="H687" s="44">
        <f>H688</f>
        <v>7067.7</v>
      </c>
      <c r="I687" s="44">
        <f>I688</f>
        <v>-144.5</v>
      </c>
      <c r="J687" s="130">
        <f t="shared" si="110"/>
        <v>6923.2</v>
      </c>
    </row>
    <row r="688" spans="2:10" ht="15.75" customHeight="1">
      <c r="B688" s="63" t="s">
        <v>113</v>
      </c>
      <c r="C688" s="41" t="s">
        <v>74</v>
      </c>
      <c r="D688" s="41" t="s">
        <v>69</v>
      </c>
      <c r="E688" s="41" t="s">
        <v>150</v>
      </c>
      <c r="F688" s="41" t="s">
        <v>136</v>
      </c>
      <c r="G688" s="41" t="s">
        <v>102</v>
      </c>
      <c r="H688" s="45">
        <f>'вед.прил 9'!I196</f>
        <v>7067.7</v>
      </c>
      <c r="I688" s="45">
        <f>'вед.прил 9'!J196</f>
        <v>-144.5</v>
      </c>
      <c r="J688" s="134">
        <f t="shared" si="110"/>
        <v>6923.2</v>
      </c>
    </row>
    <row r="689" spans="2:10" ht="30.75" customHeight="1">
      <c r="B689" s="60" t="s">
        <v>502</v>
      </c>
      <c r="C689" s="40" t="s">
        <v>74</v>
      </c>
      <c r="D689" s="40" t="s">
        <v>69</v>
      </c>
      <c r="E689" s="40" t="s">
        <v>150</v>
      </c>
      <c r="F689" s="40" t="s">
        <v>127</v>
      </c>
      <c r="G689" s="40"/>
      <c r="H689" s="44">
        <f>H690</f>
        <v>370.1</v>
      </c>
      <c r="I689" s="44">
        <f>I690</f>
        <v>18.3</v>
      </c>
      <c r="J689" s="130">
        <f t="shared" si="110"/>
        <v>388.40000000000003</v>
      </c>
    </row>
    <row r="690" spans="2:10" ht="29.25" customHeight="1">
      <c r="B690" s="60" t="s">
        <v>130</v>
      </c>
      <c r="C690" s="40" t="s">
        <v>74</v>
      </c>
      <c r="D690" s="40" t="s">
        <v>69</v>
      </c>
      <c r="E690" s="40" t="s">
        <v>150</v>
      </c>
      <c r="F690" s="40" t="s">
        <v>129</v>
      </c>
      <c r="G690" s="40"/>
      <c r="H690" s="44">
        <f>H691</f>
        <v>370.1</v>
      </c>
      <c r="I690" s="44">
        <f>I691</f>
        <v>18.3</v>
      </c>
      <c r="J690" s="130">
        <f t="shared" si="110"/>
        <v>388.40000000000003</v>
      </c>
    </row>
    <row r="691" spans="2:10" ht="15">
      <c r="B691" s="61" t="s">
        <v>113</v>
      </c>
      <c r="C691" s="41" t="s">
        <v>74</v>
      </c>
      <c r="D691" s="41" t="s">
        <v>69</v>
      </c>
      <c r="E691" s="41" t="s">
        <v>150</v>
      </c>
      <c r="F691" s="41" t="s">
        <v>129</v>
      </c>
      <c r="G691" s="41" t="s">
        <v>102</v>
      </c>
      <c r="H691" s="45">
        <f>'вед.прил 9'!I199</f>
        <v>370.1</v>
      </c>
      <c r="I691" s="45">
        <f>'вед.прил 9'!J199</f>
        <v>18.3</v>
      </c>
      <c r="J691" s="134">
        <f t="shared" si="110"/>
        <v>388.40000000000003</v>
      </c>
    </row>
    <row r="692" spans="2:10" ht="15">
      <c r="B692" s="60" t="s">
        <v>139</v>
      </c>
      <c r="C692" s="40" t="s">
        <v>74</v>
      </c>
      <c r="D692" s="40" t="s">
        <v>69</v>
      </c>
      <c r="E692" s="40" t="s">
        <v>150</v>
      </c>
      <c r="F692" s="40" t="s">
        <v>138</v>
      </c>
      <c r="G692" s="40"/>
      <c r="H692" s="44">
        <f>H695+H693</f>
        <v>30</v>
      </c>
      <c r="I692" s="44">
        <f>I695+I693</f>
        <v>-3.8</v>
      </c>
      <c r="J692" s="130">
        <f t="shared" si="110"/>
        <v>26.2</v>
      </c>
    </row>
    <row r="693" spans="2:10" ht="15">
      <c r="B693" s="60" t="s">
        <v>450</v>
      </c>
      <c r="C693" s="40" t="s">
        <v>74</v>
      </c>
      <c r="D693" s="40" t="s">
        <v>69</v>
      </c>
      <c r="E693" s="40" t="s">
        <v>150</v>
      </c>
      <c r="F693" s="40" t="s">
        <v>451</v>
      </c>
      <c r="G693" s="40"/>
      <c r="H693" s="44">
        <f>H694</f>
        <v>3.7</v>
      </c>
      <c r="I693" s="44">
        <f>I694</f>
        <v>0</v>
      </c>
      <c r="J693" s="130">
        <f>J694</f>
        <v>3.7</v>
      </c>
    </row>
    <row r="694" spans="2:10" ht="15">
      <c r="B694" s="61" t="s">
        <v>113</v>
      </c>
      <c r="C694" s="41" t="s">
        <v>74</v>
      </c>
      <c r="D694" s="41" t="s">
        <v>69</v>
      </c>
      <c r="E694" s="41" t="s">
        <v>150</v>
      </c>
      <c r="F694" s="40" t="s">
        <v>451</v>
      </c>
      <c r="G694" s="40" t="s">
        <v>102</v>
      </c>
      <c r="H694" s="45">
        <f>'вед.прил 9'!I202</f>
        <v>3.7</v>
      </c>
      <c r="I694" s="45">
        <f>'вед.прил 9'!J202</f>
        <v>0</v>
      </c>
      <c r="J694" s="134">
        <f>'вед.прил 9'!K202</f>
        <v>3.7</v>
      </c>
    </row>
    <row r="695" spans="2:10" ht="15">
      <c r="B695" s="60" t="s">
        <v>141</v>
      </c>
      <c r="C695" s="40" t="s">
        <v>74</v>
      </c>
      <c r="D695" s="40" t="s">
        <v>69</v>
      </c>
      <c r="E695" s="40" t="s">
        <v>150</v>
      </c>
      <c r="F695" s="40" t="s">
        <v>140</v>
      </c>
      <c r="G695" s="40"/>
      <c r="H695" s="44">
        <f>H696</f>
        <v>26.3</v>
      </c>
      <c r="I695" s="44">
        <f>I696</f>
        <v>-3.8</v>
      </c>
      <c r="J695" s="130">
        <f t="shared" si="110"/>
        <v>22.5</v>
      </c>
    </row>
    <row r="696" spans="2:10" ht="15">
      <c r="B696" s="61" t="s">
        <v>113</v>
      </c>
      <c r="C696" s="41" t="s">
        <v>74</v>
      </c>
      <c r="D696" s="41" t="s">
        <v>69</v>
      </c>
      <c r="E696" s="41" t="s">
        <v>150</v>
      </c>
      <c r="F696" s="41" t="s">
        <v>140</v>
      </c>
      <c r="G696" s="41" t="s">
        <v>102</v>
      </c>
      <c r="H696" s="45">
        <f>'вед.прил 9'!I204</f>
        <v>26.3</v>
      </c>
      <c r="I696" s="45">
        <f>'вед.прил 9'!J204</f>
        <v>-3.8</v>
      </c>
      <c r="J696" s="134">
        <f t="shared" si="110"/>
        <v>22.5</v>
      </c>
    </row>
    <row r="697" spans="2:10" ht="45">
      <c r="B697" s="59" t="s">
        <v>174</v>
      </c>
      <c r="C697" s="40" t="s">
        <v>74</v>
      </c>
      <c r="D697" s="40" t="s">
        <v>69</v>
      </c>
      <c r="E697" s="40" t="s">
        <v>271</v>
      </c>
      <c r="F697" s="40"/>
      <c r="G697" s="40"/>
      <c r="H697" s="44">
        <f>H698+H716</f>
        <v>6707.700000000001</v>
      </c>
      <c r="I697" s="44">
        <f>I698+I716</f>
        <v>134.4</v>
      </c>
      <c r="J697" s="130">
        <f t="shared" si="110"/>
        <v>6842.1</v>
      </c>
    </row>
    <row r="698" spans="2:10" ht="60">
      <c r="B698" s="60" t="s">
        <v>169</v>
      </c>
      <c r="C698" s="40" t="s">
        <v>74</v>
      </c>
      <c r="D698" s="40" t="s">
        <v>69</v>
      </c>
      <c r="E698" s="40" t="s">
        <v>25</v>
      </c>
      <c r="F698" s="40"/>
      <c r="G698" s="40"/>
      <c r="H698" s="44">
        <f>H699</f>
        <v>3973.4</v>
      </c>
      <c r="I698" s="44">
        <f>I699</f>
        <v>134.4</v>
      </c>
      <c r="J698" s="130">
        <f t="shared" si="110"/>
        <v>4107.8</v>
      </c>
    </row>
    <row r="699" spans="2:10" ht="60">
      <c r="B699" s="59" t="s">
        <v>439</v>
      </c>
      <c r="C699" s="40" t="s">
        <v>74</v>
      </c>
      <c r="D699" s="40" t="s">
        <v>69</v>
      </c>
      <c r="E699" s="40" t="s">
        <v>26</v>
      </c>
      <c r="F699" s="40"/>
      <c r="G699" s="40"/>
      <c r="H699" s="44">
        <f>H704+H700</f>
        <v>3973.4</v>
      </c>
      <c r="I699" s="44">
        <f>I704+I700</f>
        <v>134.4</v>
      </c>
      <c r="J699" s="130">
        <f t="shared" si="110"/>
        <v>4107.8</v>
      </c>
    </row>
    <row r="700" spans="2:10" ht="15">
      <c r="B700" s="60" t="s">
        <v>293</v>
      </c>
      <c r="C700" s="40" t="s">
        <v>74</v>
      </c>
      <c r="D700" s="40" t="s">
        <v>69</v>
      </c>
      <c r="E700" s="40" t="s">
        <v>456</v>
      </c>
      <c r="F700" s="40"/>
      <c r="G700" s="40"/>
      <c r="H700" s="44">
        <f aca="true" t="shared" si="116" ref="H700:J702">H701</f>
        <v>36.8</v>
      </c>
      <c r="I700" s="44">
        <f t="shared" si="116"/>
        <v>0</v>
      </c>
      <c r="J700" s="130">
        <f t="shared" si="116"/>
        <v>36.8</v>
      </c>
    </row>
    <row r="701" spans="2:10" ht="30">
      <c r="B701" s="60" t="s">
        <v>502</v>
      </c>
      <c r="C701" s="40" t="s">
        <v>74</v>
      </c>
      <c r="D701" s="40" t="s">
        <v>69</v>
      </c>
      <c r="E701" s="40" t="s">
        <v>456</v>
      </c>
      <c r="F701" s="40" t="s">
        <v>127</v>
      </c>
      <c r="G701" s="40"/>
      <c r="H701" s="44">
        <f t="shared" si="116"/>
        <v>36.8</v>
      </c>
      <c r="I701" s="44">
        <f t="shared" si="116"/>
        <v>0</v>
      </c>
      <c r="J701" s="130">
        <f t="shared" si="116"/>
        <v>36.8</v>
      </c>
    </row>
    <row r="702" spans="2:10" ht="30">
      <c r="B702" s="60" t="s">
        <v>130</v>
      </c>
      <c r="C702" s="40" t="s">
        <v>74</v>
      </c>
      <c r="D702" s="40" t="s">
        <v>69</v>
      </c>
      <c r="E702" s="40" t="s">
        <v>456</v>
      </c>
      <c r="F702" s="40" t="s">
        <v>129</v>
      </c>
      <c r="G702" s="40"/>
      <c r="H702" s="44">
        <f t="shared" si="116"/>
        <v>36.8</v>
      </c>
      <c r="I702" s="44">
        <f t="shared" si="116"/>
        <v>0</v>
      </c>
      <c r="J702" s="130">
        <f t="shared" si="116"/>
        <v>36.8</v>
      </c>
    </row>
    <row r="703" spans="2:10" ht="15">
      <c r="B703" s="61" t="s">
        <v>113</v>
      </c>
      <c r="C703" s="41" t="s">
        <v>74</v>
      </c>
      <c r="D703" s="41" t="s">
        <v>69</v>
      </c>
      <c r="E703" s="41" t="s">
        <v>456</v>
      </c>
      <c r="F703" s="41" t="s">
        <v>129</v>
      </c>
      <c r="G703" s="41" t="s">
        <v>102</v>
      </c>
      <c r="H703" s="45">
        <f>'вед.прил 9'!I211</f>
        <v>36.8</v>
      </c>
      <c r="I703" s="45">
        <f>'вед.прил 9'!J211</f>
        <v>0</v>
      </c>
      <c r="J703" s="134">
        <f>'вед.прил 9'!K211</f>
        <v>36.8</v>
      </c>
    </row>
    <row r="704" spans="2:10" ht="15">
      <c r="B704" s="60" t="s">
        <v>293</v>
      </c>
      <c r="C704" s="40" t="s">
        <v>74</v>
      </c>
      <c r="D704" s="40" t="s">
        <v>69</v>
      </c>
      <c r="E704" s="40" t="s">
        <v>27</v>
      </c>
      <c r="F704" s="40"/>
      <c r="G704" s="40"/>
      <c r="H704" s="44">
        <f>H705+H708+H711</f>
        <v>3936.6</v>
      </c>
      <c r="I704" s="44">
        <f>I705+I708+I711</f>
        <v>134.4</v>
      </c>
      <c r="J704" s="130">
        <f t="shared" si="110"/>
        <v>4071</v>
      </c>
    </row>
    <row r="705" spans="2:10" ht="78" customHeight="1">
      <c r="B705" s="59" t="s">
        <v>249</v>
      </c>
      <c r="C705" s="40" t="s">
        <v>74</v>
      </c>
      <c r="D705" s="40" t="s">
        <v>69</v>
      </c>
      <c r="E705" s="40" t="s">
        <v>27</v>
      </c>
      <c r="F705" s="40" t="s">
        <v>124</v>
      </c>
      <c r="G705" s="40"/>
      <c r="H705" s="44">
        <f>H706</f>
        <v>3603.9</v>
      </c>
      <c r="I705" s="44">
        <f>I706</f>
        <v>133.6</v>
      </c>
      <c r="J705" s="130">
        <f t="shared" si="110"/>
        <v>3737.5</v>
      </c>
    </row>
    <row r="706" spans="2:10" ht="30">
      <c r="B706" s="59" t="s">
        <v>137</v>
      </c>
      <c r="C706" s="40" t="s">
        <v>74</v>
      </c>
      <c r="D706" s="40" t="s">
        <v>69</v>
      </c>
      <c r="E706" s="40" t="s">
        <v>27</v>
      </c>
      <c r="F706" s="40" t="s">
        <v>136</v>
      </c>
      <c r="G706" s="40"/>
      <c r="H706" s="44">
        <f>H707</f>
        <v>3603.9</v>
      </c>
      <c r="I706" s="44">
        <f>I707</f>
        <v>133.6</v>
      </c>
      <c r="J706" s="130">
        <f t="shared" si="110"/>
        <v>3737.5</v>
      </c>
    </row>
    <row r="707" spans="2:10" ht="20.25" customHeight="1">
      <c r="B707" s="61" t="s">
        <v>113</v>
      </c>
      <c r="C707" s="41" t="s">
        <v>74</v>
      </c>
      <c r="D707" s="41" t="s">
        <v>69</v>
      </c>
      <c r="E707" s="41" t="s">
        <v>27</v>
      </c>
      <c r="F707" s="41" t="s">
        <v>136</v>
      </c>
      <c r="G707" s="41" t="s">
        <v>102</v>
      </c>
      <c r="H707" s="45">
        <f>'вед.прил 9'!I215</f>
        <v>3603.9</v>
      </c>
      <c r="I707" s="45">
        <f>'вед.прил 9'!J215</f>
        <v>133.6</v>
      </c>
      <c r="J707" s="134">
        <f t="shared" si="110"/>
        <v>3737.5</v>
      </c>
    </row>
    <row r="708" spans="2:10" ht="32.25" customHeight="1">
      <c r="B708" s="60" t="s">
        <v>502</v>
      </c>
      <c r="C708" s="40" t="s">
        <v>74</v>
      </c>
      <c r="D708" s="40" t="s">
        <v>69</v>
      </c>
      <c r="E708" s="40" t="s">
        <v>27</v>
      </c>
      <c r="F708" s="40" t="s">
        <v>127</v>
      </c>
      <c r="G708" s="40"/>
      <c r="H708" s="44">
        <f>H709</f>
        <v>312.7</v>
      </c>
      <c r="I708" s="44">
        <f>I709</f>
        <v>9.5</v>
      </c>
      <c r="J708" s="130">
        <f t="shared" si="110"/>
        <v>322.2</v>
      </c>
    </row>
    <row r="709" spans="2:10" ht="30">
      <c r="B709" s="60" t="s">
        <v>130</v>
      </c>
      <c r="C709" s="40" t="s">
        <v>74</v>
      </c>
      <c r="D709" s="40" t="s">
        <v>69</v>
      </c>
      <c r="E709" s="40" t="s">
        <v>27</v>
      </c>
      <c r="F709" s="40" t="s">
        <v>129</v>
      </c>
      <c r="G709" s="40"/>
      <c r="H709" s="44">
        <f>H710</f>
        <v>312.7</v>
      </c>
      <c r="I709" s="44">
        <f>I710</f>
        <v>9.5</v>
      </c>
      <c r="J709" s="130">
        <f t="shared" si="110"/>
        <v>322.2</v>
      </c>
    </row>
    <row r="710" spans="2:10" ht="15">
      <c r="B710" s="61" t="s">
        <v>113</v>
      </c>
      <c r="C710" s="41" t="s">
        <v>74</v>
      </c>
      <c r="D710" s="41" t="s">
        <v>69</v>
      </c>
      <c r="E710" s="41" t="s">
        <v>27</v>
      </c>
      <c r="F710" s="41" t="s">
        <v>129</v>
      </c>
      <c r="G710" s="41" t="s">
        <v>102</v>
      </c>
      <c r="H710" s="45">
        <f>'вед.прил 9'!I218</f>
        <v>312.7</v>
      </c>
      <c r="I710" s="45">
        <f>'вед.прил 9'!J218</f>
        <v>9.5</v>
      </c>
      <c r="J710" s="134">
        <f t="shared" si="110"/>
        <v>322.2</v>
      </c>
    </row>
    <row r="711" spans="2:10" ht="15">
      <c r="B711" s="60" t="s">
        <v>139</v>
      </c>
      <c r="C711" s="40" t="s">
        <v>74</v>
      </c>
      <c r="D711" s="40" t="s">
        <v>69</v>
      </c>
      <c r="E711" s="40" t="s">
        <v>27</v>
      </c>
      <c r="F711" s="40" t="s">
        <v>138</v>
      </c>
      <c r="G711" s="40"/>
      <c r="H711" s="44">
        <f>H714+H712</f>
        <v>20</v>
      </c>
      <c r="I711" s="44">
        <f>I714+I712</f>
        <v>-8.7</v>
      </c>
      <c r="J711" s="130">
        <f t="shared" si="110"/>
        <v>11.3</v>
      </c>
    </row>
    <row r="712" spans="2:10" ht="15">
      <c r="B712" s="60" t="s">
        <v>450</v>
      </c>
      <c r="C712" s="40" t="s">
        <v>74</v>
      </c>
      <c r="D712" s="40" t="s">
        <v>69</v>
      </c>
      <c r="E712" s="40" t="s">
        <v>27</v>
      </c>
      <c r="F712" s="40" t="s">
        <v>451</v>
      </c>
      <c r="G712" s="40"/>
      <c r="H712" s="44">
        <f>H713</f>
        <v>3</v>
      </c>
      <c r="I712" s="44">
        <f>I713</f>
        <v>0</v>
      </c>
      <c r="J712" s="130">
        <f>J713</f>
        <v>3</v>
      </c>
    </row>
    <row r="713" spans="2:10" ht="15">
      <c r="B713" s="61" t="s">
        <v>113</v>
      </c>
      <c r="C713" s="41" t="s">
        <v>74</v>
      </c>
      <c r="D713" s="41" t="s">
        <v>69</v>
      </c>
      <c r="E713" s="41" t="s">
        <v>27</v>
      </c>
      <c r="F713" s="41" t="s">
        <v>451</v>
      </c>
      <c r="G713" s="41" t="s">
        <v>102</v>
      </c>
      <c r="H713" s="45">
        <f>'вед.прил 9'!I221</f>
        <v>3</v>
      </c>
      <c r="I713" s="45">
        <f>'вед.прил 9'!J221</f>
        <v>0</v>
      </c>
      <c r="J713" s="134">
        <f>'вед.прил 9'!K221</f>
        <v>3</v>
      </c>
    </row>
    <row r="714" spans="2:10" ht="15">
      <c r="B714" s="60" t="s">
        <v>141</v>
      </c>
      <c r="C714" s="40" t="s">
        <v>74</v>
      </c>
      <c r="D714" s="40" t="s">
        <v>69</v>
      </c>
      <c r="E714" s="40" t="s">
        <v>27</v>
      </c>
      <c r="F714" s="40" t="s">
        <v>140</v>
      </c>
      <c r="G714" s="40"/>
      <c r="H714" s="44">
        <f>H715</f>
        <v>17</v>
      </c>
      <c r="I714" s="44">
        <f>I715</f>
        <v>-8.7</v>
      </c>
      <c r="J714" s="130">
        <f t="shared" si="110"/>
        <v>8.3</v>
      </c>
    </row>
    <row r="715" spans="2:10" ht="15">
      <c r="B715" s="61" t="s">
        <v>113</v>
      </c>
      <c r="C715" s="41" t="s">
        <v>74</v>
      </c>
      <c r="D715" s="41" t="s">
        <v>69</v>
      </c>
      <c r="E715" s="41" t="s">
        <v>27</v>
      </c>
      <c r="F715" s="41" t="s">
        <v>140</v>
      </c>
      <c r="G715" s="41" t="s">
        <v>102</v>
      </c>
      <c r="H715" s="45">
        <f>'вед.прил 9'!I223</f>
        <v>17</v>
      </c>
      <c r="I715" s="45">
        <f>'вед.прил 9'!J223</f>
        <v>-8.7</v>
      </c>
      <c r="J715" s="134">
        <f t="shared" si="110"/>
        <v>8.3</v>
      </c>
    </row>
    <row r="716" spans="2:10" ht="45">
      <c r="B716" s="60" t="s">
        <v>170</v>
      </c>
      <c r="C716" s="40" t="s">
        <v>74</v>
      </c>
      <c r="D716" s="40" t="s">
        <v>69</v>
      </c>
      <c r="E716" s="40" t="s">
        <v>22</v>
      </c>
      <c r="F716" s="40"/>
      <c r="G716" s="40"/>
      <c r="H716" s="44">
        <f aca="true" t="shared" si="117" ref="H716:I720">H717</f>
        <v>2734.3</v>
      </c>
      <c r="I716" s="44">
        <f t="shared" si="117"/>
        <v>0</v>
      </c>
      <c r="J716" s="130">
        <f t="shared" si="110"/>
        <v>2734.3</v>
      </c>
    </row>
    <row r="717" spans="2:10" ht="45">
      <c r="B717" s="60" t="s">
        <v>171</v>
      </c>
      <c r="C717" s="40" t="s">
        <v>74</v>
      </c>
      <c r="D717" s="40" t="s">
        <v>69</v>
      </c>
      <c r="E717" s="40" t="s">
        <v>23</v>
      </c>
      <c r="F717" s="41"/>
      <c r="G717" s="41"/>
      <c r="H717" s="44">
        <f t="shared" si="117"/>
        <v>2734.3</v>
      </c>
      <c r="I717" s="44">
        <f t="shared" si="117"/>
        <v>0</v>
      </c>
      <c r="J717" s="130">
        <f t="shared" si="110"/>
        <v>2734.3</v>
      </c>
    </row>
    <row r="718" spans="2:10" ht="15">
      <c r="B718" s="60" t="s">
        <v>293</v>
      </c>
      <c r="C718" s="40" t="s">
        <v>74</v>
      </c>
      <c r="D718" s="40" t="s">
        <v>69</v>
      </c>
      <c r="E718" s="40" t="s">
        <v>24</v>
      </c>
      <c r="F718" s="41"/>
      <c r="G718" s="41"/>
      <c r="H718" s="44">
        <f t="shared" si="117"/>
        <v>2734.3</v>
      </c>
      <c r="I718" s="44">
        <f t="shared" si="117"/>
        <v>0</v>
      </c>
      <c r="J718" s="130">
        <f aca="true" t="shared" si="118" ref="J718:J840">H718+I718</f>
        <v>2734.3</v>
      </c>
    </row>
    <row r="719" spans="2:10" ht="28.5" customHeight="1">
      <c r="B719" s="60" t="s">
        <v>502</v>
      </c>
      <c r="C719" s="40" t="s">
        <v>74</v>
      </c>
      <c r="D719" s="40" t="s">
        <v>69</v>
      </c>
      <c r="E719" s="40" t="s">
        <v>24</v>
      </c>
      <c r="F719" s="40" t="s">
        <v>127</v>
      </c>
      <c r="G719" s="41"/>
      <c r="H719" s="44">
        <f t="shared" si="117"/>
        <v>2734.3</v>
      </c>
      <c r="I719" s="44">
        <f t="shared" si="117"/>
        <v>0</v>
      </c>
      <c r="J719" s="130">
        <f t="shared" si="118"/>
        <v>2734.3</v>
      </c>
    </row>
    <row r="720" spans="2:10" ht="30">
      <c r="B720" s="60" t="s">
        <v>130</v>
      </c>
      <c r="C720" s="40" t="s">
        <v>74</v>
      </c>
      <c r="D720" s="40" t="s">
        <v>69</v>
      </c>
      <c r="E720" s="40" t="s">
        <v>24</v>
      </c>
      <c r="F720" s="40" t="s">
        <v>129</v>
      </c>
      <c r="G720" s="41"/>
      <c r="H720" s="44">
        <f t="shared" si="117"/>
        <v>2734.3</v>
      </c>
      <c r="I720" s="44">
        <f t="shared" si="117"/>
        <v>0</v>
      </c>
      <c r="J720" s="130">
        <f t="shared" si="118"/>
        <v>2734.3</v>
      </c>
    </row>
    <row r="721" spans="2:10" ht="15">
      <c r="B721" s="61" t="s">
        <v>113</v>
      </c>
      <c r="C721" s="41" t="s">
        <v>74</v>
      </c>
      <c r="D721" s="41" t="s">
        <v>69</v>
      </c>
      <c r="E721" s="41" t="s">
        <v>24</v>
      </c>
      <c r="F721" s="41" t="s">
        <v>129</v>
      </c>
      <c r="G721" s="41" t="s">
        <v>102</v>
      </c>
      <c r="H721" s="45">
        <f>'вед.прил 9'!I229</f>
        <v>2734.3</v>
      </c>
      <c r="I721" s="45">
        <f>'вед.прил 9'!J229</f>
        <v>0</v>
      </c>
      <c r="J721" s="134">
        <f t="shared" si="118"/>
        <v>2734.3</v>
      </c>
    </row>
    <row r="722" spans="2:10" ht="15">
      <c r="B722" s="62" t="s">
        <v>499</v>
      </c>
      <c r="C722" s="42" t="s">
        <v>71</v>
      </c>
      <c r="D722" s="40"/>
      <c r="E722" s="40"/>
      <c r="F722" s="40"/>
      <c r="G722" s="40"/>
      <c r="H722" s="43">
        <f>H725+H835</f>
        <v>35948.8</v>
      </c>
      <c r="I722" s="43">
        <f>I725+I835</f>
        <v>909.3</v>
      </c>
      <c r="J722" s="77">
        <f t="shared" si="118"/>
        <v>36858.100000000006</v>
      </c>
    </row>
    <row r="723" spans="2:10" ht="15">
      <c r="B723" s="76" t="s">
        <v>113</v>
      </c>
      <c r="C723" s="42" t="s">
        <v>71</v>
      </c>
      <c r="D723" s="40"/>
      <c r="E723" s="40"/>
      <c r="F723" s="40"/>
      <c r="G723" s="42" t="s">
        <v>102</v>
      </c>
      <c r="H723" s="43">
        <f>H773+H797+H807+H817+H820+H831+H840+H843+H751+H778+H825+H846+H854+H857+H860+H834+H740+H793+H803+H813+H850+H823+H783+H744+H760+H737</f>
        <v>30495.399999999998</v>
      </c>
      <c r="I723" s="43">
        <f>I773+I797+I807+I817+I820+I831+I840+I843+I751+I778+I825+I846+I854+I857+I860+I834+I740+I793+I803+I813+I850+I823+I783+I744+I760+I737</f>
        <v>909.3</v>
      </c>
      <c r="J723" s="77">
        <f t="shared" si="118"/>
        <v>31404.699999999997</v>
      </c>
    </row>
    <row r="724" spans="2:10" ht="15">
      <c r="B724" s="76" t="s">
        <v>114</v>
      </c>
      <c r="C724" s="42" t="s">
        <v>71</v>
      </c>
      <c r="D724" s="40"/>
      <c r="E724" s="40"/>
      <c r="F724" s="40"/>
      <c r="G724" s="42" t="s">
        <v>103</v>
      </c>
      <c r="H724" s="43">
        <f>H733+H730+H769+H756+H789+H764</f>
        <v>5453.400000000001</v>
      </c>
      <c r="I724" s="43">
        <f>I733+I730+I769+I756+I789+I764</f>
        <v>0</v>
      </c>
      <c r="J724" s="77">
        <f t="shared" si="118"/>
        <v>5453.400000000001</v>
      </c>
    </row>
    <row r="725" spans="2:10" ht="14.25">
      <c r="B725" s="62" t="s">
        <v>63</v>
      </c>
      <c r="C725" s="42" t="s">
        <v>71</v>
      </c>
      <c r="D725" s="42" t="s">
        <v>67</v>
      </c>
      <c r="E725" s="42"/>
      <c r="F725" s="42"/>
      <c r="G725" s="42"/>
      <c r="H725" s="43">
        <f>H745+H726</f>
        <v>28569.9</v>
      </c>
      <c r="I725" s="43">
        <f>I745+I726</f>
        <v>383.5</v>
      </c>
      <c r="J725" s="77">
        <f t="shared" si="118"/>
        <v>28953.4</v>
      </c>
    </row>
    <row r="726" spans="2:10" ht="15">
      <c r="B726" s="59" t="s">
        <v>38</v>
      </c>
      <c r="C726" s="40" t="s">
        <v>71</v>
      </c>
      <c r="D726" s="40" t="s">
        <v>67</v>
      </c>
      <c r="E726" s="40" t="s">
        <v>265</v>
      </c>
      <c r="F726" s="42"/>
      <c r="G726" s="42"/>
      <c r="H726" s="44">
        <f>H734+H727+H741</f>
        <v>577.8000000000001</v>
      </c>
      <c r="I726" s="44">
        <f>I734+I727+I741</f>
        <v>0</v>
      </c>
      <c r="J726" s="44">
        <f>J734+J727+J741</f>
        <v>577.8000000000001</v>
      </c>
    </row>
    <row r="727" spans="2:10" ht="75">
      <c r="B727" s="115" t="s">
        <v>475</v>
      </c>
      <c r="C727" s="40" t="s">
        <v>71</v>
      </c>
      <c r="D727" s="40" t="s">
        <v>67</v>
      </c>
      <c r="E727" s="40" t="s">
        <v>471</v>
      </c>
      <c r="F727" s="116"/>
      <c r="G727" s="116"/>
      <c r="H727" s="44">
        <f>H731+H728</f>
        <v>450</v>
      </c>
      <c r="I727" s="44">
        <f>I731+I728</f>
        <v>0</v>
      </c>
      <c r="J727" s="130">
        <f>H727+I727</f>
        <v>450</v>
      </c>
    </row>
    <row r="728" spans="2:10" ht="30">
      <c r="B728" s="60" t="s">
        <v>502</v>
      </c>
      <c r="C728" s="40" t="s">
        <v>71</v>
      </c>
      <c r="D728" s="40" t="s">
        <v>67</v>
      </c>
      <c r="E728" s="40" t="s">
        <v>471</v>
      </c>
      <c r="F728" s="40" t="s">
        <v>127</v>
      </c>
      <c r="G728" s="116"/>
      <c r="H728" s="44">
        <f aca="true" t="shared" si="119" ref="H728:J729">H729</f>
        <v>100</v>
      </c>
      <c r="I728" s="44">
        <f t="shared" si="119"/>
        <v>0</v>
      </c>
      <c r="J728" s="130">
        <f t="shared" si="119"/>
        <v>100</v>
      </c>
    </row>
    <row r="729" spans="2:10" ht="30">
      <c r="B729" s="60" t="s">
        <v>130</v>
      </c>
      <c r="C729" s="40" t="s">
        <v>71</v>
      </c>
      <c r="D729" s="40" t="s">
        <v>67</v>
      </c>
      <c r="E729" s="40" t="s">
        <v>471</v>
      </c>
      <c r="F729" s="40" t="s">
        <v>129</v>
      </c>
      <c r="G729" s="116"/>
      <c r="H729" s="44">
        <f t="shared" si="119"/>
        <v>100</v>
      </c>
      <c r="I729" s="44">
        <f t="shared" si="119"/>
        <v>0</v>
      </c>
      <c r="J729" s="130">
        <f t="shared" si="119"/>
        <v>100</v>
      </c>
    </row>
    <row r="730" spans="2:10" ht="15">
      <c r="B730" s="61" t="s">
        <v>114</v>
      </c>
      <c r="C730" s="41" t="s">
        <v>71</v>
      </c>
      <c r="D730" s="41" t="s">
        <v>67</v>
      </c>
      <c r="E730" s="41" t="s">
        <v>471</v>
      </c>
      <c r="F730" s="41" t="s">
        <v>129</v>
      </c>
      <c r="G730" s="41" t="s">
        <v>103</v>
      </c>
      <c r="H730" s="45">
        <f>'вед.прил 9'!I983</f>
        <v>100</v>
      </c>
      <c r="I730" s="45">
        <f>'вед.прил 9'!J983</f>
        <v>0</v>
      </c>
      <c r="J730" s="134">
        <f>'вед.прил 9'!K983</f>
        <v>100</v>
      </c>
    </row>
    <row r="731" spans="2:10" ht="45">
      <c r="B731" s="115" t="s">
        <v>133</v>
      </c>
      <c r="C731" s="40" t="s">
        <v>71</v>
      </c>
      <c r="D731" s="40" t="s">
        <v>67</v>
      </c>
      <c r="E731" s="40" t="s">
        <v>471</v>
      </c>
      <c r="F731" s="135">
        <v>600</v>
      </c>
      <c r="G731" s="40"/>
      <c r="H731" s="44">
        <f aca="true" t="shared" si="120" ref="H731:J732">H732</f>
        <v>350</v>
      </c>
      <c r="I731" s="44">
        <f t="shared" si="120"/>
        <v>0</v>
      </c>
      <c r="J731" s="130">
        <f t="shared" si="120"/>
        <v>350</v>
      </c>
    </row>
    <row r="732" spans="2:10" ht="15">
      <c r="B732" s="115" t="s">
        <v>135</v>
      </c>
      <c r="C732" s="40" t="s">
        <v>71</v>
      </c>
      <c r="D732" s="40" t="s">
        <v>67</v>
      </c>
      <c r="E732" s="40" t="s">
        <v>471</v>
      </c>
      <c r="F732" s="40" t="s">
        <v>134</v>
      </c>
      <c r="G732" s="40"/>
      <c r="H732" s="44">
        <f t="shared" si="120"/>
        <v>350</v>
      </c>
      <c r="I732" s="44">
        <f t="shared" si="120"/>
        <v>0</v>
      </c>
      <c r="J732" s="130">
        <f t="shared" si="120"/>
        <v>350</v>
      </c>
    </row>
    <row r="733" spans="2:10" ht="15">
      <c r="B733" s="61" t="s">
        <v>114</v>
      </c>
      <c r="C733" s="41" t="s">
        <v>71</v>
      </c>
      <c r="D733" s="41" t="s">
        <v>67</v>
      </c>
      <c r="E733" s="41" t="s">
        <v>471</v>
      </c>
      <c r="F733" s="41" t="s">
        <v>134</v>
      </c>
      <c r="G733" s="41" t="s">
        <v>103</v>
      </c>
      <c r="H733" s="45">
        <f>'вед.прил 9'!I986</f>
        <v>350</v>
      </c>
      <c r="I733" s="45">
        <f>'вед.прил 9'!J986</f>
        <v>0</v>
      </c>
      <c r="J733" s="134">
        <f>'вед.прил 9'!K986</f>
        <v>350</v>
      </c>
    </row>
    <row r="734" spans="2:10" ht="60">
      <c r="B734" s="59" t="s">
        <v>262</v>
      </c>
      <c r="C734" s="40" t="s">
        <v>71</v>
      </c>
      <c r="D734" s="40" t="s">
        <v>67</v>
      </c>
      <c r="E734" s="40" t="s">
        <v>269</v>
      </c>
      <c r="F734" s="116"/>
      <c r="G734" s="116"/>
      <c r="H734" s="44">
        <f>H738+H735</f>
        <v>127.7</v>
      </c>
      <c r="I734" s="44">
        <f>I738+I735</f>
        <v>0</v>
      </c>
      <c r="J734" s="44">
        <f>J738+J735</f>
        <v>127.7</v>
      </c>
    </row>
    <row r="735" spans="2:10" ht="30">
      <c r="B735" s="60" t="s">
        <v>502</v>
      </c>
      <c r="C735" s="40" t="s">
        <v>71</v>
      </c>
      <c r="D735" s="40" t="s">
        <v>67</v>
      </c>
      <c r="E735" s="40" t="s">
        <v>269</v>
      </c>
      <c r="F735" s="40" t="s">
        <v>127</v>
      </c>
      <c r="G735" s="41"/>
      <c r="H735" s="44">
        <f aca="true" t="shared" si="121" ref="H735:J736">H736</f>
        <v>2.7</v>
      </c>
      <c r="I735" s="44">
        <f t="shared" si="121"/>
        <v>0</v>
      </c>
      <c r="J735" s="130">
        <f t="shared" si="121"/>
        <v>2.7</v>
      </c>
    </row>
    <row r="736" spans="2:10" ht="30">
      <c r="B736" s="60" t="s">
        <v>130</v>
      </c>
      <c r="C736" s="40" t="s">
        <v>71</v>
      </c>
      <c r="D736" s="40" t="s">
        <v>67</v>
      </c>
      <c r="E736" s="40" t="s">
        <v>269</v>
      </c>
      <c r="F736" s="40" t="s">
        <v>129</v>
      </c>
      <c r="G736" s="41"/>
      <c r="H736" s="44">
        <f t="shared" si="121"/>
        <v>2.7</v>
      </c>
      <c r="I736" s="44">
        <f t="shared" si="121"/>
        <v>0</v>
      </c>
      <c r="J736" s="130">
        <f t="shared" si="121"/>
        <v>2.7</v>
      </c>
    </row>
    <row r="737" spans="2:10" ht="15">
      <c r="B737" s="61" t="s">
        <v>113</v>
      </c>
      <c r="C737" s="41" t="s">
        <v>71</v>
      </c>
      <c r="D737" s="41" t="s">
        <v>67</v>
      </c>
      <c r="E737" s="41" t="s">
        <v>269</v>
      </c>
      <c r="F737" s="41" t="s">
        <v>129</v>
      </c>
      <c r="G737" s="41" t="s">
        <v>102</v>
      </c>
      <c r="H737" s="45">
        <f>'вед.прил 9'!I993</f>
        <v>2.7</v>
      </c>
      <c r="I737" s="45">
        <f>'вед.прил 9'!J993</f>
        <v>0</v>
      </c>
      <c r="J737" s="134">
        <f>'вед.прил 9'!K993</f>
        <v>2.7</v>
      </c>
    </row>
    <row r="738" spans="2:10" ht="45">
      <c r="B738" s="59" t="s">
        <v>133</v>
      </c>
      <c r="C738" s="40" t="s">
        <v>71</v>
      </c>
      <c r="D738" s="40" t="s">
        <v>67</v>
      </c>
      <c r="E738" s="40" t="s">
        <v>269</v>
      </c>
      <c r="F738" s="135">
        <v>600</v>
      </c>
      <c r="G738" s="40"/>
      <c r="H738" s="44">
        <f aca="true" t="shared" si="122" ref="H738:J739">H739</f>
        <v>125</v>
      </c>
      <c r="I738" s="44">
        <f t="shared" si="122"/>
        <v>0</v>
      </c>
      <c r="J738" s="130">
        <f t="shared" si="122"/>
        <v>125</v>
      </c>
    </row>
    <row r="739" spans="2:10" ht="15">
      <c r="B739" s="59" t="s">
        <v>135</v>
      </c>
      <c r="C739" s="40" t="s">
        <v>71</v>
      </c>
      <c r="D739" s="40" t="s">
        <v>67</v>
      </c>
      <c r="E739" s="40" t="s">
        <v>269</v>
      </c>
      <c r="F739" s="40" t="s">
        <v>134</v>
      </c>
      <c r="G739" s="40"/>
      <c r="H739" s="44">
        <f t="shared" si="122"/>
        <v>125</v>
      </c>
      <c r="I739" s="44">
        <f t="shared" si="122"/>
        <v>0</v>
      </c>
      <c r="J739" s="130">
        <f t="shared" si="122"/>
        <v>125</v>
      </c>
    </row>
    <row r="740" spans="2:10" ht="15">
      <c r="B740" s="61" t="s">
        <v>113</v>
      </c>
      <c r="C740" s="41" t="s">
        <v>71</v>
      </c>
      <c r="D740" s="41" t="s">
        <v>67</v>
      </c>
      <c r="E740" s="41" t="s">
        <v>269</v>
      </c>
      <c r="F740" s="41" t="s">
        <v>134</v>
      </c>
      <c r="G740" s="41" t="s">
        <v>102</v>
      </c>
      <c r="H740" s="45">
        <f>'вед.прил 9'!I990</f>
        <v>125</v>
      </c>
      <c r="I740" s="45">
        <f>'вед.прил 9'!J990</f>
        <v>0</v>
      </c>
      <c r="J740" s="134">
        <f>'вед.прил 9'!K990</f>
        <v>125</v>
      </c>
    </row>
    <row r="741" spans="2:10" ht="15">
      <c r="B741" s="60" t="s">
        <v>503</v>
      </c>
      <c r="C741" s="40" t="s">
        <v>71</v>
      </c>
      <c r="D741" s="40" t="s">
        <v>67</v>
      </c>
      <c r="E741" s="40" t="s">
        <v>504</v>
      </c>
      <c r="F741" s="41"/>
      <c r="G741" s="41"/>
      <c r="H741" s="44">
        <f aca="true" t="shared" si="123" ref="H741:J743">H742</f>
        <v>0.1</v>
      </c>
      <c r="I741" s="44">
        <f t="shared" si="123"/>
        <v>0</v>
      </c>
      <c r="J741" s="130">
        <f t="shared" si="123"/>
        <v>0.1</v>
      </c>
    </row>
    <row r="742" spans="2:10" ht="30">
      <c r="B742" s="60" t="s">
        <v>502</v>
      </c>
      <c r="C742" s="40" t="s">
        <v>71</v>
      </c>
      <c r="D742" s="40" t="s">
        <v>67</v>
      </c>
      <c r="E742" s="40" t="s">
        <v>504</v>
      </c>
      <c r="F742" s="40" t="s">
        <v>127</v>
      </c>
      <c r="G742" s="40"/>
      <c r="H742" s="44">
        <f t="shared" si="123"/>
        <v>0.1</v>
      </c>
      <c r="I742" s="44">
        <f t="shared" si="123"/>
        <v>0</v>
      </c>
      <c r="J742" s="130">
        <f t="shared" si="123"/>
        <v>0.1</v>
      </c>
    </row>
    <row r="743" spans="2:10" ht="30">
      <c r="B743" s="60" t="s">
        <v>130</v>
      </c>
      <c r="C743" s="40" t="s">
        <v>71</v>
      </c>
      <c r="D743" s="40" t="s">
        <v>67</v>
      </c>
      <c r="E743" s="40" t="s">
        <v>504</v>
      </c>
      <c r="F743" s="40" t="s">
        <v>129</v>
      </c>
      <c r="G743" s="40"/>
      <c r="H743" s="44">
        <f t="shared" si="123"/>
        <v>0.1</v>
      </c>
      <c r="I743" s="44">
        <f t="shared" si="123"/>
        <v>0</v>
      </c>
      <c r="J743" s="130">
        <f t="shared" si="123"/>
        <v>0.1</v>
      </c>
    </row>
    <row r="744" spans="2:10" ht="15">
      <c r="B744" s="61" t="s">
        <v>113</v>
      </c>
      <c r="C744" s="41" t="s">
        <v>71</v>
      </c>
      <c r="D744" s="41" t="s">
        <v>67</v>
      </c>
      <c r="E744" s="41" t="s">
        <v>504</v>
      </c>
      <c r="F744" s="41" t="s">
        <v>129</v>
      </c>
      <c r="G744" s="41" t="s">
        <v>102</v>
      </c>
      <c r="H744" s="45">
        <f>'вед.прил 9'!I627</f>
        <v>0.1</v>
      </c>
      <c r="I744" s="45">
        <f>'вед.прил 9'!J627</f>
        <v>0</v>
      </c>
      <c r="J744" s="134">
        <f>'вед.прил 9'!K627</f>
        <v>0.1</v>
      </c>
    </row>
    <row r="745" spans="2:10" ht="45">
      <c r="B745" s="60" t="s">
        <v>187</v>
      </c>
      <c r="C745" s="40" t="s">
        <v>71</v>
      </c>
      <c r="D745" s="40" t="s">
        <v>67</v>
      </c>
      <c r="E745" s="40" t="s">
        <v>314</v>
      </c>
      <c r="F745" s="40"/>
      <c r="G745" s="40"/>
      <c r="H745" s="44">
        <f>H746+H784+H798+H808+H826</f>
        <v>27992.100000000002</v>
      </c>
      <c r="I745" s="44">
        <f>I746+I784+I798+I808+I826</f>
        <v>383.5</v>
      </c>
      <c r="J745" s="130">
        <f t="shared" si="118"/>
        <v>28375.600000000002</v>
      </c>
    </row>
    <row r="746" spans="2:10" ht="33.75" customHeight="1">
      <c r="B746" s="60" t="s">
        <v>203</v>
      </c>
      <c r="C746" s="40" t="s">
        <v>71</v>
      </c>
      <c r="D746" s="40" t="s">
        <v>67</v>
      </c>
      <c r="E746" s="40" t="s">
        <v>314</v>
      </c>
      <c r="F746" s="40"/>
      <c r="G746" s="40"/>
      <c r="H746" s="44">
        <f>H765+H747+H774+H779+H752</f>
        <v>228.39999999999998</v>
      </c>
      <c r="I746" s="44">
        <f>I765+I747+I774+I779+I752</f>
        <v>0</v>
      </c>
      <c r="J746" s="130">
        <f t="shared" si="118"/>
        <v>228.39999999999998</v>
      </c>
    </row>
    <row r="747" spans="2:10" ht="30">
      <c r="B747" s="60" t="s">
        <v>206</v>
      </c>
      <c r="C747" s="40" t="s">
        <v>71</v>
      </c>
      <c r="D747" s="40" t="s">
        <v>67</v>
      </c>
      <c r="E747" s="131" t="s">
        <v>204</v>
      </c>
      <c r="F747" s="40"/>
      <c r="G747" s="40"/>
      <c r="H747" s="44">
        <f aca="true" t="shared" si="124" ref="H747:I750">H748</f>
        <v>10</v>
      </c>
      <c r="I747" s="44">
        <f t="shared" si="124"/>
        <v>0</v>
      </c>
      <c r="J747" s="130">
        <f t="shared" si="118"/>
        <v>10</v>
      </c>
    </row>
    <row r="748" spans="2:10" ht="15">
      <c r="B748" s="60" t="s">
        <v>293</v>
      </c>
      <c r="C748" s="40" t="s">
        <v>71</v>
      </c>
      <c r="D748" s="40" t="s">
        <v>67</v>
      </c>
      <c r="E748" s="132" t="s">
        <v>205</v>
      </c>
      <c r="F748" s="40"/>
      <c r="G748" s="40"/>
      <c r="H748" s="44">
        <f t="shared" si="124"/>
        <v>10</v>
      </c>
      <c r="I748" s="44">
        <f t="shared" si="124"/>
        <v>0</v>
      </c>
      <c r="J748" s="130">
        <f t="shared" si="118"/>
        <v>10</v>
      </c>
    </row>
    <row r="749" spans="2:10" ht="45">
      <c r="B749" s="59" t="s">
        <v>133</v>
      </c>
      <c r="C749" s="40" t="s">
        <v>71</v>
      </c>
      <c r="D749" s="40" t="s">
        <v>67</v>
      </c>
      <c r="E749" s="40" t="s">
        <v>205</v>
      </c>
      <c r="F749" s="40" t="s">
        <v>132</v>
      </c>
      <c r="G749" s="40"/>
      <c r="H749" s="44">
        <f t="shared" si="124"/>
        <v>10</v>
      </c>
      <c r="I749" s="44">
        <f t="shared" si="124"/>
        <v>0</v>
      </c>
      <c r="J749" s="130">
        <f t="shared" si="118"/>
        <v>10</v>
      </c>
    </row>
    <row r="750" spans="2:10" ht="15">
      <c r="B750" s="59" t="s">
        <v>135</v>
      </c>
      <c r="C750" s="40" t="s">
        <v>71</v>
      </c>
      <c r="D750" s="40" t="s">
        <v>67</v>
      </c>
      <c r="E750" s="40" t="s">
        <v>205</v>
      </c>
      <c r="F750" s="40" t="s">
        <v>134</v>
      </c>
      <c r="G750" s="40"/>
      <c r="H750" s="44">
        <f t="shared" si="124"/>
        <v>10</v>
      </c>
      <c r="I750" s="44">
        <f t="shared" si="124"/>
        <v>0</v>
      </c>
      <c r="J750" s="130">
        <f t="shared" si="118"/>
        <v>10</v>
      </c>
    </row>
    <row r="751" spans="2:10" ht="15">
      <c r="B751" s="63" t="s">
        <v>113</v>
      </c>
      <c r="C751" s="41" t="s">
        <v>71</v>
      </c>
      <c r="D751" s="41" t="s">
        <v>67</v>
      </c>
      <c r="E751" s="41" t="s">
        <v>205</v>
      </c>
      <c r="F751" s="41" t="s">
        <v>134</v>
      </c>
      <c r="G751" s="41" t="s">
        <v>102</v>
      </c>
      <c r="H751" s="45">
        <f>'вед.прил 9'!I1000</f>
        <v>10</v>
      </c>
      <c r="I751" s="45">
        <f>'вед.прил 9'!J1000</f>
        <v>0</v>
      </c>
      <c r="J751" s="134">
        <f t="shared" si="118"/>
        <v>10</v>
      </c>
    </row>
    <row r="752" spans="2:10" ht="90">
      <c r="B752" s="60" t="s">
        <v>489</v>
      </c>
      <c r="C752" s="40" t="s">
        <v>71</v>
      </c>
      <c r="D752" s="40" t="s">
        <v>67</v>
      </c>
      <c r="E752" s="131" t="s">
        <v>490</v>
      </c>
      <c r="F752" s="40"/>
      <c r="G752" s="40"/>
      <c r="H752" s="44">
        <f>H753+H757+H761</f>
        <v>181.29999999999998</v>
      </c>
      <c r="I752" s="44">
        <f>I753+I757+I761</f>
        <v>0</v>
      </c>
      <c r="J752" s="130">
        <f>H752+I752</f>
        <v>181.29999999999998</v>
      </c>
    </row>
    <row r="753" spans="2:10" ht="15">
      <c r="B753" s="60" t="s">
        <v>293</v>
      </c>
      <c r="C753" s="40" t="s">
        <v>71</v>
      </c>
      <c r="D753" s="40" t="s">
        <v>67</v>
      </c>
      <c r="E753" s="132" t="s">
        <v>491</v>
      </c>
      <c r="F753" s="40"/>
      <c r="G753" s="40"/>
      <c r="H753" s="44">
        <f aca="true" t="shared" si="125" ref="H753:J755">H754</f>
        <v>0</v>
      </c>
      <c r="I753" s="44">
        <f t="shared" si="125"/>
        <v>0</v>
      </c>
      <c r="J753" s="130">
        <f t="shared" si="125"/>
        <v>0</v>
      </c>
    </row>
    <row r="754" spans="2:10" ht="45">
      <c r="B754" s="115" t="s">
        <v>133</v>
      </c>
      <c r="C754" s="40" t="s">
        <v>71</v>
      </c>
      <c r="D754" s="40" t="s">
        <v>67</v>
      </c>
      <c r="E754" s="132" t="s">
        <v>491</v>
      </c>
      <c r="F754" s="40" t="s">
        <v>132</v>
      </c>
      <c r="G754" s="40"/>
      <c r="H754" s="44">
        <f t="shared" si="125"/>
        <v>0</v>
      </c>
      <c r="I754" s="44">
        <f t="shared" si="125"/>
        <v>0</v>
      </c>
      <c r="J754" s="130">
        <f t="shared" si="125"/>
        <v>0</v>
      </c>
    </row>
    <row r="755" spans="2:10" ht="15">
      <c r="B755" s="115" t="s">
        <v>135</v>
      </c>
      <c r="C755" s="40" t="s">
        <v>71</v>
      </c>
      <c r="D755" s="40" t="s">
        <v>67</v>
      </c>
      <c r="E755" s="132" t="s">
        <v>491</v>
      </c>
      <c r="F755" s="40" t="s">
        <v>134</v>
      </c>
      <c r="G755" s="40"/>
      <c r="H755" s="44">
        <f t="shared" si="125"/>
        <v>0</v>
      </c>
      <c r="I755" s="44">
        <f t="shared" si="125"/>
        <v>0</v>
      </c>
      <c r="J755" s="130">
        <f t="shared" si="125"/>
        <v>0</v>
      </c>
    </row>
    <row r="756" spans="2:10" ht="15">
      <c r="B756" s="121" t="s">
        <v>114</v>
      </c>
      <c r="C756" s="41" t="s">
        <v>71</v>
      </c>
      <c r="D756" s="41" t="s">
        <v>67</v>
      </c>
      <c r="E756" s="133" t="s">
        <v>491</v>
      </c>
      <c r="F756" s="41" t="s">
        <v>134</v>
      </c>
      <c r="G756" s="41" t="s">
        <v>103</v>
      </c>
      <c r="H756" s="45">
        <f>'вед.прил 9'!I1005</f>
        <v>0</v>
      </c>
      <c r="I756" s="45">
        <f>'вед.прил 9'!J1005</f>
        <v>0</v>
      </c>
      <c r="J756" s="134">
        <f>'вед.прил 9'!K1005</f>
        <v>0</v>
      </c>
    </row>
    <row r="757" spans="2:10" ht="15">
      <c r="B757" s="60" t="s">
        <v>293</v>
      </c>
      <c r="C757" s="40" t="s">
        <v>71</v>
      </c>
      <c r="D757" s="40" t="s">
        <v>67</v>
      </c>
      <c r="E757" s="132" t="s">
        <v>492</v>
      </c>
      <c r="F757" s="40"/>
      <c r="G757" s="40"/>
      <c r="H757" s="44">
        <f aca="true" t="shared" si="126" ref="H757:J759">H758</f>
        <v>18.1</v>
      </c>
      <c r="I757" s="44">
        <f t="shared" si="126"/>
        <v>0</v>
      </c>
      <c r="J757" s="130">
        <f t="shared" si="126"/>
        <v>18.1</v>
      </c>
    </row>
    <row r="758" spans="2:10" ht="45">
      <c r="B758" s="115" t="s">
        <v>133</v>
      </c>
      <c r="C758" s="40" t="s">
        <v>71</v>
      </c>
      <c r="D758" s="40" t="s">
        <v>67</v>
      </c>
      <c r="E758" s="132" t="s">
        <v>492</v>
      </c>
      <c r="F758" s="40" t="s">
        <v>132</v>
      </c>
      <c r="G758" s="40"/>
      <c r="H758" s="44">
        <f t="shared" si="126"/>
        <v>18.1</v>
      </c>
      <c r="I758" s="44">
        <f t="shared" si="126"/>
        <v>0</v>
      </c>
      <c r="J758" s="130">
        <f t="shared" si="126"/>
        <v>18.1</v>
      </c>
    </row>
    <row r="759" spans="2:10" ht="15">
      <c r="B759" s="115" t="s">
        <v>135</v>
      </c>
      <c r="C759" s="40" t="s">
        <v>71</v>
      </c>
      <c r="D759" s="40" t="s">
        <v>67</v>
      </c>
      <c r="E759" s="132" t="s">
        <v>492</v>
      </c>
      <c r="F759" s="40" t="s">
        <v>134</v>
      </c>
      <c r="G759" s="40"/>
      <c r="H759" s="44">
        <f t="shared" si="126"/>
        <v>18.1</v>
      </c>
      <c r="I759" s="44">
        <f t="shared" si="126"/>
        <v>0</v>
      </c>
      <c r="J759" s="130">
        <f t="shared" si="126"/>
        <v>18.1</v>
      </c>
    </row>
    <row r="760" spans="2:10" ht="15">
      <c r="B760" s="121" t="s">
        <v>113</v>
      </c>
      <c r="C760" s="41" t="s">
        <v>71</v>
      </c>
      <c r="D760" s="41" t="s">
        <v>67</v>
      </c>
      <c r="E760" s="133" t="s">
        <v>492</v>
      </c>
      <c r="F760" s="41" t="s">
        <v>134</v>
      </c>
      <c r="G760" s="41" t="s">
        <v>102</v>
      </c>
      <c r="H760" s="45">
        <f>'вед.прил 9'!I1009</f>
        <v>18.1</v>
      </c>
      <c r="I760" s="45">
        <f>'вед.прил 9'!J1009</f>
        <v>0</v>
      </c>
      <c r="J760" s="134">
        <f>'вед.прил 9'!K1009</f>
        <v>18.1</v>
      </c>
    </row>
    <row r="761" spans="2:10" ht="15">
      <c r="B761" s="60" t="s">
        <v>293</v>
      </c>
      <c r="C761" s="40" t="s">
        <v>71</v>
      </c>
      <c r="D761" s="40" t="s">
        <v>67</v>
      </c>
      <c r="E761" s="132" t="s">
        <v>492</v>
      </c>
      <c r="F761" s="40"/>
      <c r="G761" s="40"/>
      <c r="H761" s="44">
        <f aca="true" t="shared" si="127" ref="H761:J763">H762</f>
        <v>163.2</v>
      </c>
      <c r="I761" s="44">
        <f t="shared" si="127"/>
        <v>0</v>
      </c>
      <c r="J761" s="130">
        <f t="shared" si="127"/>
        <v>163.2</v>
      </c>
    </row>
    <row r="762" spans="2:10" ht="45">
      <c r="B762" s="115" t="s">
        <v>133</v>
      </c>
      <c r="C762" s="40" t="s">
        <v>71</v>
      </c>
      <c r="D762" s="40" t="s">
        <v>67</v>
      </c>
      <c r="E762" s="131" t="s">
        <v>492</v>
      </c>
      <c r="F762" s="40" t="s">
        <v>132</v>
      </c>
      <c r="G762" s="40"/>
      <c r="H762" s="44">
        <f t="shared" si="127"/>
        <v>163.2</v>
      </c>
      <c r="I762" s="44">
        <f t="shared" si="127"/>
        <v>0</v>
      </c>
      <c r="J762" s="130">
        <f t="shared" si="127"/>
        <v>163.2</v>
      </c>
    </row>
    <row r="763" spans="2:10" ht="15">
      <c r="B763" s="115" t="s">
        <v>135</v>
      </c>
      <c r="C763" s="40" t="s">
        <v>71</v>
      </c>
      <c r="D763" s="40" t="s">
        <v>67</v>
      </c>
      <c r="E763" s="132" t="s">
        <v>492</v>
      </c>
      <c r="F763" s="40" t="s">
        <v>134</v>
      </c>
      <c r="G763" s="40"/>
      <c r="H763" s="44">
        <f t="shared" si="127"/>
        <v>163.2</v>
      </c>
      <c r="I763" s="44">
        <f t="shared" si="127"/>
        <v>0</v>
      </c>
      <c r="J763" s="130">
        <f t="shared" si="127"/>
        <v>163.2</v>
      </c>
    </row>
    <row r="764" spans="2:10" ht="15">
      <c r="B764" s="121" t="s">
        <v>114</v>
      </c>
      <c r="C764" s="41" t="s">
        <v>71</v>
      </c>
      <c r="D764" s="41" t="s">
        <v>67</v>
      </c>
      <c r="E764" s="133" t="s">
        <v>492</v>
      </c>
      <c r="F764" s="41" t="s">
        <v>134</v>
      </c>
      <c r="G764" s="41" t="s">
        <v>103</v>
      </c>
      <c r="H764" s="45">
        <f>'вед.прил 9'!I1013</f>
        <v>163.2</v>
      </c>
      <c r="I764" s="45">
        <f>'вед.прил 9'!J1013</f>
        <v>0</v>
      </c>
      <c r="J764" s="134">
        <f>'вед.прил 9'!K1013</f>
        <v>163.2</v>
      </c>
    </row>
    <row r="765" spans="2:10" ht="45">
      <c r="B765" s="64" t="s">
        <v>368</v>
      </c>
      <c r="C765" s="40" t="s">
        <v>71</v>
      </c>
      <c r="D765" s="40" t="s">
        <v>67</v>
      </c>
      <c r="E765" s="131" t="s">
        <v>369</v>
      </c>
      <c r="F765" s="41"/>
      <c r="G765" s="41"/>
      <c r="H765" s="44">
        <f>H770+H766</f>
        <v>27.1</v>
      </c>
      <c r="I765" s="44">
        <f>I770+I766</f>
        <v>0</v>
      </c>
      <c r="J765" s="130">
        <f t="shared" si="118"/>
        <v>27.1</v>
      </c>
    </row>
    <row r="766" spans="2:10" ht="15">
      <c r="B766" s="115" t="s">
        <v>293</v>
      </c>
      <c r="C766" s="40" t="s">
        <v>71</v>
      </c>
      <c r="D766" s="40" t="s">
        <v>67</v>
      </c>
      <c r="E766" s="132" t="s">
        <v>488</v>
      </c>
      <c r="F766" s="41"/>
      <c r="G766" s="41"/>
      <c r="H766" s="44">
        <f aca="true" t="shared" si="128" ref="H766:J768">H767</f>
        <v>17.1</v>
      </c>
      <c r="I766" s="44">
        <f t="shared" si="128"/>
        <v>0</v>
      </c>
      <c r="J766" s="130">
        <f t="shared" si="128"/>
        <v>17.1</v>
      </c>
    </row>
    <row r="767" spans="2:10" ht="30">
      <c r="B767" s="60" t="s">
        <v>502</v>
      </c>
      <c r="C767" s="40" t="s">
        <v>71</v>
      </c>
      <c r="D767" s="40" t="s">
        <v>67</v>
      </c>
      <c r="E767" s="132" t="s">
        <v>488</v>
      </c>
      <c r="F767" s="40" t="s">
        <v>127</v>
      </c>
      <c r="G767" s="41"/>
      <c r="H767" s="44">
        <f t="shared" si="128"/>
        <v>17.1</v>
      </c>
      <c r="I767" s="44">
        <f t="shared" si="128"/>
        <v>0</v>
      </c>
      <c r="J767" s="130">
        <f t="shared" si="128"/>
        <v>17.1</v>
      </c>
    </row>
    <row r="768" spans="2:10" ht="30">
      <c r="B768" s="60" t="s">
        <v>130</v>
      </c>
      <c r="C768" s="40" t="s">
        <v>71</v>
      </c>
      <c r="D768" s="40" t="s">
        <v>67</v>
      </c>
      <c r="E768" s="132" t="s">
        <v>488</v>
      </c>
      <c r="F768" s="40" t="s">
        <v>129</v>
      </c>
      <c r="G768" s="41"/>
      <c r="H768" s="44">
        <f t="shared" si="128"/>
        <v>17.1</v>
      </c>
      <c r="I768" s="44">
        <f t="shared" si="128"/>
        <v>0</v>
      </c>
      <c r="J768" s="130">
        <f t="shared" si="128"/>
        <v>17.1</v>
      </c>
    </row>
    <row r="769" spans="2:10" ht="15">
      <c r="B769" s="61" t="s">
        <v>114</v>
      </c>
      <c r="C769" s="41" t="s">
        <v>71</v>
      </c>
      <c r="D769" s="41" t="s">
        <v>67</v>
      </c>
      <c r="E769" s="133" t="s">
        <v>488</v>
      </c>
      <c r="F769" s="41" t="s">
        <v>129</v>
      </c>
      <c r="G769" s="41" t="s">
        <v>103</v>
      </c>
      <c r="H769" s="45">
        <f>'вед.прил 9'!I1018</f>
        <v>17.1</v>
      </c>
      <c r="I769" s="45">
        <f>'вед.прил 9'!J1018</f>
        <v>0</v>
      </c>
      <c r="J769" s="134">
        <f>'вед.прил 9'!K1018</f>
        <v>17.1</v>
      </c>
    </row>
    <row r="770" spans="2:10" ht="15">
      <c r="B770" s="64" t="s">
        <v>293</v>
      </c>
      <c r="C770" s="40" t="s">
        <v>71</v>
      </c>
      <c r="D770" s="40" t="s">
        <v>67</v>
      </c>
      <c r="E770" s="132" t="s">
        <v>370</v>
      </c>
      <c r="F770" s="41"/>
      <c r="G770" s="41"/>
      <c r="H770" s="44">
        <f aca="true" t="shared" si="129" ref="H770:I772">H771</f>
        <v>10</v>
      </c>
      <c r="I770" s="44">
        <f t="shared" si="129"/>
        <v>0</v>
      </c>
      <c r="J770" s="130">
        <f t="shared" si="118"/>
        <v>10</v>
      </c>
    </row>
    <row r="771" spans="2:10" ht="30">
      <c r="B771" s="60" t="s">
        <v>502</v>
      </c>
      <c r="C771" s="40" t="s">
        <v>71</v>
      </c>
      <c r="D771" s="40" t="s">
        <v>67</v>
      </c>
      <c r="E771" s="132" t="s">
        <v>370</v>
      </c>
      <c r="F771" s="41" t="s">
        <v>127</v>
      </c>
      <c r="G771" s="41"/>
      <c r="H771" s="44">
        <f t="shared" si="129"/>
        <v>10</v>
      </c>
      <c r="I771" s="44">
        <f t="shared" si="129"/>
        <v>0</v>
      </c>
      <c r="J771" s="130">
        <f t="shared" si="118"/>
        <v>10</v>
      </c>
    </row>
    <row r="772" spans="2:10" ht="30">
      <c r="B772" s="60" t="s">
        <v>130</v>
      </c>
      <c r="C772" s="40" t="s">
        <v>71</v>
      </c>
      <c r="D772" s="40" t="s">
        <v>67</v>
      </c>
      <c r="E772" s="132" t="s">
        <v>370</v>
      </c>
      <c r="F772" s="41" t="s">
        <v>129</v>
      </c>
      <c r="G772" s="41"/>
      <c r="H772" s="44">
        <f t="shared" si="129"/>
        <v>10</v>
      </c>
      <c r="I772" s="44">
        <f t="shared" si="129"/>
        <v>0</v>
      </c>
      <c r="J772" s="130">
        <f t="shared" si="118"/>
        <v>10</v>
      </c>
    </row>
    <row r="773" spans="2:10" ht="15">
      <c r="B773" s="61" t="s">
        <v>113</v>
      </c>
      <c r="C773" s="41" t="s">
        <v>71</v>
      </c>
      <c r="D773" s="41" t="s">
        <v>67</v>
      </c>
      <c r="E773" s="132" t="s">
        <v>370</v>
      </c>
      <c r="F773" s="41" t="s">
        <v>129</v>
      </c>
      <c r="G773" s="41" t="s">
        <v>102</v>
      </c>
      <c r="H773" s="45">
        <f>'вед.прил 9'!I1022</f>
        <v>10</v>
      </c>
      <c r="I773" s="45">
        <f>'вед.прил 9'!J1022</f>
        <v>0</v>
      </c>
      <c r="J773" s="134">
        <f t="shared" si="118"/>
        <v>10</v>
      </c>
    </row>
    <row r="774" spans="2:10" ht="45">
      <c r="B774" s="64" t="s">
        <v>207</v>
      </c>
      <c r="C774" s="40" t="s">
        <v>71</v>
      </c>
      <c r="D774" s="40" t="s">
        <v>67</v>
      </c>
      <c r="E774" s="131" t="s">
        <v>208</v>
      </c>
      <c r="F774" s="41"/>
      <c r="G774" s="41"/>
      <c r="H774" s="44">
        <f aca="true" t="shared" si="130" ref="H774:I777">H775</f>
        <v>10</v>
      </c>
      <c r="I774" s="44">
        <f t="shared" si="130"/>
        <v>0</v>
      </c>
      <c r="J774" s="130">
        <f t="shared" si="118"/>
        <v>10</v>
      </c>
    </row>
    <row r="775" spans="2:10" ht="15">
      <c r="B775" s="64" t="s">
        <v>293</v>
      </c>
      <c r="C775" s="40" t="s">
        <v>71</v>
      </c>
      <c r="D775" s="40" t="s">
        <v>67</v>
      </c>
      <c r="E775" s="132" t="s">
        <v>209</v>
      </c>
      <c r="F775" s="41"/>
      <c r="G775" s="41"/>
      <c r="H775" s="44">
        <f t="shared" si="130"/>
        <v>10</v>
      </c>
      <c r="I775" s="44">
        <f t="shared" si="130"/>
        <v>0</v>
      </c>
      <c r="J775" s="130">
        <f t="shared" si="118"/>
        <v>10</v>
      </c>
    </row>
    <row r="776" spans="2:10" ht="30">
      <c r="B776" s="60" t="s">
        <v>502</v>
      </c>
      <c r="C776" s="40" t="s">
        <v>71</v>
      </c>
      <c r="D776" s="40" t="s">
        <v>67</v>
      </c>
      <c r="E776" s="132" t="s">
        <v>209</v>
      </c>
      <c r="F776" s="40" t="s">
        <v>127</v>
      </c>
      <c r="G776" s="41"/>
      <c r="H776" s="44">
        <f t="shared" si="130"/>
        <v>10</v>
      </c>
      <c r="I776" s="44">
        <f t="shared" si="130"/>
        <v>0</v>
      </c>
      <c r="J776" s="130">
        <f t="shared" si="118"/>
        <v>10</v>
      </c>
    </row>
    <row r="777" spans="2:10" ht="30">
      <c r="B777" s="60" t="s">
        <v>130</v>
      </c>
      <c r="C777" s="40" t="s">
        <v>71</v>
      </c>
      <c r="D777" s="40" t="s">
        <v>67</v>
      </c>
      <c r="E777" s="132" t="s">
        <v>209</v>
      </c>
      <c r="F777" s="40" t="s">
        <v>129</v>
      </c>
      <c r="G777" s="41"/>
      <c r="H777" s="44">
        <f t="shared" si="130"/>
        <v>10</v>
      </c>
      <c r="I777" s="44">
        <f t="shared" si="130"/>
        <v>0</v>
      </c>
      <c r="J777" s="130">
        <f t="shared" si="118"/>
        <v>10</v>
      </c>
    </row>
    <row r="778" spans="2:10" ht="15">
      <c r="B778" s="61" t="s">
        <v>113</v>
      </c>
      <c r="C778" s="41" t="s">
        <v>71</v>
      </c>
      <c r="D778" s="41" t="s">
        <v>67</v>
      </c>
      <c r="E778" s="132" t="s">
        <v>209</v>
      </c>
      <c r="F778" s="41" t="s">
        <v>129</v>
      </c>
      <c r="G778" s="41" t="s">
        <v>102</v>
      </c>
      <c r="H778" s="45">
        <f>'вед.прил 9'!I1027</f>
        <v>10</v>
      </c>
      <c r="I778" s="45">
        <f>'вед.прил 9'!J1027</f>
        <v>0</v>
      </c>
      <c r="J778" s="134">
        <f t="shared" si="118"/>
        <v>10</v>
      </c>
    </row>
    <row r="779" spans="2:10" ht="45">
      <c r="B779" s="115" t="s">
        <v>506</v>
      </c>
      <c r="C779" s="40" t="s">
        <v>71</v>
      </c>
      <c r="D779" s="40" t="s">
        <v>67</v>
      </c>
      <c r="E779" s="131" t="s">
        <v>473</v>
      </c>
      <c r="F779" s="40"/>
      <c r="G779" s="40"/>
      <c r="H779" s="44">
        <f>H780</f>
        <v>0</v>
      </c>
      <c r="I779" s="44">
        <f>I780</f>
        <v>0</v>
      </c>
      <c r="J779" s="130">
        <f t="shared" si="118"/>
        <v>0</v>
      </c>
    </row>
    <row r="780" spans="2:10" ht="15">
      <c r="B780" s="115" t="s">
        <v>293</v>
      </c>
      <c r="C780" s="40" t="s">
        <v>71</v>
      </c>
      <c r="D780" s="40" t="s">
        <v>67</v>
      </c>
      <c r="E780" s="132" t="s">
        <v>474</v>
      </c>
      <c r="F780" s="40"/>
      <c r="G780" s="40"/>
      <c r="H780" s="44">
        <f aca="true" t="shared" si="131" ref="H780:I782">H781</f>
        <v>0</v>
      </c>
      <c r="I780" s="44">
        <f t="shared" si="131"/>
        <v>0</v>
      </c>
      <c r="J780" s="130">
        <f>J781</f>
        <v>0</v>
      </c>
    </row>
    <row r="781" spans="2:10" ht="30">
      <c r="B781" s="60" t="s">
        <v>502</v>
      </c>
      <c r="C781" s="40" t="s">
        <v>71</v>
      </c>
      <c r="D781" s="40" t="s">
        <v>67</v>
      </c>
      <c r="E781" s="132" t="s">
        <v>474</v>
      </c>
      <c r="F781" s="40" t="s">
        <v>127</v>
      </c>
      <c r="G781" s="40"/>
      <c r="H781" s="44">
        <f t="shared" si="131"/>
        <v>0</v>
      </c>
      <c r="I781" s="44">
        <f t="shared" si="131"/>
        <v>0</v>
      </c>
      <c r="J781" s="130">
        <f>J782</f>
        <v>0</v>
      </c>
    </row>
    <row r="782" spans="2:10" ht="30">
      <c r="B782" s="60" t="s">
        <v>130</v>
      </c>
      <c r="C782" s="40" t="s">
        <v>71</v>
      </c>
      <c r="D782" s="40" t="s">
        <v>67</v>
      </c>
      <c r="E782" s="132" t="s">
        <v>474</v>
      </c>
      <c r="F782" s="40" t="s">
        <v>129</v>
      </c>
      <c r="G782" s="40"/>
      <c r="H782" s="44">
        <f t="shared" si="131"/>
        <v>0</v>
      </c>
      <c r="I782" s="44">
        <f t="shared" si="131"/>
        <v>0</v>
      </c>
      <c r="J782" s="130">
        <f>J783</f>
        <v>0</v>
      </c>
    </row>
    <row r="783" spans="2:10" ht="15">
      <c r="B783" s="61" t="s">
        <v>113</v>
      </c>
      <c r="C783" s="41" t="s">
        <v>71</v>
      </c>
      <c r="D783" s="41" t="s">
        <v>67</v>
      </c>
      <c r="E783" s="133" t="s">
        <v>474</v>
      </c>
      <c r="F783" s="41" t="s">
        <v>129</v>
      </c>
      <c r="G783" s="41" t="s">
        <v>102</v>
      </c>
      <c r="H783" s="45">
        <f>'вед.прил 9'!I1032</f>
        <v>0</v>
      </c>
      <c r="I783" s="45">
        <f>'вед.прил 9'!J1032</f>
        <v>0</v>
      </c>
      <c r="J783" s="134">
        <f>'вед.прил 9'!K1032</f>
        <v>0</v>
      </c>
    </row>
    <row r="784" spans="2:10" ht="30">
      <c r="B784" s="59" t="s">
        <v>42</v>
      </c>
      <c r="C784" s="40" t="s">
        <v>71</v>
      </c>
      <c r="D784" s="40" t="s">
        <v>67</v>
      </c>
      <c r="E784" s="40" t="s">
        <v>311</v>
      </c>
      <c r="F784" s="40"/>
      <c r="G784" s="40"/>
      <c r="H784" s="44">
        <f>H785</f>
        <v>20138.1</v>
      </c>
      <c r="I784" s="44">
        <f>I785</f>
        <v>0</v>
      </c>
      <c r="J784" s="130">
        <f t="shared" si="118"/>
        <v>20138.1</v>
      </c>
    </row>
    <row r="785" spans="2:10" ht="60">
      <c r="B785" s="60" t="s">
        <v>310</v>
      </c>
      <c r="C785" s="40" t="s">
        <v>71</v>
      </c>
      <c r="D785" s="40" t="s">
        <v>67</v>
      </c>
      <c r="E785" s="40" t="s">
        <v>312</v>
      </c>
      <c r="F785" s="40"/>
      <c r="G785" s="40"/>
      <c r="H785" s="44">
        <f>H794+H790+H786</f>
        <v>20138.1</v>
      </c>
      <c r="I785" s="44">
        <f>I794+I790+I786</f>
        <v>0</v>
      </c>
      <c r="J785" s="130">
        <f t="shared" si="118"/>
        <v>20138.1</v>
      </c>
    </row>
    <row r="786" spans="2:10" ht="15">
      <c r="B786" s="60" t="s">
        <v>293</v>
      </c>
      <c r="C786" s="40" t="s">
        <v>71</v>
      </c>
      <c r="D786" s="40" t="s">
        <v>67</v>
      </c>
      <c r="E786" s="40" t="s">
        <v>508</v>
      </c>
      <c r="F786" s="40"/>
      <c r="G786" s="40"/>
      <c r="H786" s="44">
        <f aca="true" t="shared" si="132" ref="H786:J788">H787</f>
        <v>4823.1</v>
      </c>
      <c r="I786" s="44">
        <f t="shared" si="132"/>
        <v>0</v>
      </c>
      <c r="J786" s="130">
        <f t="shared" si="132"/>
        <v>4823.1</v>
      </c>
    </row>
    <row r="787" spans="2:10" ht="45">
      <c r="B787" s="115" t="s">
        <v>133</v>
      </c>
      <c r="C787" s="40" t="s">
        <v>71</v>
      </c>
      <c r="D787" s="40" t="s">
        <v>67</v>
      </c>
      <c r="E787" s="40" t="s">
        <v>508</v>
      </c>
      <c r="F787" s="40" t="s">
        <v>132</v>
      </c>
      <c r="G787" s="40"/>
      <c r="H787" s="44">
        <f t="shared" si="132"/>
        <v>4823.1</v>
      </c>
      <c r="I787" s="44">
        <f t="shared" si="132"/>
        <v>0</v>
      </c>
      <c r="J787" s="130">
        <f t="shared" si="132"/>
        <v>4823.1</v>
      </c>
    </row>
    <row r="788" spans="2:10" ht="15">
      <c r="B788" s="115" t="s">
        <v>135</v>
      </c>
      <c r="C788" s="40" t="s">
        <v>71</v>
      </c>
      <c r="D788" s="40" t="s">
        <v>67</v>
      </c>
      <c r="E788" s="40" t="s">
        <v>508</v>
      </c>
      <c r="F788" s="40" t="s">
        <v>134</v>
      </c>
      <c r="G788" s="40"/>
      <c r="H788" s="44">
        <f t="shared" si="132"/>
        <v>4823.1</v>
      </c>
      <c r="I788" s="44">
        <f t="shared" si="132"/>
        <v>0</v>
      </c>
      <c r="J788" s="130">
        <f t="shared" si="132"/>
        <v>4823.1</v>
      </c>
    </row>
    <row r="789" spans="2:10" ht="15">
      <c r="B789" s="61" t="s">
        <v>114</v>
      </c>
      <c r="C789" s="41" t="s">
        <v>71</v>
      </c>
      <c r="D789" s="41" t="s">
        <v>67</v>
      </c>
      <c r="E789" s="41" t="s">
        <v>508</v>
      </c>
      <c r="F789" s="41" t="s">
        <v>134</v>
      </c>
      <c r="G789" s="41" t="s">
        <v>103</v>
      </c>
      <c r="H789" s="45">
        <f>'вед.прил 9'!I1038</f>
        <v>4823.1</v>
      </c>
      <c r="I789" s="45">
        <f>'вед.прил 9'!J1038</f>
        <v>0</v>
      </c>
      <c r="J789" s="134">
        <f>'вед.прил 9'!K1038</f>
        <v>4823.1</v>
      </c>
    </row>
    <row r="790" spans="2:10" ht="15">
      <c r="B790" s="60" t="s">
        <v>293</v>
      </c>
      <c r="C790" s="40" t="s">
        <v>71</v>
      </c>
      <c r="D790" s="40" t="s">
        <v>67</v>
      </c>
      <c r="E790" s="40" t="s">
        <v>463</v>
      </c>
      <c r="F790" s="40"/>
      <c r="G790" s="40"/>
      <c r="H790" s="44">
        <f aca="true" t="shared" si="133" ref="H790:J792">H791</f>
        <v>107.5</v>
      </c>
      <c r="I790" s="44">
        <f t="shared" si="133"/>
        <v>0</v>
      </c>
      <c r="J790" s="130">
        <f t="shared" si="133"/>
        <v>107.5</v>
      </c>
    </row>
    <row r="791" spans="2:10" ht="45">
      <c r="B791" s="59" t="s">
        <v>133</v>
      </c>
      <c r="C791" s="40" t="s">
        <v>71</v>
      </c>
      <c r="D791" s="40" t="s">
        <v>67</v>
      </c>
      <c r="E791" s="40" t="s">
        <v>463</v>
      </c>
      <c r="F791" s="40" t="s">
        <v>132</v>
      </c>
      <c r="G791" s="40"/>
      <c r="H791" s="44">
        <f t="shared" si="133"/>
        <v>107.5</v>
      </c>
      <c r="I791" s="44">
        <f t="shared" si="133"/>
        <v>0</v>
      </c>
      <c r="J791" s="130">
        <f t="shared" si="133"/>
        <v>107.5</v>
      </c>
    </row>
    <row r="792" spans="2:10" ht="15">
      <c r="B792" s="59" t="s">
        <v>135</v>
      </c>
      <c r="C792" s="40" t="s">
        <v>71</v>
      </c>
      <c r="D792" s="40" t="s">
        <v>67</v>
      </c>
      <c r="E792" s="40" t="s">
        <v>463</v>
      </c>
      <c r="F792" s="40" t="s">
        <v>134</v>
      </c>
      <c r="G792" s="40"/>
      <c r="H792" s="44">
        <f t="shared" si="133"/>
        <v>107.5</v>
      </c>
      <c r="I792" s="44">
        <f t="shared" si="133"/>
        <v>0</v>
      </c>
      <c r="J792" s="130">
        <f t="shared" si="133"/>
        <v>107.5</v>
      </c>
    </row>
    <row r="793" spans="2:10" ht="15">
      <c r="B793" s="61" t="s">
        <v>113</v>
      </c>
      <c r="C793" s="41" t="s">
        <v>71</v>
      </c>
      <c r="D793" s="41" t="s">
        <v>67</v>
      </c>
      <c r="E793" s="41" t="s">
        <v>463</v>
      </c>
      <c r="F793" s="41" t="s">
        <v>134</v>
      </c>
      <c r="G793" s="41" t="s">
        <v>102</v>
      </c>
      <c r="H793" s="45">
        <f>'вед.прил 9'!I1042</f>
        <v>107.5</v>
      </c>
      <c r="I793" s="45">
        <f>'вед.прил 9'!J1042</f>
        <v>0</v>
      </c>
      <c r="J793" s="134">
        <f>'вед.прил 9'!K1042</f>
        <v>107.5</v>
      </c>
    </row>
    <row r="794" spans="2:10" ht="15">
      <c r="B794" s="60" t="s">
        <v>293</v>
      </c>
      <c r="C794" s="40" t="s">
        <v>71</v>
      </c>
      <c r="D794" s="40" t="s">
        <v>67</v>
      </c>
      <c r="E794" s="40" t="s">
        <v>313</v>
      </c>
      <c r="F794" s="40"/>
      <c r="G794" s="40"/>
      <c r="H794" s="44">
        <f aca="true" t="shared" si="134" ref="H794:I796">H795</f>
        <v>15207.5</v>
      </c>
      <c r="I794" s="44">
        <f t="shared" si="134"/>
        <v>0</v>
      </c>
      <c r="J794" s="130">
        <f t="shared" si="118"/>
        <v>15207.5</v>
      </c>
    </row>
    <row r="795" spans="2:10" ht="45">
      <c r="B795" s="59" t="s">
        <v>133</v>
      </c>
      <c r="C795" s="40" t="s">
        <v>71</v>
      </c>
      <c r="D795" s="40" t="s">
        <v>67</v>
      </c>
      <c r="E795" s="40" t="s">
        <v>313</v>
      </c>
      <c r="F795" s="40" t="s">
        <v>132</v>
      </c>
      <c r="G795" s="40"/>
      <c r="H795" s="44">
        <f t="shared" si="134"/>
        <v>15207.5</v>
      </c>
      <c r="I795" s="44">
        <f t="shared" si="134"/>
        <v>0</v>
      </c>
      <c r="J795" s="130">
        <f t="shared" si="118"/>
        <v>15207.5</v>
      </c>
    </row>
    <row r="796" spans="2:10" ht="15">
      <c r="B796" s="59" t="s">
        <v>135</v>
      </c>
      <c r="C796" s="40" t="s">
        <v>71</v>
      </c>
      <c r="D796" s="40" t="s">
        <v>67</v>
      </c>
      <c r="E796" s="40" t="s">
        <v>313</v>
      </c>
      <c r="F796" s="40" t="s">
        <v>134</v>
      </c>
      <c r="G796" s="40"/>
      <c r="H796" s="44">
        <f t="shared" si="134"/>
        <v>15207.5</v>
      </c>
      <c r="I796" s="44">
        <f t="shared" si="134"/>
        <v>0</v>
      </c>
      <c r="J796" s="130">
        <f t="shared" si="118"/>
        <v>15207.5</v>
      </c>
    </row>
    <row r="797" spans="2:10" ht="15">
      <c r="B797" s="61" t="s">
        <v>113</v>
      </c>
      <c r="C797" s="41" t="s">
        <v>71</v>
      </c>
      <c r="D797" s="41" t="s">
        <v>67</v>
      </c>
      <c r="E797" s="41" t="s">
        <v>313</v>
      </c>
      <c r="F797" s="41" t="s">
        <v>134</v>
      </c>
      <c r="G797" s="41" t="s">
        <v>102</v>
      </c>
      <c r="H797" s="45">
        <f>'вед.прил 9'!I1046</f>
        <v>15207.5</v>
      </c>
      <c r="I797" s="45">
        <f>'вед.прил 9'!J1046</f>
        <v>0</v>
      </c>
      <c r="J797" s="134">
        <f t="shared" si="118"/>
        <v>15207.5</v>
      </c>
    </row>
    <row r="798" spans="2:10" ht="30">
      <c r="B798" s="60" t="s">
        <v>43</v>
      </c>
      <c r="C798" s="40" t="s">
        <v>71</v>
      </c>
      <c r="D798" s="40" t="s">
        <v>67</v>
      </c>
      <c r="E798" s="40" t="s">
        <v>306</v>
      </c>
      <c r="F798" s="40"/>
      <c r="G798" s="40"/>
      <c r="H798" s="44">
        <f>H799</f>
        <v>2893.5</v>
      </c>
      <c r="I798" s="44">
        <f>I799</f>
        <v>133.1</v>
      </c>
      <c r="J798" s="130">
        <f t="shared" si="118"/>
        <v>3026.6</v>
      </c>
    </row>
    <row r="799" spans="2:10" ht="30">
      <c r="B799" s="60" t="s">
        <v>307</v>
      </c>
      <c r="C799" s="40" t="s">
        <v>71</v>
      </c>
      <c r="D799" s="40" t="s">
        <v>67</v>
      </c>
      <c r="E799" s="40" t="s">
        <v>308</v>
      </c>
      <c r="F799" s="40"/>
      <c r="G799" s="40"/>
      <c r="H799" s="44">
        <f>H804+H800</f>
        <v>2893.5</v>
      </c>
      <c r="I799" s="44">
        <f>I804+I800</f>
        <v>133.1</v>
      </c>
      <c r="J799" s="130">
        <f t="shared" si="118"/>
        <v>3026.6</v>
      </c>
    </row>
    <row r="800" spans="2:10" ht="15">
      <c r="B800" s="60" t="s">
        <v>293</v>
      </c>
      <c r="C800" s="40" t="s">
        <v>71</v>
      </c>
      <c r="D800" s="40" t="s">
        <v>67</v>
      </c>
      <c r="E800" s="40" t="s">
        <v>464</v>
      </c>
      <c r="F800" s="40"/>
      <c r="G800" s="40"/>
      <c r="H800" s="44">
        <f aca="true" t="shared" si="135" ref="H800:J802">H801</f>
        <v>33.1</v>
      </c>
      <c r="I800" s="44">
        <f t="shared" si="135"/>
        <v>0</v>
      </c>
      <c r="J800" s="130">
        <f t="shared" si="135"/>
        <v>33.1</v>
      </c>
    </row>
    <row r="801" spans="2:10" ht="45">
      <c r="B801" s="59" t="s">
        <v>133</v>
      </c>
      <c r="C801" s="40" t="s">
        <v>71</v>
      </c>
      <c r="D801" s="40" t="s">
        <v>67</v>
      </c>
      <c r="E801" s="40" t="s">
        <v>464</v>
      </c>
      <c r="F801" s="40" t="s">
        <v>132</v>
      </c>
      <c r="G801" s="40"/>
      <c r="H801" s="44">
        <f t="shared" si="135"/>
        <v>33.1</v>
      </c>
      <c r="I801" s="44">
        <f t="shared" si="135"/>
        <v>0</v>
      </c>
      <c r="J801" s="130">
        <f t="shared" si="135"/>
        <v>33.1</v>
      </c>
    </row>
    <row r="802" spans="2:10" ht="15">
      <c r="B802" s="59" t="s">
        <v>135</v>
      </c>
      <c r="C802" s="40" t="s">
        <v>71</v>
      </c>
      <c r="D802" s="40" t="s">
        <v>67</v>
      </c>
      <c r="E802" s="40" t="s">
        <v>465</v>
      </c>
      <c r="F802" s="40" t="s">
        <v>134</v>
      </c>
      <c r="G802" s="40"/>
      <c r="H802" s="44">
        <f t="shared" si="135"/>
        <v>33.1</v>
      </c>
      <c r="I802" s="44">
        <f t="shared" si="135"/>
        <v>0</v>
      </c>
      <c r="J802" s="130">
        <f t="shared" si="135"/>
        <v>33.1</v>
      </c>
    </row>
    <row r="803" spans="2:10" ht="15">
      <c r="B803" s="61" t="s">
        <v>113</v>
      </c>
      <c r="C803" s="41" t="s">
        <v>71</v>
      </c>
      <c r="D803" s="41" t="s">
        <v>67</v>
      </c>
      <c r="E803" s="41" t="s">
        <v>464</v>
      </c>
      <c r="F803" s="41" t="s">
        <v>134</v>
      </c>
      <c r="G803" s="41" t="s">
        <v>102</v>
      </c>
      <c r="H803" s="45">
        <f>'вед.прил 9'!I1052</f>
        <v>33.1</v>
      </c>
      <c r="I803" s="45">
        <f>'вед.прил 9'!J1052</f>
        <v>0</v>
      </c>
      <c r="J803" s="134">
        <f>'вед.прил 9'!K1052</f>
        <v>33.1</v>
      </c>
    </row>
    <row r="804" spans="2:10" ht="15">
      <c r="B804" s="60" t="s">
        <v>293</v>
      </c>
      <c r="C804" s="40" t="s">
        <v>71</v>
      </c>
      <c r="D804" s="40" t="s">
        <v>67</v>
      </c>
      <c r="E804" s="40" t="s">
        <v>309</v>
      </c>
      <c r="F804" s="40"/>
      <c r="G804" s="40"/>
      <c r="H804" s="44">
        <f aca="true" t="shared" si="136" ref="H804:I806">H805</f>
        <v>2860.4</v>
      </c>
      <c r="I804" s="44">
        <f t="shared" si="136"/>
        <v>133.1</v>
      </c>
      <c r="J804" s="130">
        <f t="shared" si="118"/>
        <v>2993.5</v>
      </c>
    </row>
    <row r="805" spans="2:10" ht="45.75" customHeight="1">
      <c r="B805" s="59" t="s">
        <v>133</v>
      </c>
      <c r="C805" s="40" t="s">
        <v>71</v>
      </c>
      <c r="D805" s="40" t="s">
        <v>67</v>
      </c>
      <c r="E805" s="40" t="s">
        <v>309</v>
      </c>
      <c r="F805" s="40" t="s">
        <v>132</v>
      </c>
      <c r="G805" s="40"/>
      <c r="H805" s="44">
        <f t="shared" si="136"/>
        <v>2860.4</v>
      </c>
      <c r="I805" s="44">
        <f t="shared" si="136"/>
        <v>133.1</v>
      </c>
      <c r="J805" s="130">
        <f t="shared" si="118"/>
        <v>2993.5</v>
      </c>
    </row>
    <row r="806" spans="2:10" ht="18.75" customHeight="1">
      <c r="B806" s="59" t="s">
        <v>135</v>
      </c>
      <c r="C806" s="40" t="s">
        <v>71</v>
      </c>
      <c r="D806" s="40" t="s">
        <v>67</v>
      </c>
      <c r="E806" s="40" t="s">
        <v>309</v>
      </c>
      <c r="F806" s="40" t="s">
        <v>134</v>
      </c>
      <c r="G806" s="40"/>
      <c r="H806" s="44">
        <f t="shared" si="136"/>
        <v>2860.4</v>
      </c>
      <c r="I806" s="44">
        <f t="shared" si="136"/>
        <v>133.1</v>
      </c>
      <c r="J806" s="130">
        <f t="shared" si="118"/>
        <v>2993.5</v>
      </c>
    </row>
    <row r="807" spans="2:10" ht="15">
      <c r="B807" s="61" t="s">
        <v>113</v>
      </c>
      <c r="C807" s="41" t="s">
        <v>71</v>
      </c>
      <c r="D807" s="41" t="s">
        <v>67</v>
      </c>
      <c r="E807" s="41" t="s">
        <v>309</v>
      </c>
      <c r="F807" s="41" t="s">
        <v>134</v>
      </c>
      <c r="G807" s="41" t="s">
        <v>102</v>
      </c>
      <c r="H807" s="45">
        <f>'вед.прил 9'!I1056</f>
        <v>2860.4</v>
      </c>
      <c r="I807" s="45">
        <f>'вед.прил 9'!J1056</f>
        <v>133.1</v>
      </c>
      <c r="J807" s="134">
        <f t="shared" si="118"/>
        <v>2993.5</v>
      </c>
    </row>
    <row r="808" spans="2:10" ht="30">
      <c r="B808" s="60" t="s">
        <v>44</v>
      </c>
      <c r="C808" s="40" t="s">
        <v>71</v>
      </c>
      <c r="D808" s="40" t="s">
        <v>67</v>
      </c>
      <c r="E808" s="40" t="s">
        <v>303</v>
      </c>
      <c r="F808" s="40"/>
      <c r="G808" s="40"/>
      <c r="H808" s="44">
        <f>H809</f>
        <v>3277.2</v>
      </c>
      <c r="I808" s="44">
        <f>I809</f>
        <v>302</v>
      </c>
      <c r="J808" s="130">
        <f t="shared" si="118"/>
        <v>3579.2</v>
      </c>
    </row>
    <row r="809" spans="2:10" ht="30">
      <c r="B809" s="60" t="s">
        <v>147</v>
      </c>
      <c r="C809" s="40" t="s">
        <v>71</v>
      </c>
      <c r="D809" s="40" t="s">
        <v>67</v>
      </c>
      <c r="E809" s="40" t="s">
        <v>304</v>
      </c>
      <c r="F809" s="40"/>
      <c r="G809" s="40"/>
      <c r="H809" s="44">
        <f>H814+H810</f>
        <v>3277.2</v>
      </c>
      <c r="I809" s="44">
        <f>I814+I810</f>
        <v>302</v>
      </c>
      <c r="J809" s="130">
        <f t="shared" si="118"/>
        <v>3579.2</v>
      </c>
    </row>
    <row r="810" spans="2:10" ht="15">
      <c r="B810" s="60" t="s">
        <v>293</v>
      </c>
      <c r="C810" s="40" t="s">
        <v>71</v>
      </c>
      <c r="D810" s="40" t="s">
        <v>67</v>
      </c>
      <c r="E810" s="40" t="s">
        <v>466</v>
      </c>
      <c r="F810" s="40"/>
      <c r="G810" s="40"/>
      <c r="H810" s="44">
        <f aca="true" t="shared" si="137" ref="H810:J812">H811</f>
        <v>18.1</v>
      </c>
      <c r="I810" s="44">
        <f t="shared" si="137"/>
        <v>0</v>
      </c>
      <c r="J810" s="130">
        <f t="shared" si="137"/>
        <v>18.1</v>
      </c>
    </row>
    <row r="811" spans="2:10" ht="30">
      <c r="B811" s="60" t="s">
        <v>502</v>
      </c>
      <c r="C811" s="40" t="s">
        <v>71</v>
      </c>
      <c r="D811" s="40" t="s">
        <v>67</v>
      </c>
      <c r="E811" s="40" t="s">
        <v>466</v>
      </c>
      <c r="F811" s="40" t="s">
        <v>127</v>
      </c>
      <c r="G811" s="40"/>
      <c r="H811" s="44">
        <f t="shared" si="137"/>
        <v>18.1</v>
      </c>
      <c r="I811" s="44">
        <f t="shared" si="137"/>
        <v>0</v>
      </c>
      <c r="J811" s="130">
        <f t="shared" si="137"/>
        <v>18.1</v>
      </c>
    </row>
    <row r="812" spans="2:10" ht="30">
      <c r="B812" s="60" t="s">
        <v>130</v>
      </c>
      <c r="C812" s="40" t="s">
        <v>71</v>
      </c>
      <c r="D812" s="40" t="s">
        <v>67</v>
      </c>
      <c r="E812" s="40" t="s">
        <v>466</v>
      </c>
      <c r="F812" s="40" t="s">
        <v>129</v>
      </c>
      <c r="G812" s="40"/>
      <c r="H812" s="44">
        <f t="shared" si="137"/>
        <v>18.1</v>
      </c>
      <c r="I812" s="44">
        <f t="shared" si="137"/>
        <v>0</v>
      </c>
      <c r="J812" s="130">
        <f t="shared" si="137"/>
        <v>18.1</v>
      </c>
    </row>
    <row r="813" spans="2:10" ht="15">
      <c r="B813" s="61" t="s">
        <v>113</v>
      </c>
      <c r="C813" s="41" t="s">
        <v>71</v>
      </c>
      <c r="D813" s="41" t="s">
        <v>67</v>
      </c>
      <c r="E813" s="41" t="s">
        <v>466</v>
      </c>
      <c r="F813" s="41" t="s">
        <v>129</v>
      </c>
      <c r="G813" s="41" t="s">
        <v>102</v>
      </c>
      <c r="H813" s="45">
        <f>'вед.прил 9'!I1062</f>
        <v>18.1</v>
      </c>
      <c r="I813" s="45">
        <f>'вед.прил 9'!J1062</f>
        <v>0</v>
      </c>
      <c r="J813" s="134">
        <f>'вед.прил 9'!K1062</f>
        <v>18.1</v>
      </c>
    </row>
    <row r="814" spans="2:10" ht="15">
      <c r="B814" s="60" t="s">
        <v>293</v>
      </c>
      <c r="C814" s="40" t="s">
        <v>71</v>
      </c>
      <c r="D814" s="40" t="s">
        <v>67</v>
      </c>
      <c r="E814" s="40" t="s">
        <v>305</v>
      </c>
      <c r="F814" s="40"/>
      <c r="G814" s="40"/>
      <c r="H814" s="44">
        <f>H815+H818+H821</f>
        <v>3259.1</v>
      </c>
      <c r="I814" s="44">
        <f>I815+I818+I821</f>
        <v>302</v>
      </c>
      <c r="J814" s="130">
        <f t="shared" si="118"/>
        <v>3561.1</v>
      </c>
    </row>
    <row r="815" spans="2:10" ht="78" customHeight="1">
      <c r="B815" s="59" t="s">
        <v>249</v>
      </c>
      <c r="C815" s="40" t="s">
        <v>71</v>
      </c>
      <c r="D815" s="40" t="s">
        <v>67</v>
      </c>
      <c r="E815" s="40" t="s">
        <v>305</v>
      </c>
      <c r="F815" s="40" t="s">
        <v>124</v>
      </c>
      <c r="G815" s="40"/>
      <c r="H815" s="44">
        <f>H816</f>
        <v>2605.9</v>
      </c>
      <c r="I815" s="44">
        <f>I816</f>
        <v>302</v>
      </c>
      <c r="J815" s="130">
        <f t="shared" si="118"/>
        <v>2907.9</v>
      </c>
    </row>
    <row r="816" spans="2:10" ht="30">
      <c r="B816" s="59" t="s">
        <v>137</v>
      </c>
      <c r="C816" s="40" t="s">
        <v>71</v>
      </c>
      <c r="D816" s="40" t="s">
        <v>67</v>
      </c>
      <c r="E816" s="40" t="s">
        <v>305</v>
      </c>
      <c r="F816" s="40" t="s">
        <v>136</v>
      </c>
      <c r="G816" s="40"/>
      <c r="H816" s="44">
        <f>H817</f>
        <v>2605.9</v>
      </c>
      <c r="I816" s="44">
        <f>I817</f>
        <v>302</v>
      </c>
      <c r="J816" s="130">
        <f t="shared" si="118"/>
        <v>2907.9</v>
      </c>
    </row>
    <row r="817" spans="2:10" ht="15">
      <c r="B817" s="63" t="s">
        <v>113</v>
      </c>
      <c r="C817" s="41" t="s">
        <v>71</v>
      </c>
      <c r="D817" s="41" t="s">
        <v>67</v>
      </c>
      <c r="E817" s="41" t="s">
        <v>305</v>
      </c>
      <c r="F817" s="41" t="s">
        <v>136</v>
      </c>
      <c r="G817" s="41" t="s">
        <v>102</v>
      </c>
      <c r="H817" s="45">
        <f>'вед.прил 9'!I1066</f>
        <v>2605.9</v>
      </c>
      <c r="I817" s="45">
        <f>'вед.прил 9'!J1066</f>
        <v>302</v>
      </c>
      <c r="J817" s="134">
        <f t="shared" si="118"/>
        <v>2907.9</v>
      </c>
    </row>
    <row r="818" spans="2:10" ht="30">
      <c r="B818" s="60" t="s">
        <v>502</v>
      </c>
      <c r="C818" s="40" t="s">
        <v>71</v>
      </c>
      <c r="D818" s="40" t="s">
        <v>67</v>
      </c>
      <c r="E818" s="40" t="s">
        <v>305</v>
      </c>
      <c r="F818" s="40" t="s">
        <v>127</v>
      </c>
      <c r="G818" s="40"/>
      <c r="H818" s="44">
        <f>H819</f>
        <v>635.5</v>
      </c>
      <c r="I818" s="44">
        <f>I819</f>
        <v>1.2</v>
      </c>
      <c r="J818" s="130">
        <f t="shared" si="118"/>
        <v>636.7</v>
      </c>
    </row>
    <row r="819" spans="2:10" ht="30">
      <c r="B819" s="60" t="s">
        <v>130</v>
      </c>
      <c r="C819" s="40" t="s">
        <v>71</v>
      </c>
      <c r="D819" s="40" t="s">
        <v>67</v>
      </c>
      <c r="E819" s="40" t="s">
        <v>305</v>
      </c>
      <c r="F819" s="40" t="s">
        <v>129</v>
      </c>
      <c r="G819" s="40"/>
      <c r="H819" s="44">
        <f>H820</f>
        <v>635.5</v>
      </c>
      <c r="I819" s="44">
        <f>I820</f>
        <v>1.2</v>
      </c>
      <c r="J819" s="130">
        <f t="shared" si="118"/>
        <v>636.7</v>
      </c>
    </row>
    <row r="820" spans="2:10" ht="17.25" customHeight="1">
      <c r="B820" s="61" t="s">
        <v>113</v>
      </c>
      <c r="C820" s="41" t="s">
        <v>71</v>
      </c>
      <c r="D820" s="41" t="s">
        <v>67</v>
      </c>
      <c r="E820" s="41" t="s">
        <v>305</v>
      </c>
      <c r="F820" s="41" t="s">
        <v>129</v>
      </c>
      <c r="G820" s="41" t="s">
        <v>102</v>
      </c>
      <c r="H820" s="45">
        <f>'вед.прил 9'!I1069</f>
        <v>635.5</v>
      </c>
      <c r="I820" s="45">
        <f>'вед.прил 9'!J1069</f>
        <v>1.2</v>
      </c>
      <c r="J820" s="134">
        <f t="shared" si="118"/>
        <v>636.7</v>
      </c>
    </row>
    <row r="821" spans="2:10" ht="15">
      <c r="B821" s="60" t="s">
        <v>139</v>
      </c>
      <c r="C821" s="40" t="s">
        <v>71</v>
      </c>
      <c r="D821" s="40" t="s">
        <v>67</v>
      </c>
      <c r="E821" s="40" t="s">
        <v>305</v>
      </c>
      <c r="F821" s="40" t="s">
        <v>138</v>
      </c>
      <c r="G821" s="40"/>
      <c r="H821" s="44">
        <f>H824+H822</f>
        <v>17.7</v>
      </c>
      <c r="I821" s="44">
        <f>I824+I822</f>
        <v>-1.2</v>
      </c>
      <c r="J821" s="130">
        <f t="shared" si="118"/>
        <v>16.5</v>
      </c>
    </row>
    <row r="822" spans="2:10" ht="15">
      <c r="B822" s="60" t="s">
        <v>450</v>
      </c>
      <c r="C822" s="40" t="s">
        <v>71</v>
      </c>
      <c r="D822" s="40" t="s">
        <v>67</v>
      </c>
      <c r="E822" s="40" t="s">
        <v>305</v>
      </c>
      <c r="F822" s="40" t="s">
        <v>451</v>
      </c>
      <c r="G822" s="40"/>
      <c r="H822" s="44">
        <f>H823</f>
        <v>5.7</v>
      </c>
      <c r="I822" s="44">
        <f>I823</f>
        <v>0</v>
      </c>
      <c r="J822" s="130">
        <f>J823</f>
        <v>5.7</v>
      </c>
    </row>
    <row r="823" spans="2:10" ht="15">
      <c r="B823" s="121" t="s">
        <v>113</v>
      </c>
      <c r="C823" s="41" t="s">
        <v>71</v>
      </c>
      <c r="D823" s="41" t="s">
        <v>67</v>
      </c>
      <c r="E823" s="41" t="s">
        <v>305</v>
      </c>
      <c r="F823" s="41" t="s">
        <v>451</v>
      </c>
      <c r="G823" s="41" t="s">
        <v>102</v>
      </c>
      <c r="H823" s="45">
        <f>'вед.прил 9'!I1072</f>
        <v>5.7</v>
      </c>
      <c r="I823" s="45">
        <f>'вед.прил 9'!J1072</f>
        <v>0</v>
      </c>
      <c r="J823" s="134">
        <f>'вед.прил 9'!K1072</f>
        <v>5.7</v>
      </c>
    </row>
    <row r="824" spans="2:10" ht="15">
      <c r="B824" s="60" t="s">
        <v>141</v>
      </c>
      <c r="C824" s="40" t="s">
        <v>71</v>
      </c>
      <c r="D824" s="40" t="s">
        <v>67</v>
      </c>
      <c r="E824" s="40" t="s">
        <v>305</v>
      </c>
      <c r="F824" s="40" t="s">
        <v>140</v>
      </c>
      <c r="G824" s="40"/>
      <c r="H824" s="44">
        <f>H825</f>
        <v>12</v>
      </c>
      <c r="I824" s="44">
        <f>I825</f>
        <v>-1.2</v>
      </c>
      <c r="J824" s="130">
        <f t="shared" si="118"/>
        <v>10.8</v>
      </c>
    </row>
    <row r="825" spans="2:10" ht="15">
      <c r="B825" s="63" t="s">
        <v>113</v>
      </c>
      <c r="C825" s="41" t="s">
        <v>71</v>
      </c>
      <c r="D825" s="41" t="s">
        <v>67</v>
      </c>
      <c r="E825" s="41" t="s">
        <v>305</v>
      </c>
      <c r="F825" s="41" t="s">
        <v>140</v>
      </c>
      <c r="G825" s="41" t="s">
        <v>102</v>
      </c>
      <c r="H825" s="45">
        <f>'вед.прил 9'!I1074</f>
        <v>12</v>
      </c>
      <c r="I825" s="45">
        <f>'вед.прил 9'!J1074</f>
        <v>-1.2</v>
      </c>
      <c r="J825" s="134">
        <f t="shared" si="118"/>
        <v>10.8</v>
      </c>
    </row>
    <row r="826" spans="2:10" ht="30">
      <c r="B826" s="60" t="s">
        <v>45</v>
      </c>
      <c r="C826" s="40" t="s">
        <v>71</v>
      </c>
      <c r="D826" s="40" t="s">
        <v>67</v>
      </c>
      <c r="E826" s="40" t="s">
        <v>301</v>
      </c>
      <c r="F826" s="40"/>
      <c r="G826" s="40"/>
      <c r="H826" s="44">
        <f>H827</f>
        <v>1454.9</v>
      </c>
      <c r="I826" s="44">
        <f>I827</f>
        <v>-51.6</v>
      </c>
      <c r="J826" s="130">
        <f t="shared" si="118"/>
        <v>1403.3000000000002</v>
      </c>
    </row>
    <row r="827" spans="2:10" ht="30">
      <c r="B827" s="60" t="s">
        <v>300</v>
      </c>
      <c r="C827" s="40" t="s">
        <v>71</v>
      </c>
      <c r="D827" s="40" t="s">
        <v>67</v>
      </c>
      <c r="E827" s="40" t="s">
        <v>507</v>
      </c>
      <c r="F827" s="40"/>
      <c r="G827" s="40"/>
      <c r="H827" s="44">
        <f>H828</f>
        <v>1454.9</v>
      </c>
      <c r="I827" s="44">
        <f>I828</f>
        <v>-51.6</v>
      </c>
      <c r="J827" s="130">
        <f t="shared" si="118"/>
        <v>1403.3000000000002</v>
      </c>
    </row>
    <row r="828" spans="2:10" ht="15">
      <c r="B828" s="60" t="s">
        <v>293</v>
      </c>
      <c r="C828" s="40" t="s">
        <v>71</v>
      </c>
      <c r="D828" s="40" t="s">
        <v>67</v>
      </c>
      <c r="E828" s="40" t="s">
        <v>302</v>
      </c>
      <c r="F828" s="40"/>
      <c r="G828" s="40"/>
      <c r="H828" s="44">
        <f>H829+H832</f>
        <v>1454.9</v>
      </c>
      <c r="I828" s="44">
        <f>I829+I832</f>
        <v>-51.6</v>
      </c>
      <c r="J828" s="130">
        <f t="shared" si="118"/>
        <v>1403.3000000000002</v>
      </c>
    </row>
    <row r="829" spans="2:10" ht="30">
      <c r="B829" s="60" t="s">
        <v>502</v>
      </c>
      <c r="C829" s="40" t="s">
        <v>71</v>
      </c>
      <c r="D829" s="40" t="s">
        <v>67</v>
      </c>
      <c r="E829" s="40" t="s">
        <v>302</v>
      </c>
      <c r="F829" s="40" t="s">
        <v>127</v>
      </c>
      <c r="G829" s="40"/>
      <c r="H829" s="44">
        <f>H830</f>
        <v>1404.9</v>
      </c>
      <c r="I829" s="44">
        <f>I830</f>
        <v>-1.6</v>
      </c>
      <c r="J829" s="130">
        <f t="shared" si="118"/>
        <v>1403.3000000000002</v>
      </c>
    </row>
    <row r="830" spans="2:10" ht="30">
      <c r="B830" s="60" t="s">
        <v>130</v>
      </c>
      <c r="C830" s="40" t="s">
        <v>71</v>
      </c>
      <c r="D830" s="40" t="s">
        <v>67</v>
      </c>
      <c r="E830" s="40" t="s">
        <v>302</v>
      </c>
      <c r="F830" s="40" t="s">
        <v>129</v>
      </c>
      <c r="G830" s="40"/>
      <c r="H830" s="44">
        <f>H831</f>
        <v>1404.9</v>
      </c>
      <c r="I830" s="44">
        <f>I831</f>
        <v>-1.6</v>
      </c>
      <c r="J830" s="130">
        <f t="shared" si="118"/>
        <v>1403.3000000000002</v>
      </c>
    </row>
    <row r="831" spans="2:10" ht="15">
      <c r="B831" s="63" t="s">
        <v>113</v>
      </c>
      <c r="C831" s="41" t="s">
        <v>71</v>
      </c>
      <c r="D831" s="41" t="s">
        <v>67</v>
      </c>
      <c r="E831" s="41" t="s">
        <v>302</v>
      </c>
      <c r="F831" s="41" t="s">
        <v>129</v>
      </c>
      <c r="G831" s="41" t="s">
        <v>102</v>
      </c>
      <c r="H831" s="45">
        <f>'вед.прил 9'!I1080+'вед.прил 9'!I634</f>
        <v>1404.9</v>
      </c>
      <c r="I831" s="45">
        <f>'вед.прил 9'!J1080+'вед.прил 9'!J634</f>
        <v>-1.6</v>
      </c>
      <c r="J831" s="134">
        <f t="shared" si="118"/>
        <v>1403.3000000000002</v>
      </c>
    </row>
    <row r="832" spans="2:10" ht="28.5" customHeight="1">
      <c r="B832" s="59" t="s">
        <v>143</v>
      </c>
      <c r="C832" s="40" t="s">
        <v>71</v>
      </c>
      <c r="D832" s="40" t="s">
        <v>67</v>
      </c>
      <c r="E832" s="40" t="s">
        <v>302</v>
      </c>
      <c r="F832" s="40" t="s">
        <v>142</v>
      </c>
      <c r="G832" s="40"/>
      <c r="H832" s="44">
        <f>H833</f>
        <v>50</v>
      </c>
      <c r="I832" s="44">
        <f>I833</f>
        <v>-50</v>
      </c>
      <c r="J832" s="130">
        <f t="shared" si="118"/>
        <v>0</v>
      </c>
    </row>
    <row r="833" spans="2:10" ht="15">
      <c r="B833" s="59" t="s">
        <v>10</v>
      </c>
      <c r="C833" s="40" t="s">
        <v>71</v>
      </c>
      <c r="D833" s="40" t="s">
        <v>67</v>
      </c>
      <c r="E833" s="40" t="s">
        <v>302</v>
      </c>
      <c r="F833" s="40" t="s">
        <v>9</v>
      </c>
      <c r="G833" s="40"/>
      <c r="H833" s="44">
        <f>H834</f>
        <v>50</v>
      </c>
      <c r="I833" s="44">
        <f>I834</f>
        <v>-50</v>
      </c>
      <c r="J833" s="130">
        <f t="shared" si="118"/>
        <v>0</v>
      </c>
    </row>
    <row r="834" spans="2:10" ht="15">
      <c r="B834" s="63" t="s">
        <v>113</v>
      </c>
      <c r="C834" s="41" t="s">
        <v>71</v>
      </c>
      <c r="D834" s="41" t="s">
        <v>67</v>
      </c>
      <c r="E834" s="41" t="s">
        <v>302</v>
      </c>
      <c r="F834" s="41" t="s">
        <v>9</v>
      </c>
      <c r="G834" s="41" t="s">
        <v>102</v>
      </c>
      <c r="H834" s="45">
        <f>'вед.прил 9'!I1083</f>
        <v>50</v>
      </c>
      <c r="I834" s="45">
        <f>'вед.прил 9'!J1083</f>
        <v>-50</v>
      </c>
      <c r="J834" s="134">
        <f t="shared" si="118"/>
        <v>0</v>
      </c>
    </row>
    <row r="835" spans="2:10" ht="29.25" customHeight="1">
      <c r="B835" s="62" t="s">
        <v>501</v>
      </c>
      <c r="C835" s="42" t="s">
        <v>71</v>
      </c>
      <c r="D835" s="42" t="s">
        <v>70</v>
      </c>
      <c r="E835" s="42"/>
      <c r="F835" s="42"/>
      <c r="G835" s="42"/>
      <c r="H835" s="43">
        <f>H836</f>
        <v>7378.9</v>
      </c>
      <c r="I835" s="43">
        <f>I836</f>
        <v>525.8</v>
      </c>
      <c r="J835" s="77">
        <f t="shared" si="118"/>
        <v>7904.7</v>
      </c>
    </row>
    <row r="836" spans="2:10" ht="15">
      <c r="B836" s="59" t="s">
        <v>38</v>
      </c>
      <c r="C836" s="40" t="s">
        <v>71</v>
      </c>
      <c r="D836" s="40" t="s">
        <v>70</v>
      </c>
      <c r="E836" s="40" t="s">
        <v>265</v>
      </c>
      <c r="F836" s="40"/>
      <c r="G836" s="40"/>
      <c r="H836" s="44">
        <f>H837+H851+H847</f>
        <v>7378.9</v>
      </c>
      <c r="I836" s="44">
        <f>I837+I851+I847</f>
        <v>525.8</v>
      </c>
      <c r="J836" s="130">
        <f t="shared" si="118"/>
        <v>7904.7</v>
      </c>
    </row>
    <row r="837" spans="2:10" ht="30">
      <c r="B837" s="64" t="s">
        <v>123</v>
      </c>
      <c r="C837" s="40" t="s">
        <v>71</v>
      </c>
      <c r="D837" s="40" t="s">
        <v>70</v>
      </c>
      <c r="E837" s="40" t="s">
        <v>266</v>
      </c>
      <c r="F837" s="40"/>
      <c r="G837" s="40"/>
      <c r="H837" s="44">
        <f>H838+H841+H844</f>
        <v>3376.4</v>
      </c>
      <c r="I837" s="44">
        <f>I838+I841+I844</f>
        <v>206</v>
      </c>
      <c r="J837" s="130">
        <f t="shared" si="118"/>
        <v>3582.4</v>
      </c>
    </row>
    <row r="838" spans="2:10" ht="77.25" customHeight="1">
      <c r="B838" s="59" t="s">
        <v>249</v>
      </c>
      <c r="C838" s="40" t="s">
        <v>71</v>
      </c>
      <c r="D838" s="40" t="s">
        <v>70</v>
      </c>
      <c r="E838" s="40" t="s">
        <v>266</v>
      </c>
      <c r="F838" s="40" t="s">
        <v>124</v>
      </c>
      <c r="G838" s="40"/>
      <c r="H838" s="44">
        <f>H839</f>
        <v>3310.1</v>
      </c>
      <c r="I838" s="44">
        <f>I839</f>
        <v>206</v>
      </c>
      <c r="J838" s="130">
        <f t="shared" si="118"/>
        <v>3516.1</v>
      </c>
    </row>
    <row r="839" spans="2:10" ht="30">
      <c r="B839" s="59" t="s">
        <v>128</v>
      </c>
      <c r="C839" s="40" t="s">
        <v>71</v>
      </c>
      <c r="D839" s="40" t="s">
        <v>70</v>
      </c>
      <c r="E839" s="40" t="s">
        <v>266</v>
      </c>
      <c r="F839" s="40" t="s">
        <v>125</v>
      </c>
      <c r="G839" s="40"/>
      <c r="H839" s="44">
        <f>H840</f>
        <v>3310.1</v>
      </c>
      <c r="I839" s="44">
        <f>I840</f>
        <v>206</v>
      </c>
      <c r="J839" s="130">
        <f t="shared" si="118"/>
        <v>3516.1</v>
      </c>
    </row>
    <row r="840" spans="2:10" ht="15">
      <c r="B840" s="61" t="s">
        <v>113</v>
      </c>
      <c r="C840" s="41" t="s">
        <v>71</v>
      </c>
      <c r="D840" s="41" t="s">
        <v>70</v>
      </c>
      <c r="E840" s="41" t="s">
        <v>266</v>
      </c>
      <c r="F840" s="41" t="s">
        <v>125</v>
      </c>
      <c r="G840" s="41" t="s">
        <v>102</v>
      </c>
      <c r="H840" s="45">
        <f>'вед.прил 9'!I1089</f>
        <v>3310.1</v>
      </c>
      <c r="I840" s="45">
        <f>'вед.прил 9'!J1089</f>
        <v>206</v>
      </c>
      <c r="J840" s="134">
        <f t="shared" si="118"/>
        <v>3516.1</v>
      </c>
    </row>
    <row r="841" spans="2:10" ht="30">
      <c r="B841" s="60" t="s">
        <v>502</v>
      </c>
      <c r="C841" s="40" t="s">
        <v>71</v>
      </c>
      <c r="D841" s="40" t="s">
        <v>70</v>
      </c>
      <c r="E841" s="40" t="s">
        <v>266</v>
      </c>
      <c r="F841" s="40" t="s">
        <v>127</v>
      </c>
      <c r="G841" s="40"/>
      <c r="H841" s="44">
        <f>H842</f>
        <v>60.8</v>
      </c>
      <c r="I841" s="44">
        <f>I842</f>
        <v>-0.2</v>
      </c>
      <c r="J841" s="130">
        <f aca="true" t="shared" si="138" ref="J841:J940">H841+I841</f>
        <v>60.599999999999994</v>
      </c>
    </row>
    <row r="842" spans="2:10" ht="30">
      <c r="B842" s="60" t="s">
        <v>130</v>
      </c>
      <c r="C842" s="40" t="s">
        <v>71</v>
      </c>
      <c r="D842" s="40" t="s">
        <v>70</v>
      </c>
      <c r="E842" s="40" t="s">
        <v>266</v>
      </c>
      <c r="F842" s="40" t="s">
        <v>129</v>
      </c>
      <c r="G842" s="40"/>
      <c r="H842" s="44">
        <f>H843</f>
        <v>60.8</v>
      </c>
      <c r="I842" s="44">
        <f>I843</f>
        <v>-0.2</v>
      </c>
      <c r="J842" s="130">
        <f t="shared" si="138"/>
        <v>60.599999999999994</v>
      </c>
    </row>
    <row r="843" spans="2:10" ht="15">
      <c r="B843" s="61" t="s">
        <v>113</v>
      </c>
      <c r="C843" s="41" t="s">
        <v>71</v>
      </c>
      <c r="D843" s="41" t="s">
        <v>70</v>
      </c>
      <c r="E843" s="41" t="s">
        <v>266</v>
      </c>
      <c r="F843" s="41" t="s">
        <v>129</v>
      </c>
      <c r="G843" s="41" t="s">
        <v>102</v>
      </c>
      <c r="H843" s="45">
        <f>'вед.прил 9'!I1092</f>
        <v>60.8</v>
      </c>
      <c r="I843" s="45">
        <f>'вед.прил 9'!J1092</f>
        <v>-0.2</v>
      </c>
      <c r="J843" s="134">
        <f t="shared" si="138"/>
        <v>60.599999999999994</v>
      </c>
    </row>
    <row r="844" spans="2:10" ht="15">
      <c r="B844" s="60" t="s">
        <v>139</v>
      </c>
      <c r="C844" s="40" t="s">
        <v>71</v>
      </c>
      <c r="D844" s="40" t="s">
        <v>70</v>
      </c>
      <c r="E844" s="40" t="s">
        <v>266</v>
      </c>
      <c r="F844" s="40" t="s">
        <v>138</v>
      </c>
      <c r="G844" s="40"/>
      <c r="H844" s="44">
        <f>H845</f>
        <v>5.5</v>
      </c>
      <c r="I844" s="44">
        <f>I845</f>
        <v>0.2</v>
      </c>
      <c r="J844" s="130">
        <f t="shared" si="138"/>
        <v>5.7</v>
      </c>
    </row>
    <row r="845" spans="2:10" ht="15">
      <c r="B845" s="60" t="s">
        <v>141</v>
      </c>
      <c r="C845" s="40" t="s">
        <v>71</v>
      </c>
      <c r="D845" s="40" t="s">
        <v>70</v>
      </c>
      <c r="E845" s="40" t="s">
        <v>266</v>
      </c>
      <c r="F845" s="40" t="s">
        <v>140</v>
      </c>
      <c r="G845" s="40"/>
      <c r="H845" s="44">
        <f>H846</f>
        <v>5.5</v>
      </c>
      <c r="I845" s="44">
        <f>I846</f>
        <v>0.2</v>
      </c>
      <c r="J845" s="130">
        <f t="shared" si="138"/>
        <v>5.7</v>
      </c>
    </row>
    <row r="846" spans="2:10" ht="15">
      <c r="B846" s="63" t="s">
        <v>113</v>
      </c>
      <c r="C846" s="41" t="s">
        <v>71</v>
      </c>
      <c r="D846" s="41" t="s">
        <v>70</v>
      </c>
      <c r="E846" s="41" t="s">
        <v>266</v>
      </c>
      <c r="F846" s="41" t="s">
        <v>140</v>
      </c>
      <c r="G846" s="41" t="s">
        <v>102</v>
      </c>
      <c r="H846" s="45">
        <f>'вед.прил 9'!I1095</f>
        <v>5.5</v>
      </c>
      <c r="I846" s="45">
        <f>'вед.прил 9'!J1095</f>
        <v>0.2</v>
      </c>
      <c r="J846" s="134">
        <f t="shared" si="138"/>
        <v>5.7</v>
      </c>
    </row>
    <row r="847" spans="2:10" ht="45">
      <c r="B847" s="60" t="s">
        <v>435</v>
      </c>
      <c r="C847" s="40" t="s">
        <v>71</v>
      </c>
      <c r="D847" s="40" t="s">
        <v>70</v>
      </c>
      <c r="E847" s="40" t="s">
        <v>455</v>
      </c>
      <c r="F847" s="41"/>
      <c r="G847" s="41"/>
      <c r="H847" s="44">
        <f aca="true" t="shared" si="139" ref="H847:J849">H848</f>
        <v>8</v>
      </c>
      <c r="I847" s="44">
        <f t="shared" si="139"/>
        <v>0</v>
      </c>
      <c r="J847" s="130">
        <f t="shared" si="139"/>
        <v>8</v>
      </c>
    </row>
    <row r="848" spans="2:10" ht="30">
      <c r="B848" s="60" t="s">
        <v>502</v>
      </c>
      <c r="C848" s="40" t="s">
        <v>71</v>
      </c>
      <c r="D848" s="40" t="s">
        <v>70</v>
      </c>
      <c r="E848" s="40" t="s">
        <v>455</v>
      </c>
      <c r="F848" s="40" t="s">
        <v>127</v>
      </c>
      <c r="G848" s="40"/>
      <c r="H848" s="44">
        <f t="shared" si="139"/>
        <v>8</v>
      </c>
      <c r="I848" s="44">
        <f t="shared" si="139"/>
        <v>0</v>
      </c>
      <c r="J848" s="130">
        <f t="shared" si="139"/>
        <v>8</v>
      </c>
    </row>
    <row r="849" spans="2:10" ht="30">
      <c r="B849" s="60" t="s">
        <v>130</v>
      </c>
      <c r="C849" s="40" t="s">
        <v>71</v>
      </c>
      <c r="D849" s="40" t="s">
        <v>70</v>
      </c>
      <c r="E849" s="40" t="s">
        <v>455</v>
      </c>
      <c r="F849" s="40" t="s">
        <v>129</v>
      </c>
      <c r="G849" s="40"/>
      <c r="H849" s="44">
        <f t="shared" si="139"/>
        <v>8</v>
      </c>
      <c r="I849" s="44">
        <f t="shared" si="139"/>
        <v>0</v>
      </c>
      <c r="J849" s="130">
        <f t="shared" si="139"/>
        <v>8</v>
      </c>
    </row>
    <row r="850" spans="2:10" ht="15">
      <c r="B850" s="61" t="s">
        <v>113</v>
      </c>
      <c r="C850" s="41" t="s">
        <v>71</v>
      </c>
      <c r="D850" s="41" t="s">
        <v>70</v>
      </c>
      <c r="E850" s="41" t="s">
        <v>455</v>
      </c>
      <c r="F850" s="41" t="s">
        <v>129</v>
      </c>
      <c r="G850" s="41" t="s">
        <v>102</v>
      </c>
      <c r="H850" s="45">
        <f>'вед.прил 9'!I1099</f>
        <v>8</v>
      </c>
      <c r="I850" s="45">
        <f>'вед.прил 9'!J1099</f>
        <v>0</v>
      </c>
      <c r="J850" s="134">
        <f>'вед.прил 9'!K1099</f>
        <v>8</v>
      </c>
    </row>
    <row r="851" spans="2:10" ht="30">
      <c r="B851" s="59" t="s">
        <v>210</v>
      </c>
      <c r="C851" s="40" t="s">
        <v>71</v>
      </c>
      <c r="D851" s="40" t="s">
        <v>70</v>
      </c>
      <c r="E851" s="40" t="s">
        <v>211</v>
      </c>
      <c r="F851" s="40"/>
      <c r="G851" s="40"/>
      <c r="H851" s="44">
        <f>H852+H855+H858</f>
        <v>3994.5</v>
      </c>
      <c r="I851" s="44">
        <f>I852+I855+I858</f>
        <v>319.8</v>
      </c>
      <c r="J851" s="130">
        <f t="shared" si="138"/>
        <v>4314.3</v>
      </c>
    </row>
    <row r="852" spans="2:10" ht="77.25" customHeight="1">
      <c r="B852" s="59" t="s">
        <v>249</v>
      </c>
      <c r="C852" s="40" t="s">
        <v>71</v>
      </c>
      <c r="D852" s="40" t="s">
        <v>70</v>
      </c>
      <c r="E852" s="40" t="s">
        <v>211</v>
      </c>
      <c r="F852" s="40" t="s">
        <v>124</v>
      </c>
      <c r="G852" s="40"/>
      <c r="H852" s="44">
        <f>H853</f>
        <v>3616.2</v>
      </c>
      <c r="I852" s="44">
        <f>I853</f>
        <v>319.8</v>
      </c>
      <c r="J852" s="130">
        <f t="shared" si="138"/>
        <v>3936</v>
      </c>
    </row>
    <row r="853" spans="2:10" ht="30">
      <c r="B853" s="59" t="s">
        <v>137</v>
      </c>
      <c r="C853" s="40" t="s">
        <v>71</v>
      </c>
      <c r="D853" s="40" t="s">
        <v>70</v>
      </c>
      <c r="E853" s="40" t="s">
        <v>211</v>
      </c>
      <c r="F853" s="40" t="s">
        <v>136</v>
      </c>
      <c r="G853" s="40"/>
      <c r="H853" s="44">
        <f>H854</f>
        <v>3616.2</v>
      </c>
      <c r="I853" s="44">
        <f>I854</f>
        <v>319.8</v>
      </c>
      <c r="J853" s="130">
        <f t="shared" si="138"/>
        <v>3936</v>
      </c>
    </row>
    <row r="854" spans="2:10" ht="15">
      <c r="B854" s="63" t="s">
        <v>113</v>
      </c>
      <c r="C854" s="41" t="s">
        <v>71</v>
      </c>
      <c r="D854" s="41" t="s">
        <v>70</v>
      </c>
      <c r="E854" s="41" t="s">
        <v>211</v>
      </c>
      <c r="F854" s="41" t="s">
        <v>136</v>
      </c>
      <c r="G854" s="41" t="s">
        <v>102</v>
      </c>
      <c r="H854" s="45">
        <f>'вед.прил 9'!I1103</f>
        <v>3616.2</v>
      </c>
      <c r="I854" s="45">
        <f>'вед.прил 9'!J1103</f>
        <v>319.8</v>
      </c>
      <c r="J854" s="134">
        <f t="shared" si="138"/>
        <v>3936</v>
      </c>
    </row>
    <row r="855" spans="2:10" ht="30">
      <c r="B855" s="60" t="s">
        <v>502</v>
      </c>
      <c r="C855" s="40" t="s">
        <v>71</v>
      </c>
      <c r="D855" s="40" t="s">
        <v>70</v>
      </c>
      <c r="E855" s="40" t="s">
        <v>211</v>
      </c>
      <c r="F855" s="40" t="s">
        <v>127</v>
      </c>
      <c r="G855" s="40"/>
      <c r="H855" s="44">
        <f>H856</f>
        <v>371.3</v>
      </c>
      <c r="I855" s="44">
        <f>I856</f>
        <v>0</v>
      </c>
      <c r="J855" s="130">
        <f t="shared" si="138"/>
        <v>371.3</v>
      </c>
    </row>
    <row r="856" spans="2:10" ht="30">
      <c r="B856" s="60" t="s">
        <v>130</v>
      </c>
      <c r="C856" s="40" t="s">
        <v>71</v>
      </c>
      <c r="D856" s="40" t="s">
        <v>70</v>
      </c>
      <c r="E856" s="40" t="s">
        <v>211</v>
      </c>
      <c r="F856" s="40" t="s">
        <v>129</v>
      </c>
      <c r="G856" s="40"/>
      <c r="H856" s="44">
        <f>H857</f>
        <v>371.3</v>
      </c>
      <c r="I856" s="44">
        <f>I857</f>
        <v>0</v>
      </c>
      <c r="J856" s="130">
        <f t="shared" si="138"/>
        <v>371.3</v>
      </c>
    </row>
    <row r="857" spans="2:10" ht="15">
      <c r="B857" s="61" t="s">
        <v>113</v>
      </c>
      <c r="C857" s="41" t="s">
        <v>71</v>
      </c>
      <c r="D857" s="41" t="s">
        <v>70</v>
      </c>
      <c r="E857" s="41" t="s">
        <v>211</v>
      </c>
      <c r="F857" s="41" t="s">
        <v>129</v>
      </c>
      <c r="G857" s="41" t="s">
        <v>102</v>
      </c>
      <c r="H857" s="45">
        <f>'вед.прил 9'!I1106</f>
        <v>371.3</v>
      </c>
      <c r="I857" s="45">
        <f>'вед.прил 9'!J1106</f>
        <v>0</v>
      </c>
      <c r="J857" s="134">
        <f t="shared" si="138"/>
        <v>371.3</v>
      </c>
    </row>
    <row r="858" spans="2:10" ht="15">
      <c r="B858" s="60" t="s">
        <v>139</v>
      </c>
      <c r="C858" s="40" t="s">
        <v>71</v>
      </c>
      <c r="D858" s="40" t="s">
        <v>70</v>
      </c>
      <c r="E858" s="40" t="s">
        <v>211</v>
      </c>
      <c r="F858" s="40" t="s">
        <v>138</v>
      </c>
      <c r="G858" s="40"/>
      <c r="H858" s="44">
        <f>H859</f>
        <v>7</v>
      </c>
      <c r="I858" s="44">
        <f>I859</f>
        <v>0</v>
      </c>
      <c r="J858" s="130">
        <f t="shared" si="138"/>
        <v>7</v>
      </c>
    </row>
    <row r="859" spans="2:10" ht="19.5" customHeight="1">
      <c r="B859" s="60" t="s">
        <v>141</v>
      </c>
      <c r="C859" s="40" t="s">
        <v>71</v>
      </c>
      <c r="D859" s="40" t="s">
        <v>70</v>
      </c>
      <c r="E859" s="40" t="s">
        <v>211</v>
      </c>
      <c r="F859" s="40" t="s">
        <v>140</v>
      </c>
      <c r="G859" s="40"/>
      <c r="H859" s="44">
        <f>H860</f>
        <v>7</v>
      </c>
      <c r="I859" s="44">
        <f>I860</f>
        <v>0</v>
      </c>
      <c r="J859" s="130">
        <f t="shared" si="138"/>
        <v>7</v>
      </c>
    </row>
    <row r="860" spans="2:10" ht="15">
      <c r="B860" s="63" t="s">
        <v>113</v>
      </c>
      <c r="C860" s="41" t="s">
        <v>71</v>
      </c>
      <c r="D860" s="41" t="s">
        <v>70</v>
      </c>
      <c r="E860" s="41" t="s">
        <v>211</v>
      </c>
      <c r="F860" s="41" t="s">
        <v>140</v>
      </c>
      <c r="G860" s="41" t="s">
        <v>102</v>
      </c>
      <c r="H860" s="45">
        <f>'вед.прил 9'!I1109</f>
        <v>7</v>
      </c>
      <c r="I860" s="45">
        <f>'вед.прил 9'!J1109</f>
        <v>0</v>
      </c>
      <c r="J860" s="134">
        <f t="shared" si="138"/>
        <v>7</v>
      </c>
    </row>
    <row r="861" spans="2:10" ht="15">
      <c r="B861" s="62" t="s">
        <v>64</v>
      </c>
      <c r="C861" s="42" t="s">
        <v>81</v>
      </c>
      <c r="D861" s="40"/>
      <c r="E861" s="40"/>
      <c r="F861" s="40"/>
      <c r="G861" s="40"/>
      <c r="H861" s="43">
        <f>H864+H874+H923+H970</f>
        <v>44726.5</v>
      </c>
      <c r="I861" s="43">
        <f>I864+I874+I923+I970</f>
        <v>-48.99999999999997</v>
      </c>
      <c r="J861" s="77">
        <f t="shared" si="138"/>
        <v>44677.5</v>
      </c>
    </row>
    <row r="862" spans="2:10" ht="15">
      <c r="B862" s="76" t="s">
        <v>113</v>
      </c>
      <c r="C862" s="42" t="s">
        <v>81</v>
      </c>
      <c r="D862" s="40"/>
      <c r="E862" s="40"/>
      <c r="F862" s="40"/>
      <c r="G862" s="42" t="s">
        <v>102</v>
      </c>
      <c r="H862" s="43">
        <f>H873+H899+H903+H922+H962+H914+H986+H869+H895+H958+H891</f>
        <v>10135.4</v>
      </c>
      <c r="I862" s="43">
        <f>I873+I899+I903+I922+I962+I914+I986+I869+I895+I958+I891</f>
        <v>232.4</v>
      </c>
      <c r="J862" s="77">
        <f t="shared" si="138"/>
        <v>10367.8</v>
      </c>
    </row>
    <row r="863" spans="2:10" ht="15">
      <c r="B863" s="76" t="s">
        <v>114</v>
      </c>
      <c r="C863" s="42" t="s">
        <v>81</v>
      </c>
      <c r="D863" s="40"/>
      <c r="E863" s="40"/>
      <c r="F863" s="40"/>
      <c r="G863" s="42" t="s">
        <v>103</v>
      </c>
      <c r="H863" s="43">
        <f>H928+H932+H936+H940+H944+H946+H950+H954+H969+H975+H978+H883+H966+H910+H879+H887+H918+H982</f>
        <v>34591.1</v>
      </c>
      <c r="I863" s="43">
        <f>I928+I932+I936+I940+I944+I946+I950+I954+I969+I975+I978+I883+I966+I910+I879+I887+I918+I982</f>
        <v>-281.4</v>
      </c>
      <c r="J863" s="77">
        <f t="shared" si="138"/>
        <v>34309.7</v>
      </c>
    </row>
    <row r="864" spans="2:10" ht="14.25">
      <c r="B864" s="62" t="s">
        <v>65</v>
      </c>
      <c r="C864" s="42">
        <v>10</v>
      </c>
      <c r="D864" s="42" t="s">
        <v>67</v>
      </c>
      <c r="E864" s="42"/>
      <c r="F864" s="42"/>
      <c r="G864" s="42"/>
      <c r="H864" s="43">
        <f>H865</f>
        <v>7251.8</v>
      </c>
      <c r="I864" s="43">
        <f>I865</f>
        <v>232.4</v>
      </c>
      <c r="J864" s="77">
        <f t="shared" si="138"/>
        <v>7484.2</v>
      </c>
    </row>
    <row r="865" spans="2:10" ht="15">
      <c r="B865" s="59" t="s">
        <v>38</v>
      </c>
      <c r="C865" s="40" t="s">
        <v>81</v>
      </c>
      <c r="D865" s="40" t="s">
        <v>67</v>
      </c>
      <c r="E865" s="40" t="s">
        <v>265</v>
      </c>
      <c r="F865" s="40"/>
      <c r="G865" s="40"/>
      <c r="H865" s="44">
        <f>H870+H866</f>
        <v>7251.8</v>
      </c>
      <c r="I865" s="44">
        <f>I870+I866</f>
        <v>232.4</v>
      </c>
      <c r="J865" s="130">
        <f t="shared" si="138"/>
        <v>7484.2</v>
      </c>
    </row>
    <row r="866" spans="2:10" ht="15">
      <c r="B866" s="60" t="s">
        <v>503</v>
      </c>
      <c r="C866" s="40" t="s">
        <v>81</v>
      </c>
      <c r="D866" s="40" t="s">
        <v>67</v>
      </c>
      <c r="E866" s="40" t="s">
        <v>504</v>
      </c>
      <c r="F866" s="41"/>
      <c r="G866" s="41"/>
      <c r="H866" s="44">
        <f aca="true" t="shared" si="140" ref="H866:J868">H867</f>
        <v>51.8</v>
      </c>
      <c r="I866" s="44">
        <f t="shared" si="140"/>
        <v>0</v>
      </c>
      <c r="J866" s="130">
        <f t="shared" si="140"/>
        <v>51.8</v>
      </c>
    </row>
    <row r="867" spans="2:10" ht="30">
      <c r="B867" s="60" t="s">
        <v>502</v>
      </c>
      <c r="C867" s="40" t="s">
        <v>81</v>
      </c>
      <c r="D867" s="40" t="s">
        <v>67</v>
      </c>
      <c r="E867" s="40" t="s">
        <v>504</v>
      </c>
      <c r="F867" s="40" t="s">
        <v>127</v>
      </c>
      <c r="G867" s="40"/>
      <c r="H867" s="44">
        <f t="shared" si="140"/>
        <v>51.8</v>
      </c>
      <c r="I867" s="44">
        <f t="shared" si="140"/>
        <v>0</v>
      </c>
      <c r="J867" s="130">
        <f t="shared" si="140"/>
        <v>51.8</v>
      </c>
    </row>
    <row r="868" spans="2:10" ht="30">
      <c r="B868" s="60" t="s">
        <v>130</v>
      </c>
      <c r="C868" s="40" t="s">
        <v>81</v>
      </c>
      <c r="D868" s="40" t="s">
        <v>67</v>
      </c>
      <c r="E868" s="40" t="s">
        <v>504</v>
      </c>
      <c r="F868" s="40" t="s">
        <v>129</v>
      </c>
      <c r="G868" s="40"/>
      <c r="H868" s="44">
        <f t="shared" si="140"/>
        <v>51.8</v>
      </c>
      <c r="I868" s="44">
        <f t="shared" si="140"/>
        <v>0</v>
      </c>
      <c r="J868" s="130">
        <f t="shared" si="140"/>
        <v>51.8</v>
      </c>
    </row>
    <row r="869" spans="2:10" ht="15">
      <c r="B869" s="61" t="s">
        <v>113</v>
      </c>
      <c r="C869" s="41" t="s">
        <v>81</v>
      </c>
      <c r="D869" s="41" t="s">
        <v>67</v>
      </c>
      <c r="E869" s="41" t="s">
        <v>504</v>
      </c>
      <c r="F869" s="41" t="s">
        <v>129</v>
      </c>
      <c r="G869" s="41" t="s">
        <v>102</v>
      </c>
      <c r="H869" s="45">
        <f>'вед.прил 9'!I641</f>
        <v>51.8</v>
      </c>
      <c r="I869" s="45">
        <f>'вед.прил 9'!J641</f>
        <v>0</v>
      </c>
      <c r="J869" s="134">
        <f>'вед.прил 9'!K641</f>
        <v>51.8</v>
      </c>
    </row>
    <row r="870" spans="2:10" ht="45">
      <c r="B870" s="59" t="s">
        <v>245</v>
      </c>
      <c r="C870" s="40">
        <v>10</v>
      </c>
      <c r="D870" s="40" t="s">
        <v>67</v>
      </c>
      <c r="E870" s="40" t="s">
        <v>328</v>
      </c>
      <c r="F870" s="40"/>
      <c r="G870" s="40"/>
      <c r="H870" s="44">
        <f aca="true" t="shared" si="141" ref="H870:I872">H871</f>
        <v>7200</v>
      </c>
      <c r="I870" s="44">
        <f t="shared" si="141"/>
        <v>232.4</v>
      </c>
      <c r="J870" s="130">
        <f t="shared" si="138"/>
        <v>7432.4</v>
      </c>
    </row>
    <row r="871" spans="2:10" ht="30">
      <c r="B871" s="59" t="s">
        <v>143</v>
      </c>
      <c r="C871" s="40">
        <v>10</v>
      </c>
      <c r="D871" s="40" t="s">
        <v>67</v>
      </c>
      <c r="E871" s="40" t="s">
        <v>328</v>
      </c>
      <c r="F871" s="40" t="s">
        <v>142</v>
      </c>
      <c r="G871" s="40"/>
      <c r="H871" s="44">
        <f t="shared" si="141"/>
        <v>7200</v>
      </c>
      <c r="I871" s="44">
        <f t="shared" si="141"/>
        <v>232.4</v>
      </c>
      <c r="J871" s="130">
        <f t="shared" si="138"/>
        <v>7432.4</v>
      </c>
    </row>
    <row r="872" spans="2:10" ht="32.25" customHeight="1">
      <c r="B872" s="59" t="s">
        <v>215</v>
      </c>
      <c r="C872" s="40">
        <v>10</v>
      </c>
      <c r="D872" s="40" t="s">
        <v>67</v>
      </c>
      <c r="E872" s="40" t="s">
        <v>328</v>
      </c>
      <c r="F872" s="40" t="s">
        <v>146</v>
      </c>
      <c r="G872" s="40"/>
      <c r="H872" s="44">
        <f t="shared" si="141"/>
        <v>7200</v>
      </c>
      <c r="I872" s="44">
        <f t="shared" si="141"/>
        <v>232.4</v>
      </c>
      <c r="J872" s="130">
        <f t="shared" si="138"/>
        <v>7432.4</v>
      </c>
    </row>
    <row r="873" spans="2:10" ht="15">
      <c r="B873" s="61" t="s">
        <v>113</v>
      </c>
      <c r="C873" s="41">
        <v>10</v>
      </c>
      <c r="D873" s="41" t="s">
        <v>67</v>
      </c>
      <c r="E873" s="41" t="s">
        <v>328</v>
      </c>
      <c r="F873" s="41" t="s">
        <v>146</v>
      </c>
      <c r="G873" s="41" t="s">
        <v>102</v>
      </c>
      <c r="H873" s="45">
        <f>'вед.прил 9'!I645</f>
        <v>7200</v>
      </c>
      <c r="I873" s="45">
        <f>'вед.прил 9'!J645</f>
        <v>232.4</v>
      </c>
      <c r="J873" s="134">
        <f t="shared" si="138"/>
        <v>7432.4</v>
      </c>
    </row>
    <row r="874" spans="2:10" ht="14.25">
      <c r="B874" s="65" t="s">
        <v>79</v>
      </c>
      <c r="C874" s="42" t="s">
        <v>81</v>
      </c>
      <c r="D874" s="42" t="s">
        <v>68</v>
      </c>
      <c r="E874" s="42"/>
      <c r="F874" s="42"/>
      <c r="G874" s="42"/>
      <c r="H874" s="43">
        <f>H875+H904</f>
        <v>4291.4</v>
      </c>
      <c r="I874" s="43">
        <f>I875+I904</f>
        <v>0</v>
      </c>
      <c r="J874" s="77">
        <f t="shared" si="138"/>
        <v>4291.4</v>
      </c>
    </row>
    <row r="875" spans="2:10" ht="15">
      <c r="B875" s="59" t="s">
        <v>38</v>
      </c>
      <c r="C875" s="40" t="s">
        <v>81</v>
      </c>
      <c r="D875" s="40" t="s">
        <v>68</v>
      </c>
      <c r="E875" s="40" t="s">
        <v>148</v>
      </c>
      <c r="F875" s="40"/>
      <c r="G875" s="40"/>
      <c r="H875" s="44">
        <f>H896+H900+H880+H892+H888+H876+H884</f>
        <v>1197.8</v>
      </c>
      <c r="I875" s="44">
        <f>I896+I900+I880+I892+I888+I876+I884</f>
        <v>0</v>
      </c>
      <c r="J875" s="130">
        <f t="shared" si="138"/>
        <v>1197.8</v>
      </c>
    </row>
    <row r="876" spans="2:10" ht="138" customHeight="1">
      <c r="B876" s="60" t="s">
        <v>1</v>
      </c>
      <c r="C876" s="40" t="s">
        <v>81</v>
      </c>
      <c r="D876" s="40" t="s">
        <v>68</v>
      </c>
      <c r="E876" s="40" t="s">
        <v>512</v>
      </c>
      <c r="F876" s="42"/>
      <c r="G876" s="42"/>
      <c r="H876" s="44">
        <f aca="true" t="shared" si="142" ref="H876:J878">H877</f>
        <v>0</v>
      </c>
      <c r="I876" s="44">
        <f t="shared" si="142"/>
        <v>0</v>
      </c>
      <c r="J876" s="130">
        <f t="shared" si="142"/>
        <v>0</v>
      </c>
    </row>
    <row r="877" spans="2:10" ht="33.75" customHeight="1">
      <c r="B877" s="60" t="s">
        <v>143</v>
      </c>
      <c r="C877" s="40" t="s">
        <v>81</v>
      </c>
      <c r="D877" s="40" t="s">
        <v>68</v>
      </c>
      <c r="E877" s="40" t="s">
        <v>512</v>
      </c>
      <c r="F877" s="40" t="s">
        <v>142</v>
      </c>
      <c r="G877" s="40"/>
      <c r="H877" s="44">
        <f t="shared" si="142"/>
        <v>0</v>
      </c>
      <c r="I877" s="44">
        <f t="shared" si="142"/>
        <v>0</v>
      </c>
      <c r="J877" s="130">
        <f t="shared" si="142"/>
        <v>0</v>
      </c>
    </row>
    <row r="878" spans="2:10" ht="31.5" customHeight="1">
      <c r="B878" s="60" t="s">
        <v>215</v>
      </c>
      <c r="C878" s="40" t="s">
        <v>81</v>
      </c>
      <c r="D878" s="40" t="s">
        <v>68</v>
      </c>
      <c r="E878" s="40" t="s">
        <v>512</v>
      </c>
      <c r="F878" s="40" t="s">
        <v>146</v>
      </c>
      <c r="G878" s="40"/>
      <c r="H878" s="44">
        <f t="shared" si="142"/>
        <v>0</v>
      </c>
      <c r="I878" s="44">
        <f t="shared" si="142"/>
        <v>0</v>
      </c>
      <c r="J878" s="130">
        <f t="shared" si="142"/>
        <v>0</v>
      </c>
    </row>
    <row r="879" spans="2:10" ht="24" customHeight="1">
      <c r="B879" s="61" t="s">
        <v>114</v>
      </c>
      <c r="C879" s="41" t="s">
        <v>81</v>
      </c>
      <c r="D879" s="41" t="s">
        <v>68</v>
      </c>
      <c r="E879" s="41" t="s">
        <v>512</v>
      </c>
      <c r="F879" s="41" t="s">
        <v>146</v>
      </c>
      <c r="G879" s="41" t="s">
        <v>103</v>
      </c>
      <c r="H879" s="45">
        <f>'вед.прил 9'!I1200</f>
        <v>0</v>
      </c>
      <c r="I879" s="45">
        <f>'вед.прил 9'!J1200</f>
        <v>0</v>
      </c>
      <c r="J879" s="134">
        <f>'вед.прил 9'!K1200</f>
        <v>0</v>
      </c>
    </row>
    <row r="880" spans="2:10" ht="75">
      <c r="B880" s="90" t="s">
        <v>0</v>
      </c>
      <c r="C880" s="40" t="s">
        <v>81</v>
      </c>
      <c r="D880" s="40" t="s">
        <v>68</v>
      </c>
      <c r="E880" s="40" t="s">
        <v>446</v>
      </c>
      <c r="F880" s="40"/>
      <c r="G880" s="40"/>
      <c r="H880" s="44">
        <f aca="true" t="shared" si="143" ref="H880:I882">H881</f>
        <v>0</v>
      </c>
      <c r="I880" s="44">
        <f t="shared" si="143"/>
        <v>0</v>
      </c>
      <c r="J880" s="130">
        <f t="shared" si="138"/>
        <v>0</v>
      </c>
    </row>
    <row r="881" spans="2:10" ht="30">
      <c r="B881" s="60" t="s">
        <v>143</v>
      </c>
      <c r="C881" s="40" t="s">
        <v>81</v>
      </c>
      <c r="D881" s="40" t="s">
        <v>68</v>
      </c>
      <c r="E881" s="40" t="s">
        <v>446</v>
      </c>
      <c r="F881" s="40" t="s">
        <v>142</v>
      </c>
      <c r="G881" s="40"/>
      <c r="H881" s="44">
        <f t="shared" si="143"/>
        <v>0</v>
      </c>
      <c r="I881" s="44">
        <f t="shared" si="143"/>
        <v>0</v>
      </c>
      <c r="J881" s="130">
        <f t="shared" si="138"/>
        <v>0</v>
      </c>
    </row>
    <row r="882" spans="2:10" ht="30" customHeight="1">
      <c r="B882" s="60" t="s">
        <v>215</v>
      </c>
      <c r="C882" s="40" t="s">
        <v>81</v>
      </c>
      <c r="D882" s="40" t="s">
        <v>68</v>
      </c>
      <c r="E882" s="40" t="s">
        <v>446</v>
      </c>
      <c r="F882" s="40" t="s">
        <v>146</v>
      </c>
      <c r="G882" s="40"/>
      <c r="H882" s="44">
        <f t="shared" si="143"/>
        <v>0</v>
      </c>
      <c r="I882" s="44">
        <f t="shared" si="143"/>
        <v>0</v>
      </c>
      <c r="J882" s="130">
        <f t="shared" si="138"/>
        <v>0</v>
      </c>
    </row>
    <row r="883" spans="2:10" ht="15">
      <c r="B883" s="61" t="s">
        <v>114</v>
      </c>
      <c r="C883" s="41" t="s">
        <v>81</v>
      </c>
      <c r="D883" s="41" t="s">
        <v>68</v>
      </c>
      <c r="E883" s="41" t="s">
        <v>446</v>
      </c>
      <c r="F883" s="41" t="s">
        <v>146</v>
      </c>
      <c r="G883" s="41" t="s">
        <v>103</v>
      </c>
      <c r="H883" s="45">
        <f>'вед.прил 9'!I1204</f>
        <v>0</v>
      </c>
      <c r="I883" s="45">
        <f>'вед.прил 9'!J1204</f>
        <v>0</v>
      </c>
      <c r="J883" s="134">
        <f t="shared" si="138"/>
        <v>0</v>
      </c>
    </row>
    <row r="884" spans="2:10" ht="90">
      <c r="B884" s="60" t="s">
        <v>2</v>
      </c>
      <c r="C884" s="40" t="s">
        <v>81</v>
      </c>
      <c r="D884" s="40" t="s">
        <v>68</v>
      </c>
      <c r="E884" s="40" t="s">
        <v>3</v>
      </c>
      <c r="F884" s="40"/>
      <c r="G884" s="40"/>
      <c r="H884" s="44">
        <f aca="true" t="shared" si="144" ref="H884:J886">H885</f>
        <v>1044.6</v>
      </c>
      <c r="I884" s="44">
        <f t="shared" si="144"/>
        <v>0</v>
      </c>
      <c r="J884" s="130">
        <f t="shared" si="144"/>
        <v>1044.6</v>
      </c>
    </row>
    <row r="885" spans="2:10" ht="30">
      <c r="B885" s="60" t="s">
        <v>143</v>
      </c>
      <c r="C885" s="40" t="s">
        <v>81</v>
      </c>
      <c r="D885" s="40" t="s">
        <v>68</v>
      </c>
      <c r="E885" s="40" t="s">
        <v>3</v>
      </c>
      <c r="F885" s="40" t="s">
        <v>142</v>
      </c>
      <c r="G885" s="40"/>
      <c r="H885" s="44">
        <f t="shared" si="144"/>
        <v>1044.6</v>
      </c>
      <c r="I885" s="44">
        <f t="shared" si="144"/>
        <v>0</v>
      </c>
      <c r="J885" s="130">
        <f t="shared" si="144"/>
        <v>1044.6</v>
      </c>
    </row>
    <row r="886" spans="2:10" ht="30.75" customHeight="1">
      <c r="B886" s="60" t="s">
        <v>215</v>
      </c>
      <c r="C886" s="40" t="s">
        <v>81</v>
      </c>
      <c r="D886" s="40" t="s">
        <v>68</v>
      </c>
      <c r="E886" s="40" t="s">
        <v>3</v>
      </c>
      <c r="F886" s="40" t="s">
        <v>146</v>
      </c>
      <c r="G886" s="40"/>
      <c r="H886" s="44">
        <f t="shared" si="144"/>
        <v>1044.6</v>
      </c>
      <c r="I886" s="44">
        <f t="shared" si="144"/>
        <v>0</v>
      </c>
      <c r="J886" s="130">
        <f t="shared" si="144"/>
        <v>1044.6</v>
      </c>
    </row>
    <row r="887" spans="2:10" ht="15">
      <c r="B887" s="61" t="s">
        <v>114</v>
      </c>
      <c r="C887" s="41" t="s">
        <v>81</v>
      </c>
      <c r="D887" s="41" t="s">
        <v>68</v>
      </c>
      <c r="E887" s="41" t="s">
        <v>3</v>
      </c>
      <c r="F887" s="41" t="s">
        <v>146</v>
      </c>
      <c r="G887" s="41" t="s">
        <v>103</v>
      </c>
      <c r="H887" s="45">
        <f>'вед.прил 9'!I1208</f>
        <v>1044.6</v>
      </c>
      <c r="I887" s="45">
        <f>'вед.прил 9'!J1208</f>
        <v>0</v>
      </c>
      <c r="J887" s="134">
        <f>'вед.прил 9'!K1208</f>
        <v>1044.6</v>
      </c>
    </row>
    <row r="888" spans="2:10" ht="30">
      <c r="B888" s="60" t="s">
        <v>244</v>
      </c>
      <c r="C888" s="40" t="s">
        <v>81</v>
      </c>
      <c r="D888" s="40" t="s">
        <v>68</v>
      </c>
      <c r="E888" s="40" t="s">
        <v>388</v>
      </c>
      <c r="F888" s="40"/>
      <c r="G888" s="40"/>
      <c r="H888" s="44">
        <f aca="true" t="shared" si="145" ref="H888:J890">H889</f>
        <v>20</v>
      </c>
      <c r="I888" s="44">
        <f t="shared" si="145"/>
        <v>0</v>
      </c>
      <c r="J888" s="130">
        <f t="shared" si="145"/>
        <v>20</v>
      </c>
    </row>
    <row r="889" spans="2:10" ht="30">
      <c r="B889" s="115" t="s">
        <v>143</v>
      </c>
      <c r="C889" s="40" t="s">
        <v>81</v>
      </c>
      <c r="D889" s="40" t="s">
        <v>68</v>
      </c>
      <c r="E889" s="40" t="s">
        <v>388</v>
      </c>
      <c r="F889" s="40" t="s">
        <v>142</v>
      </c>
      <c r="G889" s="40"/>
      <c r="H889" s="44">
        <f t="shared" si="145"/>
        <v>20</v>
      </c>
      <c r="I889" s="44">
        <f t="shared" si="145"/>
        <v>0</v>
      </c>
      <c r="J889" s="130">
        <f t="shared" si="145"/>
        <v>20</v>
      </c>
    </row>
    <row r="890" spans="2:10" ht="15">
      <c r="B890" s="115" t="s">
        <v>217</v>
      </c>
      <c r="C890" s="40" t="s">
        <v>81</v>
      </c>
      <c r="D890" s="40" t="s">
        <v>68</v>
      </c>
      <c r="E890" s="40" t="s">
        <v>388</v>
      </c>
      <c r="F890" s="40" t="s">
        <v>216</v>
      </c>
      <c r="G890" s="40"/>
      <c r="H890" s="44">
        <f t="shared" si="145"/>
        <v>20</v>
      </c>
      <c r="I890" s="44">
        <f t="shared" si="145"/>
        <v>0</v>
      </c>
      <c r="J890" s="130">
        <f t="shared" si="145"/>
        <v>20</v>
      </c>
    </row>
    <row r="891" spans="2:10" ht="15">
      <c r="B891" s="121" t="s">
        <v>113</v>
      </c>
      <c r="C891" s="41" t="s">
        <v>81</v>
      </c>
      <c r="D891" s="41" t="s">
        <v>68</v>
      </c>
      <c r="E891" s="41" t="s">
        <v>388</v>
      </c>
      <c r="F891" s="41" t="s">
        <v>216</v>
      </c>
      <c r="G891" s="41" t="s">
        <v>102</v>
      </c>
      <c r="H891" s="45">
        <f>'вед.прил 9'!I651</f>
        <v>20</v>
      </c>
      <c r="I891" s="45">
        <f>'вед.прил 9'!J651</f>
        <v>0</v>
      </c>
      <c r="J891" s="134">
        <f>'вед.прил 9'!K651</f>
        <v>20</v>
      </c>
    </row>
    <row r="892" spans="2:10" ht="15">
      <c r="B892" s="60" t="s">
        <v>503</v>
      </c>
      <c r="C892" s="40" t="s">
        <v>81</v>
      </c>
      <c r="D892" s="40" t="s">
        <v>68</v>
      </c>
      <c r="E892" s="40" t="s">
        <v>504</v>
      </c>
      <c r="F892" s="41"/>
      <c r="G892" s="41"/>
      <c r="H892" s="44">
        <f aca="true" t="shared" si="146" ref="H892:J894">H893</f>
        <v>1.2</v>
      </c>
      <c r="I892" s="44">
        <f t="shared" si="146"/>
        <v>0</v>
      </c>
      <c r="J892" s="130">
        <f t="shared" si="146"/>
        <v>1.2</v>
      </c>
    </row>
    <row r="893" spans="2:10" ht="30">
      <c r="B893" s="60" t="s">
        <v>502</v>
      </c>
      <c r="C893" s="40" t="s">
        <v>81</v>
      </c>
      <c r="D893" s="40" t="s">
        <v>68</v>
      </c>
      <c r="E893" s="40" t="s">
        <v>504</v>
      </c>
      <c r="F893" s="40" t="s">
        <v>127</v>
      </c>
      <c r="G893" s="40"/>
      <c r="H893" s="44">
        <f t="shared" si="146"/>
        <v>1.2</v>
      </c>
      <c r="I893" s="44">
        <f t="shared" si="146"/>
        <v>0</v>
      </c>
      <c r="J893" s="130">
        <f t="shared" si="146"/>
        <v>1.2</v>
      </c>
    </row>
    <row r="894" spans="2:10" ht="30">
      <c r="B894" s="60" t="s">
        <v>130</v>
      </c>
      <c r="C894" s="40" t="s">
        <v>81</v>
      </c>
      <c r="D894" s="40" t="s">
        <v>68</v>
      </c>
      <c r="E894" s="40" t="s">
        <v>504</v>
      </c>
      <c r="F894" s="40" t="s">
        <v>129</v>
      </c>
      <c r="G894" s="40"/>
      <c r="H894" s="44">
        <f t="shared" si="146"/>
        <v>1.2</v>
      </c>
      <c r="I894" s="44">
        <f t="shared" si="146"/>
        <v>0</v>
      </c>
      <c r="J894" s="130">
        <f t="shared" si="146"/>
        <v>1.2</v>
      </c>
    </row>
    <row r="895" spans="2:10" ht="15">
      <c r="B895" s="61" t="s">
        <v>113</v>
      </c>
      <c r="C895" s="41" t="s">
        <v>81</v>
      </c>
      <c r="D895" s="41" t="s">
        <v>68</v>
      </c>
      <c r="E895" s="41" t="s">
        <v>504</v>
      </c>
      <c r="F895" s="41" t="s">
        <v>129</v>
      </c>
      <c r="G895" s="41" t="s">
        <v>102</v>
      </c>
      <c r="H895" s="45">
        <f>'вед.прил 9'!I655</f>
        <v>1.2</v>
      </c>
      <c r="I895" s="45">
        <f>'вед.прил 9'!J655</f>
        <v>0</v>
      </c>
      <c r="J895" s="134">
        <f>'вед.прил 9'!K655</f>
        <v>1.2</v>
      </c>
    </row>
    <row r="896" spans="2:10" ht="60">
      <c r="B896" s="67" t="s">
        <v>248</v>
      </c>
      <c r="C896" s="40" t="s">
        <v>81</v>
      </c>
      <c r="D896" s="40" t="s">
        <v>68</v>
      </c>
      <c r="E896" s="40" t="s">
        <v>325</v>
      </c>
      <c r="F896" s="40"/>
      <c r="G896" s="40"/>
      <c r="H896" s="44">
        <f aca="true" t="shared" si="147" ref="H896:I898">H897</f>
        <v>42</v>
      </c>
      <c r="I896" s="44">
        <f t="shared" si="147"/>
        <v>0</v>
      </c>
      <c r="J896" s="130">
        <f t="shared" si="138"/>
        <v>42</v>
      </c>
    </row>
    <row r="897" spans="2:10" ht="30">
      <c r="B897" s="59" t="s">
        <v>143</v>
      </c>
      <c r="C897" s="40">
        <v>10</v>
      </c>
      <c r="D897" s="40" t="s">
        <v>68</v>
      </c>
      <c r="E897" s="40" t="s">
        <v>325</v>
      </c>
      <c r="F897" s="40" t="s">
        <v>142</v>
      </c>
      <c r="G897" s="40"/>
      <c r="H897" s="44">
        <f t="shared" si="147"/>
        <v>42</v>
      </c>
      <c r="I897" s="44">
        <f t="shared" si="147"/>
        <v>0</v>
      </c>
      <c r="J897" s="130">
        <f t="shared" si="138"/>
        <v>42</v>
      </c>
    </row>
    <row r="898" spans="2:10" ht="30" customHeight="1">
      <c r="B898" s="59" t="s">
        <v>145</v>
      </c>
      <c r="C898" s="40">
        <v>10</v>
      </c>
      <c r="D898" s="40" t="s">
        <v>68</v>
      </c>
      <c r="E898" s="40" t="s">
        <v>325</v>
      </c>
      <c r="F898" s="40" t="s">
        <v>144</v>
      </c>
      <c r="G898" s="40"/>
      <c r="H898" s="44">
        <f t="shared" si="147"/>
        <v>42</v>
      </c>
      <c r="I898" s="44">
        <f t="shared" si="147"/>
        <v>0</v>
      </c>
      <c r="J898" s="130">
        <f t="shared" si="138"/>
        <v>42</v>
      </c>
    </row>
    <row r="899" spans="2:10" ht="22.5" customHeight="1">
      <c r="B899" s="61" t="s">
        <v>113</v>
      </c>
      <c r="C899" s="41">
        <v>10</v>
      </c>
      <c r="D899" s="41" t="s">
        <v>68</v>
      </c>
      <c r="E899" s="41" t="s">
        <v>325</v>
      </c>
      <c r="F899" s="41" t="s">
        <v>144</v>
      </c>
      <c r="G899" s="41" t="s">
        <v>102</v>
      </c>
      <c r="H899" s="45">
        <f>'вед.прил 9'!I659</f>
        <v>42</v>
      </c>
      <c r="I899" s="45">
        <f>'вед.прил 9'!J659</f>
        <v>0</v>
      </c>
      <c r="J899" s="134">
        <f t="shared" si="138"/>
        <v>42</v>
      </c>
    </row>
    <row r="900" spans="2:10" ht="108.75" customHeight="1">
      <c r="B900" s="67" t="s">
        <v>247</v>
      </c>
      <c r="C900" s="40" t="s">
        <v>81</v>
      </c>
      <c r="D900" s="40" t="s">
        <v>68</v>
      </c>
      <c r="E900" s="40" t="s">
        <v>326</v>
      </c>
      <c r="F900" s="40"/>
      <c r="G900" s="40"/>
      <c r="H900" s="44">
        <f aca="true" t="shared" si="148" ref="H900:I902">H901</f>
        <v>90</v>
      </c>
      <c r="I900" s="44">
        <f t="shared" si="148"/>
        <v>0</v>
      </c>
      <c r="J900" s="130">
        <f t="shared" si="138"/>
        <v>90</v>
      </c>
    </row>
    <row r="901" spans="2:10" ht="29.25" customHeight="1">
      <c r="B901" s="59" t="s">
        <v>143</v>
      </c>
      <c r="C901" s="40">
        <v>10</v>
      </c>
      <c r="D901" s="40" t="s">
        <v>68</v>
      </c>
      <c r="E901" s="40" t="s">
        <v>326</v>
      </c>
      <c r="F901" s="40" t="s">
        <v>142</v>
      </c>
      <c r="G901" s="40"/>
      <c r="H901" s="44">
        <f t="shared" si="148"/>
        <v>90</v>
      </c>
      <c r="I901" s="44">
        <f t="shared" si="148"/>
        <v>0</v>
      </c>
      <c r="J901" s="130">
        <f t="shared" si="138"/>
        <v>90</v>
      </c>
    </row>
    <row r="902" spans="2:10" ht="29.25" customHeight="1">
      <c r="B902" s="59" t="s">
        <v>215</v>
      </c>
      <c r="C902" s="40">
        <v>10</v>
      </c>
      <c r="D902" s="40" t="s">
        <v>68</v>
      </c>
      <c r="E902" s="40" t="s">
        <v>326</v>
      </c>
      <c r="F902" s="40" t="s">
        <v>146</v>
      </c>
      <c r="G902" s="40"/>
      <c r="H902" s="44">
        <f t="shared" si="148"/>
        <v>90</v>
      </c>
      <c r="I902" s="44">
        <f t="shared" si="148"/>
        <v>0</v>
      </c>
      <c r="J902" s="130">
        <f t="shared" si="138"/>
        <v>90</v>
      </c>
    </row>
    <row r="903" spans="2:10" ht="18" customHeight="1">
      <c r="B903" s="61" t="s">
        <v>113</v>
      </c>
      <c r="C903" s="41">
        <v>10</v>
      </c>
      <c r="D903" s="41" t="s">
        <v>68</v>
      </c>
      <c r="E903" s="41" t="s">
        <v>327</v>
      </c>
      <c r="F903" s="41" t="s">
        <v>146</v>
      </c>
      <c r="G903" s="41" t="s">
        <v>102</v>
      </c>
      <c r="H903" s="45">
        <f>'вед.прил 9'!I663</f>
        <v>90</v>
      </c>
      <c r="I903" s="45">
        <f>'вед.прил 9'!J663</f>
        <v>0</v>
      </c>
      <c r="J903" s="134">
        <f t="shared" si="138"/>
        <v>90</v>
      </c>
    </row>
    <row r="904" spans="2:10" ht="45">
      <c r="B904" s="60" t="s">
        <v>39</v>
      </c>
      <c r="C904" s="40" t="s">
        <v>81</v>
      </c>
      <c r="D904" s="40" t="s">
        <v>68</v>
      </c>
      <c r="E904" s="40" t="s">
        <v>283</v>
      </c>
      <c r="F904" s="40"/>
      <c r="G904" s="40"/>
      <c r="H904" s="44">
        <f>H905</f>
        <v>3093.6</v>
      </c>
      <c r="I904" s="44">
        <f>I905</f>
        <v>0</v>
      </c>
      <c r="J904" s="130">
        <f t="shared" si="138"/>
        <v>3093.6</v>
      </c>
    </row>
    <row r="905" spans="2:10" ht="30">
      <c r="B905" s="60" t="s">
        <v>282</v>
      </c>
      <c r="C905" s="40" t="s">
        <v>81</v>
      </c>
      <c r="D905" s="40" t="s">
        <v>68</v>
      </c>
      <c r="E905" s="40" t="s">
        <v>285</v>
      </c>
      <c r="F905" s="40"/>
      <c r="G905" s="40"/>
      <c r="H905" s="44">
        <f>H906</f>
        <v>3093.6</v>
      </c>
      <c r="I905" s="44">
        <f>I906</f>
        <v>0</v>
      </c>
      <c r="J905" s="130">
        <f t="shared" si="138"/>
        <v>3093.6</v>
      </c>
    </row>
    <row r="906" spans="2:10" ht="75">
      <c r="B906" s="60" t="s">
        <v>284</v>
      </c>
      <c r="C906" s="40" t="s">
        <v>81</v>
      </c>
      <c r="D906" s="40" t="s">
        <v>68</v>
      </c>
      <c r="E906" s="40" t="s">
        <v>286</v>
      </c>
      <c r="F906" s="40"/>
      <c r="G906" s="40"/>
      <c r="H906" s="44">
        <f>H919+H907+H911+H915</f>
        <v>3093.6</v>
      </c>
      <c r="I906" s="44">
        <f>I919+I907+I911+I915</f>
        <v>0</v>
      </c>
      <c r="J906" s="130">
        <f t="shared" si="138"/>
        <v>3093.6</v>
      </c>
    </row>
    <row r="907" spans="2:10" ht="15">
      <c r="B907" s="60" t="s">
        <v>293</v>
      </c>
      <c r="C907" s="40" t="s">
        <v>81</v>
      </c>
      <c r="D907" s="40" t="s">
        <v>68</v>
      </c>
      <c r="E907" s="41" t="s">
        <v>479</v>
      </c>
      <c r="F907" s="40"/>
      <c r="G907" s="40"/>
      <c r="H907" s="44">
        <f aca="true" t="shared" si="149" ref="H907:I909">H908</f>
        <v>0</v>
      </c>
      <c r="I907" s="44">
        <f t="shared" si="149"/>
        <v>0</v>
      </c>
      <c r="J907" s="130">
        <f>H907+I907</f>
        <v>0</v>
      </c>
    </row>
    <row r="908" spans="2:10" ht="30">
      <c r="B908" s="60" t="s">
        <v>143</v>
      </c>
      <c r="C908" s="40" t="s">
        <v>81</v>
      </c>
      <c r="D908" s="40" t="s">
        <v>68</v>
      </c>
      <c r="E908" s="41" t="s">
        <v>479</v>
      </c>
      <c r="F908" s="40" t="s">
        <v>142</v>
      </c>
      <c r="G908" s="40"/>
      <c r="H908" s="44">
        <f t="shared" si="149"/>
        <v>0</v>
      </c>
      <c r="I908" s="44">
        <f t="shared" si="149"/>
        <v>0</v>
      </c>
      <c r="J908" s="130">
        <f>H908+I908</f>
        <v>0</v>
      </c>
    </row>
    <row r="909" spans="2:10" ht="31.5" customHeight="1">
      <c r="B909" s="60" t="s">
        <v>215</v>
      </c>
      <c r="C909" s="40" t="s">
        <v>81</v>
      </c>
      <c r="D909" s="40" t="s">
        <v>68</v>
      </c>
      <c r="E909" s="41" t="s">
        <v>479</v>
      </c>
      <c r="F909" s="40" t="s">
        <v>146</v>
      </c>
      <c r="G909" s="40"/>
      <c r="H909" s="44">
        <f t="shared" si="149"/>
        <v>0</v>
      </c>
      <c r="I909" s="44">
        <f t="shared" si="149"/>
        <v>0</v>
      </c>
      <c r="J909" s="130">
        <f>H909+I909</f>
        <v>0</v>
      </c>
    </row>
    <row r="910" spans="2:10" ht="15">
      <c r="B910" s="61" t="s">
        <v>114</v>
      </c>
      <c r="C910" s="41" t="s">
        <v>81</v>
      </c>
      <c r="D910" s="41" t="s">
        <v>68</v>
      </c>
      <c r="E910" s="41" t="s">
        <v>479</v>
      </c>
      <c r="F910" s="41" t="s">
        <v>146</v>
      </c>
      <c r="G910" s="41" t="s">
        <v>103</v>
      </c>
      <c r="H910" s="45">
        <f>'вед.прил 9'!I1215</f>
        <v>0</v>
      </c>
      <c r="I910" s="45">
        <f>'вед.прил 9'!J1215</f>
        <v>0</v>
      </c>
      <c r="J910" s="134">
        <f>'вед.прил 9'!K1215</f>
        <v>0</v>
      </c>
    </row>
    <row r="911" spans="2:10" ht="15">
      <c r="B911" s="60" t="s">
        <v>293</v>
      </c>
      <c r="C911" s="40" t="s">
        <v>81</v>
      </c>
      <c r="D911" s="40" t="s">
        <v>68</v>
      </c>
      <c r="E911" s="40" t="s">
        <v>478</v>
      </c>
      <c r="F911" s="40"/>
      <c r="G911" s="40"/>
      <c r="H911" s="44">
        <f aca="true" t="shared" si="150" ref="H911:I913">H912</f>
        <v>1639.6</v>
      </c>
      <c r="I911" s="44">
        <f t="shared" si="150"/>
        <v>0</v>
      </c>
      <c r="J911" s="130">
        <f>H911+I911</f>
        <v>1639.6</v>
      </c>
    </row>
    <row r="912" spans="2:10" ht="30">
      <c r="B912" s="60" t="s">
        <v>143</v>
      </c>
      <c r="C912" s="40" t="s">
        <v>81</v>
      </c>
      <c r="D912" s="40" t="s">
        <v>68</v>
      </c>
      <c r="E912" s="40" t="s">
        <v>478</v>
      </c>
      <c r="F912" s="40" t="s">
        <v>142</v>
      </c>
      <c r="G912" s="40"/>
      <c r="H912" s="44">
        <f t="shared" si="150"/>
        <v>1639.6</v>
      </c>
      <c r="I912" s="44">
        <f t="shared" si="150"/>
        <v>0</v>
      </c>
      <c r="J912" s="130">
        <f>H912+I912</f>
        <v>1639.6</v>
      </c>
    </row>
    <row r="913" spans="2:10" ht="36.75" customHeight="1">
      <c r="B913" s="60" t="s">
        <v>215</v>
      </c>
      <c r="C913" s="40" t="s">
        <v>81</v>
      </c>
      <c r="D913" s="40" t="s">
        <v>68</v>
      </c>
      <c r="E913" s="40" t="s">
        <v>478</v>
      </c>
      <c r="F913" s="40" t="s">
        <v>146</v>
      </c>
      <c r="G913" s="40"/>
      <c r="H913" s="44">
        <f t="shared" si="150"/>
        <v>1639.6</v>
      </c>
      <c r="I913" s="44">
        <f t="shared" si="150"/>
        <v>0</v>
      </c>
      <c r="J913" s="130">
        <f>H913+I913</f>
        <v>1639.6</v>
      </c>
    </row>
    <row r="914" spans="2:10" ht="15">
      <c r="B914" s="61" t="s">
        <v>113</v>
      </c>
      <c r="C914" s="41" t="s">
        <v>81</v>
      </c>
      <c r="D914" s="41" t="s">
        <v>68</v>
      </c>
      <c r="E914" s="41" t="s">
        <v>478</v>
      </c>
      <c r="F914" s="41" t="s">
        <v>146</v>
      </c>
      <c r="G914" s="41" t="s">
        <v>102</v>
      </c>
      <c r="H914" s="45">
        <f>'вед.прил 9'!I1219</f>
        <v>1639.6</v>
      </c>
      <c r="I914" s="45">
        <f>'вед.прил 9'!J1219</f>
        <v>0</v>
      </c>
      <c r="J914" s="134">
        <f>'вед.прил 9'!K1219</f>
        <v>1639.6</v>
      </c>
    </row>
    <row r="915" spans="2:10" ht="15">
      <c r="B915" s="60" t="s">
        <v>293</v>
      </c>
      <c r="C915" s="40" t="s">
        <v>81</v>
      </c>
      <c r="D915" s="40" t="s">
        <v>68</v>
      </c>
      <c r="E915" s="40" t="s">
        <v>478</v>
      </c>
      <c r="F915" s="40"/>
      <c r="G915" s="40"/>
      <c r="H915" s="44">
        <f aca="true" t="shared" si="151" ref="H915:J917">H916</f>
        <v>1454</v>
      </c>
      <c r="I915" s="44">
        <f t="shared" si="151"/>
        <v>0</v>
      </c>
      <c r="J915" s="130">
        <f t="shared" si="151"/>
        <v>1454</v>
      </c>
    </row>
    <row r="916" spans="2:10" ht="30">
      <c r="B916" s="60" t="s">
        <v>143</v>
      </c>
      <c r="C916" s="40" t="s">
        <v>81</v>
      </c>
      <c r="D916" s="40" t="s">
        <v>68</v>
      </c>
      <c r="E916" s="40" t="s">
        <v>478</v>
      </c>
      <c r="F916" s="40" t="s">
        <v>142</v>
      </c>
      <c r="G916" s="40"/>
      <c r="H916" s="44">
        <f t="shared" si="151"/>
        <v>1454</v>
      </c>
      <c r="I916" s="44">
        <f t="shared" si="151"/>
        <v>0</v>
      </c>
      <c r="J916" s="130">
        <f t="shared" si="151"/>
        <v>1454</v>
      </c>
    </row>
    <row r="917" spans="2:10" ht="27" customHeight="1">
      <c r="B917" s="60" t="s">
        <v>215</v>
      </c>
      <c r="C917" s="40" t="s">
        <v>81</v>
      </c>
      <c r="D917" s="40" t="s">
        <v>68</v>
      </c>
      <c r="E917" s="40" t="s">
        <v>478</v>
      </c>
      <c r="F917" s="40" t="s">
        <v>146</v>
      </c>
      <c r="G917" s="40"/>
      <c r="H917" s="44">
        <f t="shared" si="151"/>
        <v>1454</v>
      </c>
      <c r="I917" s="44">
        <f t="shared" si="151"/>
        <v>0</v>
      </c>
      <c r="J917" s="130">
        <f t="shared" si="151"/>
        <v>1454</v>
      </c>
    </row>
    <row r="918" spans="2:10" ht="15">
      <c r="B918" s="61" t="s">
        <v>114</v>
      </c>
      <c r="C918" s="41" t="s">
        <v>81</v>
      </c>
      <c r="D918" s="41" t="s">
        <v>68</v>
      </c>
      <c r="E918" s="41" t="s">
        <v>478</v>
      </c>
      <c r="F918" s="41" t="s">
        <v>146</v>
      </c>
      <c r="G918" s="41" t="s">
        <v>103</v>
      </c>
      <c r="H918" s="45">
        <f>'вед.прил 9'!I1223</f>
        <v>1454</v>
      </c>
      <c r="I918" s="45">
        <f>'вед.прил 9'!J1223</f>
        <v>0</v>
      </c>
      <c r="J918" s="134">
        <f>'вед.прил 9'!K1223</f>
        <v>1454</v>
      </c>
    </row>
    <row r="919" spans="2:10" ht="15">
      <c r="B919" s="60" t="s">
        <v>293</v>
      </c>
      <c r="C919" s="40" t="s">
        <v>81</v>
      </c>
      <c r="D919" s="40" t="s">
        <v>68</v>
      </c>
      <c r="E919" s="40" t="s">
        <v>287</v>
      </c>
      <c r="F919" s="40"/>
      <c r="G919" s="40"/>
      <c r="H919" s="44">
        <f>H921</f>
        <v>0</v>
      </c>
      <c r="I919" s="44">
        <f>I921</f>
        <v>0</v>
      </c>
      <c r="J919" s="130">
        <f t="shared" si="138"/>
        <v>0</v>
      </c>
    </row>
    <row r="920" spans="2:10" ht="30">
      <c r="B920" s="60" t="s">
        <v>143</v>
      </c>
      <c r="C920" s="40" t="s">
        <v>81</v>
      </c>
      <c r="D920" s="40" t="s">
        <v>68</v>
      </c>
      <c r="E920" s="40" t="s">
        <v>287</v>
      </c>
      <c r="F920" s="40" t="s">
        <v>142</v>
      </c>
      <c r="G920" s="40"/>
      <c r="H920" s="44">
        <f>H921</f>
        <v>0</v>
      </c>
      <c r="I920" s="44">
        <f>I921</f>
        <v>0</v>
      </c>
      <c r="J920" s="130">
        <f t="shared" si="138"/>
        <v>0</v>
      </c>
    </row>
    <row r="921" spans="2:10" ht="28.5" customHeight="1">
      <c r="B921" s="60" t="s">
        <v>215</v>
      </c>
      <c r="C921" s="40" t="s">
        <v>81</v>
      </c>
      <c r="D921" s="40" t="s">
        <v>68</v>
      </c>
      <c r="E921" s="40" t="s">
        <v>287</v>
      </c>
      <c r="F921" s="40" t="s">
        <v>146</v>
      </c>
      <c r="G921" s="40"/>
      <c r="H921" s="44">
        <f>H922</f>
        <v>0</v>
      </c>
      <c r="I921" s="44">
        <f>I922</f>
        <v>0</v>
      </c>
      <c r="J921" s="130">
        <f t="shared" si="138"/>
        <v>0</v>
      </c>
    </row>
    <row r="922" spans="2:10" ht="20.25" customHeight="1">
      <c r="B922" s="61" t="s">
        <v>113</v>
      </c>
      <c r="C922" s="41" t="s">
        <v>81</v>
      </c>
      <c r="D922" s="41" t="s">
        <v>68</v>
      </c>
      <c r="E922" s="41" t="s">
        <v>287</v>
      </c>
      <c r="F922" s="41" t="s">
        <v>146</v>
      </c>
      <c r="G922" s="41" t="s">
        <v>102</v>
      </c>
      <c r="H922" s="45">
        <f>'вед.прил 9'!I1227</f>
        <v>0</v>
      </c>
      <c r="I922" s="45">
        <f>'вед.прил 9'!J1227</f>
        <v>0</v>
      </c>
      <c r="J922" s="134">
        <f t="shared" si="138"/>
        <v>0</v>
      </c>
    </row>
    <row r="923" spans="2:10" ht="14.25">
      <c r="B923" s="62" t="s">
        <v>117</v>
      </c>
      <c r="C923" s="42" t="s">
        <v>81</v>
      </c>
      <c r="D923" s="42" t="s">
        <v>70</v>
      </c>
      <c r="E923" s="42"/>
      <c r="F923" s="42"/>
      <c r="G923" s="42"/>
      <c r="H923" s="43">
        <f>H924</f>
        <v>29708.3</v>
      </c>
      <c r="I923" s="43">
        <f>I924</f>
        <v>-281.4</v>
      </c>
      <c r="J923" s="77">
        <f t="shared" si="138"/>
        <v>29426.899999999998</v>
      </c>
    </row>
    <row r="924" spans="2:10" ht="15">
      <c r="B924" s="59" t="s">
        <v>38</v>
      </c>
      <c r="C924" s="40" t="s">
        <v>81</v>
      </c>
      <c r="D924" s="40" t="s">
        <v>70</v>
      </c>
      <c r="E924" s="40" t="s">
        <v>265</v>
      </c>
      <c r="F924" s="40"/>
      <c r="G924" s="40"/>
      <c r="H924" s="44">
        <f>H925+H929+H933+H937+H941+H947+H951+H959+H963+H955</f>
        <v>29708.3</v>
      </c>
      <c r="I924" s="44">
        <f>I925+I929+I933+I937+I941+I947+I951+I959+I963+I955</f>
        <v>-281.4</v>
      </c>
      <c r="J924" s="130">
        <f t="shared" si="138"/>
        <v>29426.899999999998</v>
      </c>
    </row>
    <row r="925" spans="2:10" ht="60">
      <c r="B925" s="78" t="s">
        <v>36</v>
      </c>
      <c r="C925" s="40" t="s">
        <v>81</v>
      </c>
      <c r="D925" s="40" t="s">
        <v>70</v>
      </c>
      <c r="E925" s="40" t="s">
        <v>324</v>
      </c>
      <c r="F925" s="40"/>
      <c r="G925" s="40"/>
      <c r="H925" s="44">
        <f aca="true" t="shared" si="152" ref="H925:I927">H926</f>
        <v>564.3</v>
      </c>
      <c r="I925" s="44">
        <f t="shared" si="152"/>
        <v>0</v>
      </c>
      <c r="J925" s="130">
        <f t="shared" si="138"/>
        <v>564.3</v>
      </c>
    </row>
    <row r="926" spans="2:10" ht="30">
      <c r="B926" s="59" t="s">
        <v>143</v>
      </c>
      <c r="C926" s="40" t="s">
        <v>81</v>
      </c>
      <c r="D926" s="40" t="s">
        <v>70</v>
      </c>
      <c r="E926" s="40" t="s">
        <v>324</v>
      </c>
      <c r="F926" s="40" t="s">
        <v>142</v>
      </c>
      <c r="G926" s="40"/>
      <c r="H926" s="44">
        <f t="shared" si="152"/>
        <v>564.3</v>
      </c>
      <c r="I926" s="44">
        <f t="shared" si="152"/>
        <v>0</v>
      </c>
      <c r="J926" s="130">
        <f t="shared" si="138"/>
        <v>564.3</v>
      </c>
    </row>
    <row r="927" spans="2:10" ht="30.75" customHeight="1">
      <c r="B927" s="59" t="s">
        <v>145</v>
      </c>
      <c r="C927" s="40" t="s">
        <v>81</v>
      </c>
      <c r="D927" s="40" t="s">
        <v>70</v>
      </c>
      <c r="E927" s="40" t="s">
        <v>324</v>
      </c>
      <c r="F927" s="40" t="s">
        <v>144</v>
      </c>
      <c r="G927" s="40"/>
      <c r="H927" s="44">
        <f t="shared" si="152"/>
        <v>564.3</v>
      </c>
      <c r="I927" s="44">
        <f t="shared" si="152"/>
        <v>0</v>
      </c>
      <c r="J927" s="130">
        <f t="shared" si="138"/>
        <v>564.3</v>
      </c>
    </row>
    <row r="928" spans="2:10" ht="15">
      <c r="B928" s="61" t="s">
        <v>114</v>
      </c>
      <c r="C928" s="41" t="s">
        <v>81</v>
      </c>
      <c r="D928" s="41" t="s">
        <v>70</v>
      </c>
      <c r="E928" s="41" t="s">
        <v>324</v>
      </c>
      <c r="F928" s="41" t="s">
        <v>144</v>
      </c>
      <c r="G928" s="41" t="s">
        <v>103</v>
      </c>
      <c r="H928" s="45">
        <f>'вед.прил 9'!I669</f>
        <v>564.3</v>
      </c>
      <c r="I928" s="45">
        <f>'вед.прил 9'!J669</f>
        <v>0</v>
      </c>
      <c r="J928" s="134">
        <f t="shared" si="138"/>
        <v>564.3</v>
      </c>
    </row>
    <row r="929" spans="2:10" ht="90">
      <c r="B929" s="78" t="s">
        <v>431</v>
      </c>
      <c r="C929" s="40" t="s">
        <v>81</v>
      </c>
      <c r="D929" s="40" t="s">
        <v>70</v>
      </c>
      <c r="E929" s="40" t="s">
        <v>430</v>
      </c>
      <c r="F929" s="41"/>
      <c r="G929" s="41"/>
      <c r="H929" s="44">
        <f aca="true" t="shared" si="153" ref="H929:I931">H930</f>
        <v>5059.9</v>
      </c>
      <c r="I929" s="44">
        <f t="shared" si="153"/>
        <v>0</v>
      </c>
      <c r="J929" s="130">
        <f t="shared" si="138"/>
        <v>5059.9</v>
      </c>
    </row>
    <row r="930" spans="2:10" ht="30">
      <c r="B930" s="59" t="s">
        <v>408</v>
      </c>
      <c r="C930" s="40" t="s">
        <v>81</v>
      </c>
      <c r="D930" s="40" t="s">
        <v>70</v>
      </c>
      <c r="E930" s="40" t="s">
        <v>430</v>
      </c>
      <c r="F930" s="40" t="s">
        <v>220</v>
      </c>
      <c r="G930" s="41"/>
      <c r="H930" s="44">
        <f t="shared" si="153"/>
        <v>5059.9</v>
      </c>
      <c r="I930" s="44">
        <f t="shared" si="153"/>
        <v>0</v>
      </c>
      <c r="J930" s="130">
        <f t="shared" si="138"/>
        <v>5059.9</v>
      </c>
    </row>
    <row r="931" spans="2:10" ht="15">
      <c r="B931" s="59" t="s">
        <v>35</v>
      </c>
      <c r="C931" s="40" t="s">
        <v>81</v>
      </c>
      <c r="D931" s="40" t="s">
        <v>70</v>
      </c>
      <c r="E931" s="40" t="s">
        <v>430</v>
      </c>
      <c r="F931" s="40" t="s">
        <v>34</v>
      </c>
      <c r="G931" s="41"/>
      <c r="H931" s="44">
        <f t="shared" si="153"/>
        <v>5059.9</v>
      </c>
      <c r="I931" s="44">
        <f t="shared" si="153"/>
        <v>0</v>
      </c>
      <c r="J931" s="130">
        <f t="shared" si="138"/>
        <v>5059.9</v>
      </c>
    </row>
    <row r="932" spans="2:10" ht="16.5" customHeight="1">
      <c r="B932" s="61" t="s">
        <v>114</v>
      </c>
      <c r="C932" s="41" t="s">
        <v>81</v>
      </c>
      <c r="D932" s="41" t="s">
        <v>70</v>
      </c>
      <c r="E932" s="41" t="s">
        <v>430</v>
      </c>
      <c r="F932" s="41" t="s">
        <v>34</v>
      </c>
      <c r="G932" s="41" t="s">
        <v>103</v>
      </c>
      <c r="H932" s="45">
        <f>'вед.прил 9'!I355</f>
        <v>5059.9</v>
      </c>
      <c r="I932" s="45">
        <f>'вед.прил 9'!J355</f>
        <v>0</v>
      </c>
      <c r="J932" s="134">
        <f t="shared" si="138"/>
        <v>5059.9</v>
      </c>
    </row>
    <row r="933" spans="2:10" ht="105">
      <c r="B933" s="60" t="s">
        <v>37</v>
      </c>
      <c r="C933" s="40" t="s">
        <v>81</v>
      </c>
      <c r="D933" s="40" t="s">
        <v>70</v>
      </c>
      <c r="E933" s="40" t="s">
        <v>18</v>
      </c>
      <c r="F933" s="40"/>
      <c r="G933" s="40"/>
      <c r="H933" s="44">
        <f aca="true" t="shared" si="154" ref="H933:I935">H934</f>
        <v>186.9</v>
      </c>
      <c r="I933" s="44">
        <f t="shared" si="154"/>
        <v>-180.4</v>
      </c>
      <c r="J933" s="130">
        <f t="shared" si="138"/>
        <v>6.5</v>
      </c>
    </row>
    <row r="934" spans="2:10" ht="33" customHeight="1">
      <c r="B934" s="59" t="s">
        <v>143</v>
      </c>
      <c r="C934" s="40" t="s">
        <v>81</v>
      </c>
      <c r="D934" s="40" t="s">
        <v>70</v>
      </c>
      <c r="E934" s="40" t="s">
        <v>18</v>
      </c>
      <c r="F934" s="40" t="s">
        <v>142</v>
      </c>
      <c r="G934" s="40"/>
      <c r="H934" s="44">
        <f t="shared" si="154"/>
        <v>186.9</v>
      </c>
      <c r="I934" s="44">
        <f t="shared" si="154"/>
        <v>-180.4</v>
      </c>
      <c r="J934" s="130">
        <f t="shared" si="138"/>
        <v>6.5</v>
      </c>
    </row>
    <row r="935" spans="2:10" ht="30">
      <c r="B935" s="59" t="s">
        <v>145</v>
      </c>
      <c r="C935" s="40" t="s">
        <v>81</v>
      </c>
      <c r="D935" s="40" t="s">
        <v>70</v>
      </c>
      <c r="E935" s="40" t="s">
        <v>18</v>
      </c>
      <c r="F935" s="40" t="s">
        <v>144</v>
      </c>
      <c r="G935" s="40"/>
      <c r="H935" s="44">
        <f t="shared" si="154"/>
        <v>186.9</v>
      </c>
      <c r="I935" s="44">
        <f t="shared" si="154"/>
        <v>-180.4</v>
      </c>
      <c r="J935" s="130">
        <f t="shared" si="138"/>
        <v>6.5</v>
      </c>
    </row>
    <row r="936" spans="2:10" ht="15">
      <c r="B936" s="61" t="s">
        <v>114</v>
      </c>
      <c r="C936" s="41" t="s">
        <v>81</v>
      </c>
      <c r="D936" s="41" t="s">
        <v>70</v>
      </c>
      <c r="E936" s="41" t="s">
        <v>18</v>
      </c>
      <c r="F936" s="41" t="s">
        <v>144</v>
      </c>
      <c r="G936" s="41" t="s">
        <v>103</v>
      </c>
      <c r="H936" s="45">
        <f>'вед.прил 9'!I243</f>
        <v>186.9</v>
      </c>
      <c r="I936" s="45">
        <f>'вед.прил 9'!J243</f>
        <v>-180.4</v>
      </c>
      <c r="J936" s="134">
        <f t="shared" si="138"/>
        <v>6.5</v>
      </c>
    </row>
    <row r="937" spans="2:10" ht="135">
      <c r="B937" s="79" t="s">
        <v>223</v>
      </c>
      <c r="C937" s="40" t="s">
        <v>81</v>
      </c>
      <c r="D937" s="40" t="s">
        <v>70</v>
      </c>
      <c r="E937" s="40" t="s">
        <v>323</v>
      </c>
      <c r="F937" s="40"/>
      <c r="G937" s="40"/>
      <c r="H937" s="44">
        <f aca="true" t="shared" si="155" ref="H937:I939">H938</f>
        <v>172.5</v>
      </c>
      <c r="I937" s="44">
        <f t="shared" si="155"/>
        <v>0</v>
      </c>
      <c r="J937" s="130">
        <f t="shared" si="138"/>
        <v>172.5</v>
      </c>
    </row>
    <row r="938" spans="2:10" ht="30">
      <c r="B938" s="59" t="s">
        <v>143</v>
      </c>
      <c r="C938" s="40">
        <v>10</v>
      </c>
      <c r="D938" s="40" t="s">
        <v>70</v>
      </c>
      <c r="E938" s="40" t="s">
        <v>323</v>
      </c>
      <c r="F938" s="40" t="s">
        <v>142</v>
      </c>
      <c r="G938" s="40"/>
      <c r="H938" s="44">
        <f t="shared" si="155"/>
        <v>172.5</v>
      </c>
      <c r="I938" s="44">
        <f t="shared" si="155"/>
        <v>0</v>
      </c>
      <c r="J938" s="130">
        <f t="shared" si="138"/>
        <v>172.5</v>
      </c>
    </row>
    <row r="939" spans="2:10" ht="33" customHeight="1">
      <c r="B939" s="59" t="s">
        <v>215</v>
      </c>
      <c r="C939" s="40">
        <v>10</v>
      </c>
      <c r="D939" s="40" t="s">
        <v>70</v>
      </c>
      <c r="E939" s="40" t="s">
        <v>323</v>
      </c>
      <c r="F939" s="40" t="s">
        <v>146</v>
      </c>
      <c r="G939" s="40"/>
      <c r="H939" s="44">
        <f t="shared" si="155"/>
        <v>172.5</v>
      </c>
      <c r="I939" s="44">
        <f t="shared" si="155"/>
        <v>0</v>
      </c>
      <c r="J939" s="130">
        <f t="shared" si="138"/>
        <v>172.5</v>
      </c>
    </row>
    <row r="940" spans="2:10" ht="15.75" customHeight="1">
      <c r="B940" s="61" t="s">
        <v>114</v>
      </c>
      <c r="C940" s="41">
        <v>10</v>
      </c>
      <c r="D940" s="41" t="s">
        <v>70</v>
      </c>
      <c r="E940" s="41" t="s">
        <v>323</v>
      </c>
      <c r="F940" s="41" t="s">
        <v>146</v>
      </c>
      <c r="G940" s="41" t="s">
        <v>103</v>
      </c>
      <c r="H940" s="45">
        <f>'вед.прил 9'!I673</f>
        <v>172.5</v>
      </c>
      <c r="I940" s="45">
        <f>'вед.прил 9'!J673</f>
        <v>0</v>
      </c>
      <c r="J940" s="134">
        <f t="shared" si="138"/>
        <v>172.5</v>
      </c>
    </row>
    <row r="941" spans="2:10" ht="75">
      <c r="B941" s="78" t="s">
        <v>230</v>
      </c>
      <c r="C941" s="40" t="s">
        <v>81</v>
      </c>
      <c r="D941" s="40" t="s">
        <v>70</v>
      </c>
      <c r="E941" s="40" t="s">
        <v>322</v>
      </c>
      <c r="F941" s="40"/>
      <c r="G941" s="40"/>
      <c r="H941" s="44">
        <f>H942</f>
        <v>10970.9</v>
      </c>
      <c r="I941" s="44">
        <f>I942</f>
        <v>-200</v>
      </c>
      <c r="J941" s="130">
        <f aca="true" t="shared" si="156" ref="J941:J1038">H941+I941</f>
        <v>10770.9</v>
      </c>
    </row>
    <row r="942" spans="2:10" ht="29.25" customHeight="1">
      <c r="B942" s="59" t="s">
        <v>143</v>
      </c>
      <c r="C942" s="40">
        <v>10</v>
      </c>
      <c r="D942" s="40" t="s">
        <v>70</v>
      </c>
      <c r="E942" s="40" t="s">
        <v>322</v>
      </c>
      <c r="F942" s="40" t="s">
        <v>142</v>
      </c>
      <c r="G942" s="40"/>
      <c r="H942" s="44">
        <f>H943+H945</f>
        <v>10970.9</v>
      </c>
      <c r="I942" s="44">
        <f>I943+I945</f>
        <v>-200</v>
      </c>
      <c r="J942" s="130">
        <f t="shared" si="156"/>
        <v>10770.9</v>
      </c>
    </row>
    <row r="943" spans="2:10" ht="30">
      <c r="B943" s="59" t="s">
        <v>145</v>
      </c>
      <c r="C943" s="40">
        <v>10</v>
      </c>
      <c r="D943" s="40" t="s">
        <v>70</v>
      </c>
      <c r="E943" s="40" t="s">
        <v>322</v>
      </c>
      <c r="F943" s="40" t="s">
        <v>144</v>
      </c>
      <c r="G943" s="40"/>
      <c r="H943" s="44">
        <f>H944</f>
        <v>8315.9</v>
      </c>
      <c r="I943" s="44">
        <f>I944</f>
        <v>-531</v>
      </c>
      <c r="J943" s="130">
        <f t="shared" si="156"/>
        <v>7784.9</v>
      </c>
    </row>
    <row r="944" spans="2:10" ht="17.25" customHeight="1">
      <c r="B944" s="61" t="s">
        <v>114</v>
      </c>
      <c r="C944" s="41">
        <v>10</v>
      </c>
      <c r="D944" s="41" t="s">
        <v>70</v>
      </c>
      <c r="E944" s="41" t="s">
        <v>322</v>
      </c>
      <c r="F944" s="41" t="s">
        <v>144</v>
      </c>
      <c r="G944" s="41" t="s">
        <v>103</v>
      </c>
      <c r="H944" s="45">
        <f>'вед.прил 9'!I677</f>
        <v>8315.9</v>
      </c>
      <c r="I944" s="45">
        <f>'вед.прил 9'!J677</f>
        <v>-531</v>
      </c>
      <c r="J944" s="134">
        <f t="shared" si="156"/>
        <v>7784.9</v>
      </c>
    </row>
    <row r="945" spans="2:10" ht="33.75" customHeight="1">
      <c r="B945" s="59" t="s">
        <v>215</v>
      </c>
      <c r="C945" s="40">
        <v>10</v>
      </c>
      <c r="D945" s="40" t="s">
        <v>70</v>
      </c>
      <c r="E945" s="40" t="s">
        <v>322</v>
      </c>
      <c r="F945" s="40" t="s">
        <v>146</v>
      </c>
      <c r="G945" s="41"/>
      <c r="H945" s="44">
        <f>H946</f>
        <v>2655</v>
      </c>
      <c r="I945" s="44">
        <f>I946</f>
        <v>331</v>
      </c>
      <c r="J945" s="130">
        <f t="shared" si="156"/>
        <v>2986</v>
      </c>
    </row>
    <row r="946" spans="2:10" ht="15">
      <c r="B946" s="61" t="s">
        <v>114</v>
      </c>
      <c r="C946" s="41">
        <v>10</v>
      </c>
      <c r="D946" s="41" t="s">
        <v>70</v>
      </c>
      <c r="E946" s="41" t="s">
        <v>322</v>
      </c>
      <c r="F946" s="41" t="s">
        <v>146</v>
      </c>
      <c r="G946" s="41" t="s">
        <v>103</v>
      </c>
      <c r="H946" s="45">
        <f>'вед.прил 9'!I679</f>
        <v>2655</v>
      </c>
      <c r="I946" s="45">
        <f>'вед.прил 9'!J679</f>
        <v>331</v>
      </c>
      <c r="J946" s="134">
        <f t="shared" si="156"/>
        <v>2986</v>
      </c>
    </row>
    <row r="947" spans="2:10" ht="258.75" customHeight="1">
      <c r="B947" s="60" t="s">
        <v>442</v>
      </c>
      <c r="C947" s="41" t="s">
        <v>81</v>
      </c>
      <c r="D947" s="41" t="s">
        <v>70</v>
      </c>
      <c r="E947" s="40" t="s">
        <v>321</v>
      </c>
      <c r="F947" s="40"/>
      <c r="G947" s="40"/>
      <c r="H947" s="44">
        <f aca="true" t="shared" si="157" ref="H947:I949">H948</f>
        <v>200</v>
      </c>
      <c r="I947" s="44">
        <f t="shared" si="157"/>
        <v>-200</v>
      </c>
      <c r="J947" s="130">
        <f t="shared" si="156"/>
        <v>0</v>
      </c>
    </row>
    <row r="948" spans="2:10" ht="30">
      <c r="B948" s="59" t="s">
        <v>143</v>
      </c>
      <c r="C948" s="40">
        <v>10</v>
      </c>
      <c r="D948" s="40" t="s">
        <v>70</v>
      </c>
      <c r="E948" s="40" t="s">
        <v>321</v>
      </c>
      <c r="F948" s="40" t="s">
        <v>142</v>
      </c>
      <c r="G948" s="40"/>
      <c r="H948" s="130">
        <f t="shared" si="157"/>
        <v>200</v>
      </c>
      <c r="I948" s="130">
        <f t="shared" si="157"/>
        <v>-200</v>
      </c>
      <c r="J948" s="130">
        <f t="shared" si="156"/>
        <v>0</v>
      </c>
    </row>
    <row r="949" spans="2:10" ht="32.25" customHeight="1">
      <c r="B949" s="59" t="s">
        <v>215</v>
      </c>
      <c r="C949" s="40">
        <v>10</v>
      </c>
      <c r="D949" s="40" t="s">
        <v>70</v>
      </c>
      <c r="E949" s="40" t="s">
        <v>321</v>
      </c>
      <c r="F949" s="40" t="s">
        <v>146</v>
      </c>
      <c r="G949" s="40"/>
      <c r="H949" s="44">
        <f t="shared" si="157"/>
        <v>200</v>
      </c>
      <c r="I949" s="44">
        <f t="shared" si="157"/>
        <v>-200</v>
      </c>
      <c r="J949" s="130">
        <f t="shared" si="156"/>
        <v>0</v>
      </c>
    </row>
    <row r="950" spans="2:10" ht="15">
      <c r="B950" s="61" t="s">
        <v>114</v>
      </c>
      <c r="C950" s="41">
        <v>10</v>
      </c>
      <c r="D950" s="41" t="s">
        <v>70</v>
      </c>
      <c r="E950" s="41" t="s">
        <v>321</v>
      </c>
      <c r="F950" s="41" t="s">
        <v>146</v>
      </c>
      <c r="G950" s="41" t="s">
        <v>103</v>
      </c>
      <c r="H950" s="45">
        <f>'вед.прил 9'!I683</f>
        <v>200</v>
      </c>
      <c r="I950" s="45">
        <f>'вед.прил 9'!J683</f>
        <v>-200</v>
      </c>
      <c r="J950" s="134">
        <f t="shared" si="156"/>
        <v>0</v>
      </c>
    </row>
    <row r="951" spans="2:10" ht="111" customHeight="1">
      <c r="B951" s="78" t="s">
        <v>319</v>
      </c>
      <c r="C951" s="40" t="s">
        <v>81</v>
      </c>
      <c r="D951" s="40" t="s">
        <v>70</v>
      </c>
      <c r="E951" s="40" t="s">
        <v>320</v>
      </c>
      <c r="F951" s="40"/>
      <c r="G951" s="40"/>
      <c r="H951" s="44">
        <f aca="true" t="shared" si="158" ref="H951:I953">H952</f>
        <v>200</v>
      </c>
      <c r="I951" s="44">
        <f t="shared" si="158"/>
        <v>0</v>
      </c>
      <c r="J951" s="130">
        <f t="shared" si="156"/>
        <v>200</v>
      </c>
    </row>
    <row r="952" spans="2:10" ht="30.75" customHeight="1">
      <c r="B952" s="59" t="s">
        <v>143</v>
      </c>
      <c r="C952" s="40">
        <v>10</v>
      </c>
      <c r="D952" s="40" t="s">
        <v>70</v>
      </c>
      <c r="E952" s="40" t="s">
        <v>320</v>
      </c>
      <c r="F952" s="40" t="s">
        <v>142</v>
      </c>
      <c r="G952" s="40"/>
      <c r="H952" s="44">
        <f t="shared" si="158"/>
        <v>200</v>
      </c>
      <c r="I952" s="44">
        <f t="shared" si="158"/>
        <v>0</v>
      </c>
      <c r="J952" s="130">
        <f t="shared" si="156"/>
        <v>200</v>
      </c>
    </row>
    <row r="953" spans="2:10" ht="30">
      <c r="B953" s="59" t="s">
        <v>145</v>
      </c>
      <c r="C953" s="40">
        <v>10</v>
      </c>
      <c r="D953" s="40" t="s">
        <v>70</v>
      </c>
      <c r="E953" s="40" t="s">
        <v>320</v>
      </c>
      <c r="F953" s="40" t="s">
        <v>144</v>
      </c>
      <c r="G953" s="40"/>
      <c r="H953" s="44">
        <f t="shared" si="158"/>
        <v>200</v>
      </c>
      <c r="I953" s="44">
        <f t="shared" si="158"/>
        <v>0</v>
      </c>
      <c r="J953" s="130">
        <f t="shared" si="156"/>
        <v>200</v>
      </c>
    </row>
    <row r="954" spans="2:10" ht="15">
      <c r="B954" s="61" t="s">
        <v>114</v>
      </c>
      <c r="C954" s="41">
        <v>10</v>
      </c>
      <c r="D954" s="41" t="s">
        <v>70</v>
      </c>
      <c r="E954" s="41" t="s">
        <v>320</v>
      </c>
      <c r="F954" s="41" t="s">
        <v>144</v>
      </c>
      <c r="G954" s="41" t="s">
        <v>103</v>
      </c>
      <c r="H954" s="45">
        <f>'вед.прил 9'!I687</f>
        <v>200</v>
      </c>
      <c r="I954" s="45">
        <f>'вед.прил 9'!J687</f>
        <v>0</v>
      </c>
      <c r="J954" s="134">
        <f t="shared" si="156"/>
        <v>200</v>
      </c>
    </row>
    <row r="955" spans="2:10" ht="15">
      <c r="B955" s="60" t="s">
        <v>503</v>
      </c>
      <c r="C955" s="40" t="s">
        <v>81</v>
      </c>
      <c r="D955" s="40" t="s">
        <v>70</v>
      </c>
      <c r="E955" s="40" t="s">
        <v>504</v>
      </c>
      <c r="F955" s="41"/>
      <c r="G955" s="41"/>
      <c r="H955" s="44">
        <f aca="true" t="shared" si="159" ref="H955:J957">H956</f>
        <v>66.5</v>
      </c>
      <c r="I955" s="44">
        <f t="shared" si="159"/>
        <v>0</v>
      </c>
      <c r="J955" s="130">
        <f t="shared" si="159"/>
        <v>66.5</v>
      </c>
    </row>
    <row r="956" spans="2:10" ht="30">
      <c r="B956" s="60" t="s">
        <v>502</v>
      </c>
      <c r="C956" s="40" t="s">
        <v>81</v>
      </c>
      <c r="D956" s="40" t="s">
        <v>70</v>
      </c>
      <c r="E956" s="40" t="s">
        <v>504</v>
      </c>
      <c r="F956" s="40" t="s">
        <v>127</v>
      </c>
      <c r="G956" s="40"/>
      <c r="H956" s="44">
        <f t="shared" si="159"/>
        <v>66.5</v>
      </c>
      <c r="I956" s="44">
        <f t="shared" si="159"/>
        <v>0</v>
      </c>
      <c r="J956" s="130">
        <f t="shared" si="159"/>
        <v>66.5</v>
      </c>
    </row>
    <row r="957" spans="2:10" ht="30">
      <c r="B957" s="60" t="s">
        <v>130</v>
      </c>
      <c r="C957" s="40" t="s">
        <v>81</v>
      </c>
      <c r="D957" s="40" t="s">
        <v>70</v>
      </c>
      <c r="E957" s="40" t="s">
        <v>504</v>
      </c>
      <c r="F957" s="40" t="s">
        <v>129</v>
      </c>
      <c r="G957" s="40"/>
      <c r="H957" s="44">
        <f t="shared" si="159"/>
        <v>66.5</v>
      </c>
      <c r="I957" s="44">
        <f t="shared" si="159"/>
        <v>0</v>
      </c>
      <c r="J957" s="130">
        <f t="shared" si="159"/>
        <v>66.5</v>
      </c>
    </row>
    <row r="958" spans="2:10" ht="15">
      <c r="B958" s="61" t="s">
        <v>113</v>
      </c>
      <c r="C958" s="41" t="s">
        <v>81</v>
      </c>
      <c r="D958" s="41" t="s">
        <v>70</v>
      </c>
      <c r="E958" s="41" t="s">
        <v>504</v>
      </c>
      <c r="F958" s="41" t="s">
        <v>129</v>
      </c>
      <c r="G958" s="41" t="s">
        <v>102</v>
      </c>
      <c r="H958" s="45">
        <f>'вед.прил 9'!I691</f>
        <v>66.5</v>
      </c>
      <c r="I958" s="45">
        <f>'вед.прил 9'!J691</f>
        <v>0</v>
      </c>
      <c r="J958" s="134">
        <f>'вед.прил 9'!K691</f>
        <v>66.5</v>
      </c>
    </row>
    <row r="959" spans="2:10" ht="75">
      <c r="B959" s="60" t="s">
        <v>19</v>
      </c>
      <c r="C959" s="40" t="s">
        <v>81</v>
      </c>
      <c r="D959" s="40" t="s">
        <v>70</v>
      </c>
      <c r="E959" s="40" t="s">
        <v>20</v>
      </c>
      <c r="F959" s="42"/>
      <c r="G959" s="42"/>
      <c r="H959" s="44">
        <f aca="true" t="shared" si="160" ref="H959:I961">H960</f>
        <v>24.3</v>
      </c>
      <c r="I959" s="44">
        <f t="shared" si="160"/>
        <v>0</v>
      </c>
      <c r="J959" s="130">
        <f t="shared" si="156"/>
        <v>24.3</v>
      </c>
    </row>
    <row r="960" spans="2:10" ht="30">
      <c r="B960" s="59" t="s">
        <v>143</v>
      </c>
      <c r="C960" s="40" t="s">
        <v>81</v>
      </c>
      <c r="D960" s="40" t="s">
        <v>70</v>
      </c>
      <c r="E960" s="40" t="s">
        <v>20</v>
      </c>
      <c r="F960" s="40" t="s">
        <v>142</v>
      </c>
      <c r="G960" s="42"/>
      <c r="H960" s="44">
        <f t="shared" si="160"/>
        <v>24.3</v>
      </c>
      <c r="I960" s="44">
        <f t="shared" si="160"/>
        <v>0</v>
      </c>
      <c r="J960" s="130">
        <f t="shared" si="156"/>
        <v>24.3</v>
      </c>
    </row>
    <row r="961" spans="2:10" ht="30">
      <c r="B961" s="59" t="s">
        <v>145</v>
      </c>
      <c r="C961" s="40" t="s">
        <v>81</v>
      </c>
      <c r="D961" s="40" t="s">
        <v>70</v>
      </c>
      <c r="E961" s="40" t="s">
        <v>20</v>
      </c>
      <c r="F961" s="40" t="s">
        <v>144</v>
      </c>
      <c r="G961" s="42"/>
      <c r="H961" s="44">
        <f t="shared" si="160"/>
        <v>24.3</v>
      </c>
      <c r="I961" s="44">
        <f t="shared" si="160"/>
        <v>0</v>
      </c>
      <c r="J961" s="130">
        <f t="shared" si="156"/>
        <v>24.3</v>
      </c>
    </row>
    <row r="962" spans="2:10" ht="19.5" customHeight="1">
      <c r="B962" s="61" t="s">
        <v>113</v>
      </c>
      <c r="C962" s="41" t="s">
        <v>81</v>
      </c>
      <c r="D962" s="41" t="s">
        <v>70</v>
      </c>
      <c r="E962" s="41" t="s">
        <v>20</v>
      </c>
      <c r="F962" s="41" t="s">
        <v>144</v>
      </c>
      <c r="G962" s="41" t="s">
        <v>102</v>
      </c>
      <c r="H962" s="45">
        <f>'вед.прил 9'!I247</f>
        <v>24.3</v>
      </c>
      <c r="I962" s="45">
        <f>'вед.прил 9'!J247</f>
        <v>0</v>
      </c>
      <c r="J962" s="134">
        <f t="shared" si="156"/>
        <v>24.3</v>
      </c>
    </row>
    <row r="963" spans="2:10" ht="122.25" customHeight="1">
      <c r="B963" s="78" t="s">
        <v>416</v>
      </c>
      <c r="C963" s="40" t="s">
        <v>81</v>
      </c>
      <c r="D963" s="40" t="s">
        <v>70</v>
      </c>
      <c r="E963" s="40" t="s">
        <v>17</v>
      </c>
      <c r="F963" s="40"/>
      <c r="G963" s="40"/>
      <c r="H963" s="44">
        <f>H967+H964</f>
        <v>12263</v>
      </c>
      <c r="I963" s="44">
        <f>I967+I964</f>
        <v>299</v>
      </c>
      <c r="J963" s="130">
        <f t="shared" si="156"/>
        <v>12562</v>
      </c>
    </row>
    <row r="964" spans="2:10" ht="33" customHeight="1">
      <c r="B964" s="115" t="s">
        <v>143</v>
      </c>
      <c r="C964" s="40" t="s">
        <v>81</v>
      </c>
      <c r="D964" s="40" t="s">
        <v>70</v>
      </c>
      <c r="E964" s="40" t="s">
        <v>17</v>
      </c>
      <c r="F964" s="40" t="s">
        <v>142</v>
      </c>
      <c r="G964" s="40"/>
      <c r="H964" s="44">
        <f aca="true" t="shared" si="161" ref="H964:J965">H965</f>
        <v>12263</v>
      </c>
      <c r="I964" s="44">
        <f t="shared" si="161"/>
        <v>299</v>
      </c>
      <c r="J964" s="130">
        <f t="shared" si="161"/>
        <v>12562</v>
      </c>
    </row>
    <row r="965" spans="2:10" ht="30.75" customHeight="1">
      <c r="B965" s="115" t="s">
        <v>215</v>
      </c>
      <c r="C965" s="40" t="s">
        <v>81</v>
      </c>
      <c r="D965" s="40" t="s">
        <v>70</v>
      </c>
      <c r="E965" s="40" t="s">
        <v>17</v>
      </c>
      <c r="F965" s="40" t="s">
        <v>146</v>
      </c>
      <c r="G965" s="40"/>
      <c r="H965" s="44">
        <f t="shared" si="161"/>
        <v>12263</v>
      </c>
      <c r="I965" s="44">
        <f t="shared" si="161"/>
        <v>299</v>
      </c>
      <c r="J965" s="130">
        <f t="shared" si="161"/>
        <v>12562</v>
      </c>
    </row>
    <row r="966" spans="2:10" ht="19.5" customHeight="1">
      <c r="B966" s="61" t="s">
        <v>114</v>
      </c>
      <c r="C966" s="41" t="s">
        <v>81</v>
      </c>
      <c r="D966" s="41" t="s">
        <v>70</v>
      </c>
      <c r="E966" s="41" t="s">
        <v>17</v>
      </c>
      <c r="F966" s="41" t="s">
        <v>146</v>
      </c>
      <c r="G966" s="41" t="s">
        <v>103</v>
      </c>
      <c r="H966" s="45">
        <f>'вед.прил 9'!I236</f>
        <v>12263</v>
      </c>
      <c r="I966" s="45">
        <f>'вед.прил 9'!J234</f>
        <v>299</v>
      </c>
      <c r="J966" s="134">
        <f>'вед.прил 9'!K236</f>
        <v>12562</v>
      </c>
    </row>
    <row r="967" spans="2:10" ht="46.5" customHeight="1">
      <c r="B967" s="59" t="s">
        <v>133</v>
      </c>
      <c r="C967" s="40" t="s">
        <v>81</v>
      </c>
      <c r="D967" s="40" t="s">
        <v>70</v>
      </c>
      <c r="E967" s="40" t="s">
        <v>17</v>
      </c>
      <c r="F967" s="40" t="s">
        <v>132</v>
      </c>
      <c r="G967" s="40"/>
      <c r="H967" s="44">
        <f>H968</f>
        <v>0</v>
      </c>
      <c r="I967" s="44">
        <f>I968</f>
        <v>0</v>
      </c>
      <c r="J967" s="130">
        <f t="shared" si="156"/>
        <v>0</v>
      </c>
    </row>
    <row r="968" spans="2:10" ht="15">
      <c r="B968" s="59" t="s">
        <v>135</v>
      </c>
      <c r="C968" s="40" t="s">
        <v>81</v>
      </c>
      <c r="D968" s="40" t="s">
        <v>70</v>
      </c>
      <c r="E968" s="40" t="s">
        <v>17</v>
      </c>
      <c r="F968" s="40" t="s">
        <v>134</v>
      </c>
      <c r="G968" s="40"/>
      <c r="H968" s="44">
        <f>H969</f>
        <v>0</v>
      </c>
      <c r="I968" s="44">
        <f>I969</f>
        <v>0</v>
      </c>
      <c r="J968" s="130">
        <f t="shared" si="156"/>
        <v>0</v>
      </c>
    </row>
    <row r="969" spans="2:10" ht="15">
      <c r="B969" s="61" t="s">
        <v>114</v>
      </c>
      <c r="C969" s="41" t="s">
        <v>81</v>
      </c>
      <c r="D969" s="41" t="s">
        <v>70</v>
      </c>
      <c r="E969" s="41" t="s">
        <v>17</v>
      </c>
      <c r="F969" s="48" t="s">
        <v>134</v>
      </c>
      <c r="G969" s="48" t="s">
        <v>103</v>
      </c>
      <c r="H969" s="134">
        <f>'вед.прил 9'!I239</f>
        <v>0</v>
      </c>
      <c r="I969" s="134">
        <f>'вед.прил 9'!J239</f>
        <v>0</v>
      </c>
      <c r="J969" s="134">
        <f t="shared" si="156"/>
        <v>0</v>
      </c>
    </row>
    <row r="970" spans="2:10" ht="30" customHeight="1">
      <c r="B970" s="62" t="s">
        <v>66</v>
      </c>
      <c r="C970" s="42" t="s">
        <v>81</v>
      </c>
      <c r="D970" s="42" t="s">
        <v>75</v>
      </c>
      <c r="E970" s="42"/>
      <c r="F970" s="42" t="s">
        <v>88</v>
      </c>
      <c r="G970" s="42"/>
      <c r="H970" s="43">
        <f>H971</f>
        <v>3475</v>
      </c>
      <c r="I970" s="43">
        <f>I971</f>
        <v>0</v>
      </c>
      <c r="J970" s="77">
        <f t="shared" si="156"/>
        <v>3475</v>
      </c>
    </row>
    <row r="971" spans="2:10" ht="15">
      <c r="B971" s="59" t="s">
        <v>38</v>
      </c>
      <c r="C971" s="40" t="s">
        <v>81</v>
      </c>
      <c r="D971" s="40" t="s">
        <v>75</v>
      </c>
      <c r="E971" s="40" t="s">
        <v>265</v>
      </c>
      <c r="F971" s="40"/>
      <c r="G971" s="40"/>
      <c r="H971" s="44">
        <f>H972+H983+H979</f>
        <v>3475</v>
      </c>
      <c r="I971" s="44">
        <f>I972+I983+I979</f>
        <v>0</v>
      </c>
      <c r="J971" s="130">
        <f t="shared" si="156"/>
        <v>3475</v>
      </c>
    </row>
    <row r="972" spans="2:10" ht="45">
      <c r="B972" s="59" t="s">
        <v>41</v>
      </c>
      <c r="C972" s="40">
        <v>10</v>
      </c>
      <c r="D972" s="40" t="s">
        <v>75</v>
      </c>
      <c r="E972" s="40" t="s">
        <v>318</v>
      </c>
      <c r="F972" s="40"/>
      <c r="G972" s="40"/>
      <c r="H972" s="44">
        <f>H973+H976</f>
        <v>2425</v>
      </c>
      <c r="I972" s="44">
        <f>I973+I976</f>
        <v>0</v>
      </c>
      <c r="J972" s="130">
        <f t="shared" si="156"/>
        <v>2425</v>
      </c>
    </row>
    <row r="973" spans="2:10" ht="77.25" customHeight="1">
      <c r="B973" s="59" t="s">
        <v>249</v>
      </c>
      <c r="C973" s="40" t="s">
        <v>81</v>
      </c>
      <c r="D973" s="40" t="s">
        <v>75</v>
      </c>
      <c r="E973" s="40" t="s">
        <v>318</v>
      </c>
      <c r="F973" s="40" t="s">
        <v>124</v>
      </c>
      <c r="G973" s="40"/>
      <c r="H973" s="44">
        <f>H974</f>
        <v>2102</v>
      </c>
      <c r="I973" s="44">
        <f>I974</f>
        <v>0</v>
      </c>
      <c r="J973" s="130">
        <f t="shared" si="156"/>
        <v>2102</v>
      </c>
    </row>
    <row r="974" spans="2:10" ht="30">
      <c r="B974" s="59" t="s">
        <v>128</v>
      </c>
      <c r="C974" s="40">
        <v>10</v>
      </c>
      <c r="D974" s="40" t="s">
        <v>75</v>
      </c>
      <c r="E974" s="40" t="s">
        <v>318</v>
      </c>
      <c r="F974" s="40" t="s">
        <v>125</v>
      </c>
      <c r="G974" s="40"/>
      <c r="H974" s="44">
        <f>H975</f>
        <v>2102</v>
      </c>
      <c r="I974" s="44">
        <f>I975</f>
        <v>0</v>
      </c>
      <c r="J974" s="130">
        <f t="shared" si="156"/>
        <v>2102</v>
      </c>
    </row>
    <row r="975" spans="2:10" ht="15">
      <c r="B975" s="61" t="s">
        <v>114</v>
      </c>
      <c r="C975" s="41">
        <v>10</v>
      </c>
      <c r="D975" s="41" t="s">
        <v>75</v>
      </c>
      <c r="E975" s="41" t="s">
        <v>318</v>
      </c>
      <c r="F975" s="41" t="s">
        <v>125</v>
      </c>
      <c r="G975" s="41" t="s">
        <v>103</v>
      </c>
      <c r="H975" s="44">
        <f>'вед.прил 9'!I697</f>
        <v>2102</v>
      </c>
      <c r="I975" s="45">
        <f>'вед.прил 9'!J697</f>
        <v>0</v>
      </c>
      <c r="J975" s="134">
        <f t="shared" si="156"/>
        <v>2102</v>
      </c>
    </row>
    <row r="976" spans="2:10" ht="33" customHeight="1">
      <c r="B976" s="60" t="s">
        <v>502</v>
      </c>
      <c r="C976" s="40">
        <v>10</v>
      </c>
      <c r="D976" s="40" t="s">
        <v>75</v>
      </c>
      <c r="E976" s="40" t="s">
        <v>318</v>
      </c>
      <c r="F976" s="40" t="s">
        <v>127</v>
      </c>
      <c r="G976" s="40"/>
      <c r="H976" s="44">
        <f>H977</f>
        <v>323</v>
      </c>
      <c r="I976" s="44">
        <f>I977</f>
        <v>0</v>
      </c>
      <c r="J976" s="130">
        <f t="shared" si="156"/>
        <v>323</v>
      </c>
    </row>
    <row r="977" spans="2:10" ht="30">
      <c r="B977" s="60" t="s">
        <v>130</v>
      </c>
      <c r="C977" s="40">
        <v>10</v>
      </c>
      <c r="D977" s="40" t="s">
        <v>75</v>
      </c>
      <c r="E977" s="40" t="s">
        <v>318</v>
      </c>
      <c r="F977" s="40" t="s">
        <v>129</v>
      </c>
      <c r="G977" s="40"/>
      <c r="H977" s="44">
        <f>H978</f>
        <v>323</v>
      </c>
      <c r="I977" s="44">
        <f>I978</f>
        <v>0</v>
      </c>
      <c r="J977" s="130">
        <f t="shared" si="156"/>
        <v>323</v>
      </c>
    </row>
    <row r="978" spans="2:10" ht="17.25" customHeight="1">
      <c r="B978" s="61" t="s">
        <v>114</v>
      </c>
      <c r="C978" s="41">
        <v>10</v>
      </c>
      <c r="D978" s="41" t="s">
        <v>75</v>
      </c>
      <c r="E978" s="41" t="s">
        <v>318</v>
      </c>
      <c r="F978" s="41" t="s">
        <v>129</v>
      </c>
      <c r="G978" s="41" t="s">
        <v>103</v>
      </c>
      <c r="H978" s="45">
        <f>'вед.прил 9'!I700</f>
        <v>323</v>
      </c>
      <c r="I978" s="45">
        <f>'вед.прил 9'!J700</f>
        <v>0</v>
      </c>
      <c r="J978" s="134">
        <f t="shared" si="156"/>
        <v>323</v>
      </c>
    </row>
    <row r="979" spans="2:10" ht="73.5" customHeight="1">
      <c r="B979" s="115" t="s">
        <v>475</v>
      </c>
      <c r="C979" s="40" t="s">
        <v>81</v>
      </c>
      <c r="D979" s="40" t="s">
        <v>75</v>
      </c>
      <c r="E979" s="40" t="s">
        <v>471</v>
      </c>
      <c r="F979" s="40"/>
      <c r="G979" s="40"/>
      <c r="H979" s="44">
        <f aca="true" t="shared" si="162" ref="H979:J981">H980</f>
        <v>50</v>
      </c>
      <c r="I979" s="44">
        <f t="shared" si="162"/>
        <v>0</v>
      </c>
      <c r="J979" s="130">
        <f t="shared" si="162"/>
        <v>50</v>
      </c>
    </row>
    <row r="980" spans="2:10" ht="32.25" customHeight="1">
      <c r="B980" s="60" t="s">
        <v>502</v>
      </c>
      <c r="C980" s="40" t="s">
        <v>81</v>
      </c>
      <c r="D980" s="40" t="s">
        <v>75</v>
      </c>
      <c r="E980" s="40" t="s">
        <v>471</v>
      </c>
      <c r="F980" s="40" t="s">
        <v>127</v>
      </c>
      <c r="G980" s="40"/>
      <c r="H980" s="44">
        <f t="shared" si="162"/>
        <v>50</v>
      </c>
      <c r="I980" s="44">
        <f t="shared" si="162"/>
        <v>0</v>
      </c>
      <c r="J980" s="130">
        <f t="shared" si="162"/>
        <v>50</v>
      </c>
    </row>
    <row r="981" spans="2:10" ht="32.25" customHeight="1">
      <c r="B981" s="60" t="s">
        <v>130</v>
      </c>
      <c r="C981" s="40" t="s">
        <v>81</v>
      </c>
      <c r="D981" s="40" t="s">
        <v>75</v>
      </c>
      <c r="E981" s="40" t="s">
        <v>471</v>
      </c>
      <c r="F981" s="40" t="s">
        <v>129</v>
      </c>
      <c r="G981" s="40"/>
      <c r="H981" s="44">
        <f t="shared" si="162"/>
        <v>50</v>
      </c>
      <c r="I981" s="44">
        <f t="shared" si="162"/>
        <v>0</v>
      </c>
      <c r="J981" s="130">
        <f t="shared" si="162"/>
        <v>50</v>
      </c>
    </row>
    <row r="982" spans="2:10" ht="17.25" customHeight="1">
      <c r="B982" s="61" t="s">
        <v>114</v>
      </c>
      <c r="C982" s="41" t="s">
        <v>81</v>
      </c>
      <c r="D982" s="41" t="s">
        <v>75</v>
      </c>
      <c r="E982" s="41" t="s">
        <v>471</v>
      </c>
      <c r="F982" s="41" t="s">
        <v>129</v>
      </c>
      <c r="G982" s="41" t="s">
        <v>103</v>
      </c>
      <c r="H982" s="45">
        <f>'вед.прил 9'!I253</f>
        <v>50</v>
      </c>
      <c r="I982" s="45">
        <f>'вед.прил 9'!J253</f>
        <v>0</v>
      </c>
      <c r="J982" s="134">
        <f>'вед.прил 9'!K253</f>
        <v>50</v>
      </c>
    </row>
    <row r="983" spans="2:10" ht="42.75" customHeight="1">
      <c r="B983" s="60" t="s">
        <v>485</v>
      </c>
      <c r="C983" s="40" t="s">
        <v>81</v>
      </c>
      <c r="D983" s="40" t="s">
        <v>75</v>
      </c>
      <c r="E983" s="40" t="s">
        <v>484</v>
      </c>
      <c r="F983" s="40"/>
      <c r="G983" s="40"/>
      <c r="H983" s="44">
        <f aca="true" t="shared" si="163" ref="H983:J985">H984</f>
        <v>1000</v>
      </c>
      <c r="I983" s="44">
        <f>I984</f>
        <v>0</v>
      </c>
      <c r="J983" s="130">
        <f t="shared" si="163"/>
        <v>1000</v>
      </c>
    </row>
    <row r="984" spans="2:10" ht="35.25" customHeight="1">
      <c r="B984" s="60" t="s">
        <v>502</v>
      </c>
      <c r="C984" s="40" t="s">
        <v>81</v>
      </c>
      <c r="D984" s="40" t="s">
        <v>75</v>
      </c>
      <c r="E984" s="40" t="s">
        <v>484</v>
      </c>
      <c r="F984" s="40" t="s">
        <v>127</v>
      </c>
      <c r="G984" s="40"/>
      <c r="H984" s="44">
        <f t="shared" si="163"/>
        <v>1000</v>
      </c>
      <c r="I984" s="44">
        <f t="shared" si="163"/>
        <v>0</v>
      </c>
      <c r="J984" s="130">
        <f t="shared" si="163"/>
        <v>1000</v>
      </c>
    </row>
    <row r="985" spans="2:10" ht="28.5" customHeight="1">
      <c r="B985" s="60" t="s">
        <v>130</v>
      </c>
      <c r="C985" s="40" t="s">
        <v>81</v>
      </c>
      <c r="D985" s="40" t="s">
        <v>75</v>
      </c>
      <c r="E985" s="40" t="s">
        <v>484</v>
      </c>
      <c r="F985" s="40" t="s">
        <v>129</v>
      </c>
      <c r="G985" s="40"/>
      <c r="H985" s="44">
        <f t="shared" si="163"/>
        <v>1000</v>
      </c>
      <c r="I985" s="44">
        <f t="shared" si="163"/>
        <v>0</v>
      </c>
      <c r="J985" s="130">
        <f t="shared" si="163"/>
        <v>1000</v>
      </c>
    </row>
    <row r="986" spans="2:10" ht="18.75" customHeight="1">
      <c r="B986" s="61" t="s">
        <v>113</v>
      </c>
      <c r="C986" s="41" t="s">
        <v>81</v>
      </c>
      <c r="D986" s="41" t="s">
        <v>75</v>
      </c>
      <c r="E986" s="41" t="s">
        <v>484</v>
      </c>
      <c r="F986" s="41" t="s">
        <v>129</v>
      </c>
      <c r="G986" s="41" t="s">
        <v>102</v>
      </c>
      <c r="H986" s="45">
        <f>'вед.прил 9'!I704</f>
        <v>1000</v>
      </c>
      <c r="I986" s="45">
        <f>'вед.прил 9'!J704</f>
        <v>0</v>
      </c>
      <c r="J986" s="134">
        <f>'вед.прил 9'!K704</f>
        <v>1000</v>
      </c>
    </row>
    <row r="987" spans="2:10" ht="14.25">
      <c r="B987" s="76" t="s">
        <v>87</v>
      </c>
      <c r="C987" s="42" t="s">
        <v>85</v>
      </c>
      <c r="D987" s="42"/>
      <c r="E987" s="42"/>
      <c r="F987" s="42"/>
      <c r="G987" s="42"/>
      <c r="H987" s="77">
        <f>H990</f>
        <v>15789.9</v>
      </c>
      <c r="I987" s="77">
        <f>I990</f>
        <v>19</v>
      </c>
      <c r="J987" s="77">
        <f t="shared" si="156"/>
        <v>15808.9</v>
      </c>
    </row>
    <row r="988" spans="2:10" ht="14.25">
      <c r="B988" s="76" t="s">
        <v>113</v>
      </c>
      <c r="C988" s="42" t="s">
        <v>85</v>
      </c>
      <c r="D988" s="42"/>
      <c r="E988" s="42"/>
      <c r="F988" s="42"/>
      <c r="G988" s="42" t="s">
        <v>102</v>
      </c>
      <c r="H988" s="77">
        <f>H1005+H1015+H1010+H1002+H1008+H1025</f>
        <v>8216.2</v>
      </c>
      <c r="I988" s="77">
        <f>I1005+I1015+I1010+I1002+I1008+I1025</f>
        <v>19</v>
      </c>
      <c r="J988" s="77">
        <f t="shared" si="156"/>
        <v>8235.2</v>
      </c>
    </row>
    <row r="989" spans="2:10" ht="14.25">
      <c r="B989" s="76" t="s">
        <v>114</v>
      </c>
      <c r="C989" s="42" t="s">
        <v>85</v>
      </c>
      <c r="D989" s="42"/>
      <c r="E989" s="42"/>
      <c r="F989" s="42"/>
      <c r="G989" s="42" t="s">
        <v>103</v>
      </c>
      <c r="H989" s="77">
        <f>H1021+H995</f>
        <v>7573.7</v>
      </c>
      <c r="I989" s="77">
        <f>I1021+I995</f>
        <v>0</v>
      </c>
      <c r="J989" s="77">
        <f t="shared" si="156"/>
        <v>7573.7</v>
      </c>
    </row>
    <row r="990" spans="2:10" ht="14.25">
      <c r="B990" s="62" t="s">
        <v>110</v>
      </c>
      <c r="C990" s="42" t="s">
        <v>85</v>
      </c>
      <c r="D990" s="42" t="s">
        <v>73</v>
      </c>
      <c r="E990" s="42"/>
      <c r="F990" s="42"/>
      <c r="G990" s="42"/>
      <c r="H990" s="43">
        <f>H996+H991</f>
        <v>15789.9</v>
      </c>
      <c r="I990" s="43">
        <f>I996+I991</f>
        <v>19</v>
      </c>
      <c r="J990" s="77">
        <f t="shared" si="156"/>
        <v>15808.9</v>
      </c>
    </row>
    <row r="991" spans="2:10" ht="15">
      <c r="B991" s="115" t="s">
        <v>38</v>
      </c>
      <c r="C991" s="40" t="s">
        <v>85</v>
      </c>
      <c r="D991" s="40" t="s">
        <v>73</v>
      </c>
      <c r="E991" s="40" t="s">
        <v>265</v>
      </c>
      <c r="F991" s="42"/>
      <c r="G991" s="42"/>
      <c r="H991" s="44">
        <f aca="true" t="shared" si="164" ref="H991:J994">H992</f>
        <v>130</v>
      </c>
      <c r="I991" s="44">
        <f t="shared" si="164"/>
        <v>0</v>
      </c>
      <c r="J991" s="130">
        <f t="shared" si="164"/>
        <v>130</v>
      </c>
    </row>
    <row r="992" spans="2:10" ht="75">
      <c r="B992" s="115" t="s">
        <v>475</v>
      </c>
      <c r="C992" s="40" t="s">
        <v>85</v>
      </c>
      <c r="D992" s="40" t="s">
        <v>73</v>
      </c>
      <c r="E992" s="40" t="s">
        <v>471</v>
      </c>
      <c r="F992" s="116"/>
      <c r="G992" s="116"/>
      <c r="H992" s="44">
        <f t="shared" si="164"/>
        <v>130</v>
      </c>
      <c r="I992" s="44">
        <f t="shared" si="164"/>
        <v>0</v>
      </c>
      <c r="J992" s="130">
        <f t="shared" si="164"/>
        <v>130</v>
      </c>
    </row>
    <row r="993" spans="2:10" ht="30">
      <c r="B993" s="60" t="s">
        <v>502</v>
      </c>
      <c r="C993" s="40" t="s">
        <v>85</v>
      </c>
      <c r="D993" s="40" t="s">
        <v>73</v>
      </c>
      <c r="E993" s="40" t="s">
        <v>471</v>
      </c>
      <c r="F993" s="40" t="s">
        <v>127</v>
      </c>
      <c r="G993" s="116"/>
      <c r="H993" s="44">
        <f t="shared" si="164"/>
        <v>130</v>
      </c>
      <c r="I993" s="44">
        <f t="shared" si="164"/>
        <v>0</v>
      </c>
      <c r="J993" s="130">
        <f t="shared" si="164"/>
        <v>130</v>
      </c>
    </row>
    <row r="994" spans="2:10" ht="30">
      <c r="B994" s="60" t="s">
        <v>130</v>
      </c>
      <c r="C994" s="40" t="s">
        <v>85</v>
      </c>
      <c r="D994" s="40" t="s">
        <v>73</v>
      </c>
      <c r="E994" s="40" t="s">
        <v>471</v>
      </c>
      <c r="F994" s="40" t="s">
        <v>129</v>
      </c>
      <c r="G994" s="116"/>
      <c r="H994" s="44">
        <f t="shared" si="164"/>
        <v>130</v>
      </c>
      <c r="I994" s="44">
        <f t="shared" si="164"/>
        <v>0</v>
      </c>
      <c r="J994" s="130">
        <f t="shared" si="164"/>
        <v>130</v>
      </c>
    </row>
    <row r="995" spans="2:10" ht="15">
      <c r="B995" s="61" t="s">
        <v>114</v>
      </c>
      <c r="C995" s="41" t="s">
        <v>85</v>
      </c>
      <c r="D995" s="41" t="s">
        <v>73</v>
      </c>
      <c r="E995" s="41" t="s">
        <v>471</v>
      </c>
      <c r="F995" s="41" t="s">
        <v>129</v>
      </c>
      <c r="G995" s="41" t="s">
        <v>103</v>
      </c>
      <c r="H995" s="45">
        <f>'вед.прил 9'!I1116</f>
        <v>130</v>
      </c>
      <c r="I995" s="45">
        <f>'вед.прил 9'!J1116</f>
        <v>0</v>
      </c>
      <c r="J995" s="134">
        <f>'вед.прил 9'!K1116</f>
        <v>130</v>
      </c>
    </row>
    <row r="996" spans="2:10" ht="60">
      <c r="B996" s="59" t="s">
        <v>188</v>
      </c>
      <c r="C996" s="40" t="s">
        <v>85</v>
      </c>
      <c r="D996" s="40" t="s">
        <v>73</v>
      </c>
      <c r="E996" s="40" t="s">
        <v>394</v>
      </c>
      <c r="F996" s="40"/>
      <c r="G996" s="40"/>
      <c r="H996" s="44">
        <f>H997+H1016</f>
        <v>15659.9</v>
      </c>
      <c r="I996" s="44">
        <f>I997+I1016</f>
        <v>19</v>
      </c>
      <c r="J996" s="130">
        <f t="shared" si="156"/>
        <v>15678.9</v>
      </c>
    </row>
    <row r="997" spans="2:10" ht="60">
      <c r="B997" s="59" t="s">
        <v>176</v>
      </c>
      <c r="C997" s="40" t="s">
        <v>85</v>
      </c>
      <c r="D997" s="40" t="s">
        <v>73</v>
      </c>
      <c r="E997" s="40" t="s">
        <v>398</v>
      </c>
      <c r="F997" s="40"/>
      <c r="G997" s="40"/>
      <c r="H997" s="44">
        <f>H998+H1011</f>
        <v>8191.2</v>
      </c>
      <c r="I997" s="44">
        <f>I998+I1011</f>
        <v>19</v>
      </c>
      <c r="J997" s="130">
        <f t="shared" si="156"/>
        <v>8210.2</v>
      </c>
    </row>
    <row r="998" spans="2:10" ht="63" customHeight="1">
      <c r="B998" s="59" t="s">
        <v>395</v>
      </c>
      <c r="C998" s="40" t="s">
        <v>85</v>
      </c>
      <c r="D998" s="40" t="s">
        <v>73</v>
      </c>
      <c r="E998" s="40" t="s">
        <v>399</v>
      </c>
      <c r="F998" s="40"/>
      <c r="G998" s="40"/>
      <c r="H998" s="44">
        <f>H999</f>
        <v>932</v>
      </c>
      <c r="I998" s="44">
        <f>I999</f>
        <v>19</v>
      </c>
      <c r="J998" s="130">
        <f t="shared" si="156"/>
        <v>951</v>
      </c>
    </row>
    <row r="999" spans="2:10" ht="15">
      <c r="B999" s="60" t="s">
        <v>293</v>
      </c>
      <c r="C999" s="40" t="s">
        <v>85</v>
      </c>
      <c r="D999" s="40" t="s">
        <v>73</v>
      </c>
      <c r="E999" s="40" t="s">
        <v>400</v>
      </c>
      <c r="F999" s="40"/>
      <c r="G999" s="40"/>
      <c r="H999" s="44">
        <f>H1003+H1006+H1000</f>
        <v>932</v>
      </c>
      <c r="I999" s="44">
        <f>I1003+I1006+I1000</f>
        <v>19</v>
      </c>
      <c r="J999" s="130">
        <f t="shared" si="156"/>
        <v>951</v>
      </c>
    </row>
    <row r="1000" spans="2:10" ht="78.75" customHeight="1">
      <c r="B1000" s="59" t="s">
        <v>249</v>
      </c>
      <c r="C1000" s="40" t="s">
        <v>85</v>
      </c>
      <c r="D1000" s="40" t="s">
        <v>73</v>
      </c>
      <c r="E1000" s="40" t="s">
        <v>400</v>
      </c>
      <c r="F1000" s="40" t="s">
        <v>124</v>
      </c>
      <c r="G1000" s="40"/>
      <c r="H1000" s="44">
        <f aca="true" t="shared" si="165" ref="H1000:J1001">H1001</f>
        <v>199.2</v>
      </c>
      <c r="I1000" s="44">
        <f t="shared" si="165"/>
        <v>59.3</v>
      </c>
      <c r="J1000" s="130">
        <f t="shared" si="165"/>
        <v>258.5</v>
      </c>
    </row>
    <row r="1001" spans="2:10" ht="30">
      <c r="B1001" s="59" t="s">
        <v>128</v>
      </c>
      <c r="C1001" s="40" t="s">
        <v>85</v>
      </c>
      <c r="D1001" s="40" t="s">
        <v>73</v>
      </c>
      <c r="E1001" s="40" t="s">
        <v>400</v>
      </c>
      <c r="F1001" s="40" t="s">
        <v>125</v>
      </c>
      <c r="G1001" s="40"/>
      <c r="H1001" s="44">
        <f t="shared" si="165"/>
        <v>199.2</v>
      </c>
      <c r="I1001" s="44">
        <f t="shared" si="165"/>
        <v>59.3</v>
      </c>
      <c r="J1001" s="130">
        <f t="shared" si="165"/>
        <v>258.5</v>
      </c>
    </row>
    <row r="1002" spans="2:10" ht="15">
      <c r="B1002" s="61" t="s">
        <v>113</v>
      </c>
      <c r="C1002" s="41" t="s">
        <v>85</v>
      </c>
      <c r="D1002" s="41" t="s">
        <v>73</v>
      </c>
      <c r="E1002" s="41" t="s">
        <v>400</v>
      </c>
      <c r="F1002" s="41" t="s">
        <v>125</v>
      </c>
      <c r="G1002" s="41" t="s">
        <v>102</v>
      </c>
      <c r="H1002" s="45">
        <f>'вед.прил 9'!I1123</f>
        <v>199.2</v>
      </c>
      <c r="I1002" s="45">
        <f>'вед.прил 9'!J1123</f>
        <v>59.3</v>
      </c>
      <c r="J1002" s="134">
        <f>'вед.прил 9'!K1123</f>
        <v>258.5</v>
      </c>
    </row>
    <row r="1003" spans="2:10" ht="35.25" customHeight="1">
      <c r="B1003" s="60" t="s">
        <v>502</v>
      </c>
      <c r="C1003" s="40" t="s">
        <v>85</v>
      </c>
      <c r="D1003" s="40" t="s">
        <v>73</v>
      </c>
      <c r="E1003" s="40" t="s">
        <v>400</v>
      </c>
      <c r="F1003" s="40" t="s">
        <v>127</v>
      </c>
      <c r="G1003" s="40"/>
      <c r="H1003" s="44">
        <f>H1004</f>
        <v>636.1</v>
      </c>
      <c r="I1003" s="44">
        <f>I1004</f>
        <v>-11.3</v>
      </c>
      <c r="J1003" s="130">
        <f t="shared" si="156"/>
        <v>624.8000000000001</v>
      </c>
    </row>
    <row r="1004" spans="2:10" ht="30">
      <c r="B1004" s="60" t="s">
        <v>130</v>
      </c>
      <c r="C1004" s="40" t="s">
        <v>85</v>
      </c>
      <c r="D1004" s="40" t="s">
        <v>73</v>
      </c>
      <c r="E1004" s="40" t="s">
        <v>400</v>
      </c>
      <c r="F1004" s="40" t="s">
        <v>129</v>
      </c>
      <c r="G1004" s="40"/>
      <c r="H1004" s="44">
        <f>H1005</f>
        <v>636.1</v>
      </c>
      <c r="I1004" s="44">
        <f>I1005</f>
        <v>-11.3</v>
      </c>
      <c r="J1004" s="130">
        <f t="shared" si="156"/>
        <v>624.8000000000001</v>
      </c>
    </row>
    <row r="1005" spans="2:10" ht="15">
      <c r="B1005" s="61" t="s">
        <v>113</v>
      </c>
      <c r="C1005" s="41" t="s">
        <v>85</v>
      </c>
      <c r="D1005" s="41" t="s">
        <v>73</v>
      </c>
      <c r="E1005" s="41" t="s">
        <v>400</v>
      </c>
      <c r="F1005" s="41" t="s">
        <v>129</v>
      </c>
      <c r="G1005" s="41" t="s">
        <v>102</v>
      </c>
      <c r="H1005" s="45">
        <f>'вед.прил 9'!I1126</f>
        <v>636.1</v>
      </c>
      <c r="I1005" s="45">
        <f>'вед.прил 9'!J1126</f>
        <v>-11.3</v>
      </c>
      <c r="J1005" s="134">
        <f t="shared" si="156"/>
        <v>624.8000000000001</v>
      </c>
    </row>
    <row r="1006" spans="2:10" ht="30">
      <c r="B1006" s="59" t="s">
        <v>143</v>
      </c>
      <c r="C1006" s="40" t="s">
        <v>85</v>
      </c>
      <c r="D1006" s="40" t="s">
        <v>73</v>
      </c>
      <c r="E1006" s="40" t="s">
        <v>400</v>
      </c>
      <c r="F1006" s="40" t="s">
        <v>142</v>
      </c>
      <c r="G1006" s="40"/>
      <c r="H1006" s="44">
        <f>H1009+H1007</f>
        <v>96.7</v>
      </c>
      <c r="I1006" s="44">
        <f>I1009+I1007</f>
        <v>-29</v>
      </c>
      <c r="J1006" s="130">
        <f t="shared" si="156"/>
        <v>67.7</v>
      </c>
    </row>
    <row r="1007" spans="2:10" ht="30">
      <c r="B1007" s="59" t="s">
        <v>143</v>
      </c>
      <c r="C1007" s="40" t="s">
        <v>85</v>
      </c>
      <c r="D1007" s="40" t="s">
        <v>73</v>
      </c>
      <c r="E1007" s="40" t="s">
        <v>400</v>
      </c>
      <c r="F1007" s="40" t="s">
        <v>9</v>
      </c>
      <c r="G1007" s="40"/>
      <c r="H1007" s="44">
        <f>H1008</f>
        <v>96.7</v>
      </c>
      <c r="I1007" s="44">
        <f>I1008</f>
        <v>-29</v>
      </c>
      <c r="J1007" s="130">
        <f>J1008</f>
        <v>67.7</v>
      </c>
    </row>
    <row r="1008" spans="2:10" ht="15">
      <c r="B1008" s="59" t="s">
        <v>10</v>
      </c>
      <c r="C1008" s="40" t="s">
        <v>85</v>
      </c>
      <c r="D1008" s="40" t="s">
        <v>73</v>
      </c>
      <c r="E1008" s="41" t="s">
        <v>400</v>
      </c>
      <c r="F1008" s="41" t="s">
        <v>9</v>
      </c>
      <c r="G1008" s="41" t="s">
        <v>102</v>
      </c>
      <c r="H1008" s="45">
        <f>'вед.прил 9'!I1129</f>
        <v>96.7</v>
      </c>
      <c r="I1008" s="45">
        <f>'вед.прил 9'!J1129</f>
        <v>-29</v>
      </c>
      <c r="J1008" s="134">
        <f>'вед.прил 9'!K1129</f>
        <v>67.7</v>
      </c>
    </row>
    <row r="1009" spans="2:10" ht="15">
      <c r="B1009" s="63" t="s">
        <v>113</v>
      </c>
      <c r="C1009" s="40" t="s">
        <v>85</v>
      </c>
      <c r="D1009" s="40" t="s">
        <v>73</v>
      </c>
      <c r="E1009" s="40" t="s">
        <v>400</v>
      </c>
      <c r="F1009" s="40" t="s">
        <v>216</v>
      </c>
      <c r="G1009" s="40"/>
      <c r="H1009" s="44">
        <f>H1010</f>
        <v>0</v>
      </c>
      <c r="I1009" s="44">
        <f>I1010</f>
        <v>0</v>
      </c>
      <c r="J1009" s="130">
        <f t="shared" si="156"/>
        <v>0</v>
      </c>
    </row>
    <row r="1010" spans="2:10" ht="15">
      <c r="B1010" s="59" t="s">
        <v>217</v>
      </c>
      <c r="C1010" s="41" t="s">
        <v>85</v>
      </c>
      <c r="D1010" s="41" t="s">
        <v>73</v>
      </c>
      <c r="E1010" s="41" t="s">
        <v>400</v>
      </c>
      <c r="F1010" s="41" t="s">
        <v>216</v>
      </c>
      <c r="G1010" s="41" t="s">
        <v>102</v>
      </c>
      <c r="H1010" s="45">
        <f>'вед.прил 9'!I1131</f>
        <v>0</v>
      </c>
      <c r="I1010" s="45">
        <f>'вед.прил 9'!J1131</f>
        <v>0</v>
      </c>
      <c r="J1010" s="134">
        <f t="shared" si="156"/>
        <v>0</v>
      </c>
    </row>
    <row r="1011" spans="2:10" ht="15">
      <c r="B1011" s="63" t="s">
        <v>113</v>
      </c>
      <c r="C1011" s="40" t="s">
        <v>85</v>
      </c>
      <c r="D1011" s="40" t="s">
        <v>73</v>
      </c>
      <c r="E1011" s="40" t="s">
        <v>397</v>
      </c>
      <c r="F1011" s="40"/>
      <c r="G1011" s="40"/>
      <c r="H1011" s="44">
        <f aca="true" t="shared" si="166" ref="H1011:I1014">H1012</f>
        <v>7259.2</v>
      </c>
      <c r="I1011" s="44">
        <f t="shared" si="166"/>
        <v>0</v>
      </c>
      <c r="J1011" s="130">
        <f t="shared" si="156"/>
        <v>7259.2</v>
      </c>
    </row>
    <row r="1012" spans="2:10" ht="18" customHeight="1">
      <c r="B1012" s="60" t="s">
        <v>293</v>
      </c>
      <c r="C1012" s="40" t="s">
        <v>85</v>
      </c>
      <c r="D1012" s="40" t="s">
        <v>73</v>
      </c>
      <c r="E1012" s="40" t="s">
        <v>396</v>
      </c>
      <c r="F1012" s="40"/>
      <c r="G1012" s="40"/>
      <c r="H1012" s="44">
        <f t="shared" si="166"/>
        <v>7259.2</v>
      </c>
      <c r="I1012" s="44">
        <f t="shared" si="166"/>
        <v>0</v>
      </c>
      <c r="J1012" s="130">
        <f t="shared" si="156"/>
        <v>7259.2</v>
      </c>
    </row>
    <row r="1013" spans="2:10" ht="45">
      <c r="B1013" s="59" t="s">
        <v>133</v>
      </c>
      <c r="C1013" s="40" t="s">
        <v>85</v>
      </c>
      <c r="D1013" s="40" t="s">
        <v>73</v>
      </c>
      <c r="E1013" s="40" t="s">
        <v>396</v>
      </c>
      <c r="F1013" s="40" t="s">
        <v>132</v>
      </c>
      <c r="G1013" s="40"/>
      <c r="H1013" s="44">
        <f t="shared" si="166"/>
        <v>7259.2</v>
      </c>
      <c r="I1013" s="44">
        <f t="shared" si="166"/>
        <v>0</v>
      </c>
      <c r="J1013" s="130">
        <f t="shared" si="156"/>
        <v>7259.2</v>
      </c>
    </row>
    <row r="1014" spans="2:10" ht="17.25" customHeight="1">
      <c r="B1014" s="59" t="s">
        <v>219</v>
      </c>
      <c r="C1014" s="40" t="s">
        <v>85</v>
      </c>
      <c r="D1014" s="40" t="s">
        <v>73</v>
      </c>
      <c r="E1014" s="40" t="s">
        <v>396</v>
      </c>
      <c r="F1014" s="40" t="s">
        <v>218</v>
      </c>
      <c r="G1014" s="40"/>
      <c r="H1014" s="44">
        <f t="shared" si="166"/>
        <v>7259.2</v>
      </c>
      <c r="I1014" s="44">
        <f t="shared" si="166"/>
        <v>0</v>
      </c>
      <c r="J1014" s="130">
        <f t="shared" si="156"/>
        <v>7259.2</v>
      </c>
    </row>
    <row r="1015" spans="2:10" ht="18" customHeight="1">
      <c r="B1015" s="61" t="s">
        <v>113</v>
      </c>
      <c r="C1015" s="41" t="s">
        <v>85</v>
      </c>
      <c r="D1015" s="41" t="s">
        <v>73</v>
      </c>
      <c r="E1015" s="41" t="s">
        <v>396</v>
      </c>
      <c r="F1015" s="41" t="s">
        <v>218</v>
      </c>
      <c r="G1015" s="41" t="s">
        <v>102</v>
      </c>
      <c r="H1015" s="45">
        <f>'вед.прил 9'!I1136</f>
        <v>7259.2</v>
      </c>
      <c r="I1015" s="45">
        <f>'вед.прил 9'!J1136</f>
        <v>0</v>
      </c>
      <c r="J1015" s="134">
        <f t="shared" si="156"/>
        <v>7259.2</v>
      </c>
    </row>
    <row r="1016" spans="2:10" ht="45.75" customHeight="1">
      <c r="B1016" s="59" t="s">
        <v>518</v>
      </c>
      <c r="C1016" s="40" t="s">
        <v>85</v>
      </c>
      <c r="D1016" s="40" t="s">
        <v>73</v>
      </c>
      <c r="E1016" s="40" t="s">
        <v>519</v>
      </c>
      <c r="F1016" s="41"/>
      <c r="G1016" s="41"/>
      <c r="H1016" s="44">
        <f>H1017</f>
        <v>7468.7</v>
      </c>
      <c r="I1016" s="44">
        <f>I1017</f>
        <v>0</v>
      </c>
      <c r="J1016" s="130">
        <f t="shared" si="156"/>
        <v>7468.7</v>
      </c>
    </row>
    <row r="1017" spans="2:10" ht="36" customHeight="1">
      <c r="B1017" s="59" t="s">
        <v>520</v>
      </c>
      <c r="C1017" s="40" t="s">
        <v>85</v>
      </c>
      <c r="D1017" s="40" t="s">
        <v>73</v>
      </c>
      <c r="E1017" s="40" t="s">
        <v>521</v>
      </c>
      <c r="F1017" s="41"/>
      <c r="G1017" s="41"/>
      <c r="H1017" s="44">
        <f>H1018+H1022</f>
        <v>7468.7</v>
      </c>
      <c r="I1017" s="44">
        <f>I1018+I1022</f>
        <v>0</v>
      </c>
      <c r="J1017" s="44">
        <f>J1018+J1022</f>
        <v>7468.7</v>
      </c>
    </row>
    <row r="1018" spans="2:10" ht="18" customHeight="1">
      <c r="B1018" s="60" t="s">
        <v>293</v>
      </c>
      <c r="C1018" s="40" t="s">
        <v>85</v>
      </c>
      <c r="D1018" s="40" t="s">
        <v>73</v>
      </c>
      <c r="E1018" s="40" t="s">
        <v>522</v>
      </c>
      <c r="F1018" s="40"/>
      <c r="G1018" s="41"/>
      <c r="H1018" s="44">
        <f aca="true" t="shared" si="167" ref="H1018:J1020">H1019</f>
        <v>7443.7</v>
      </c>
      <c r="I1018" s="44">
        <f t="shared" si="167"/>
        <v>0</v>
      </c>
      <c r="J1018" s="130">
        <f t="shared" si="167"/>
        <v>7443.7</v>
      </c>
    </row>
    <row r="1019" spans="2:10" ht="29.25" customHeight="1">
      <c r="B1019" s="59" t="s">
        <v>126</v>
      </c>
      <c r="C1019" s="40" t="s">
        <v>85</v>
      </c>
      <c r="D1019" s="40" t="s">
        <v>73</v>
      </c>
      <c r="E1019" s="40" t="s">
        <v>522</v>
      </c>
      <c r="F1019" s="40" t="s">
        <v>127</v>
      </c>
      <c r="G1019" s="41"/>
      <c r="H1019" s="44">
        <f t="shared" si="167"/>
        <v>7443.7</v>
      </c>
      <c r="I1019" s="44">
        <f t="shared" si="167"/>
        <v>0</v>
      </c>
      <c r="J1019" s="130">
        <f t="shared" si="167"/>
        <v>7443.7</v>
      </c>
    </row>
    <row r="1020" spans="2:10" ht="35.25" customHeight="1">
      <c r="B1020" s="60" t="s">
        <v>130</v>
      </c>
      <c r="C1020" s="40" t="s">
        <v>85</v>
      </c>
      <c r="D1020" s="40" t="s">
        <v>73</v>
      </c>
      <c r="E1020" s="40" t="s">
        <v>522</v>
      </c>
      <c r="F1020" s="40" t="s">
        <v>129</v>
      </c>
      <c r="G1020" s="41"/>
      <c r="H1020" s="44">
        <f t="shared" si="167"/>
        <v>7443.7</v>
      </c>
      <c r="I1020" s="44">
        <f t="shared" si="167"/>
        <v>0</v>
      </c>
      <c r="J1020" s="130">
        <f t="shared" si="167"/>
        <v>7443.7</v>
      </c>
    </row>
    <row r="1021" spans="2:10" ht="18" customHeight="1">
      <c r="B1021" s="61" t="s">
        <v>114</v>
      </c>
      <c r="C1021" s="41" t="s">
        <v>85</v>
      </c>
      <c r="D1021" s="41" t="s">
        <v>73</v>
      </c>
      <c r="E1021" s="41" t="s">
        <v>522</v>
      </c>
      <c r="F1021" s="41" t="s">
        <v>129</v>
      </c>
      <c r="G1021" s="41" t="s">
        <v>103</v>
      </c>
      <c r="H1021" s="45">
        <f>'вед.прил 9'!I1142</f>
        <v>7443.7</v>
      </c>
      <c r="I1021" s="45">
        <f>'вед.прил 9'!J1142</f>
        <v>0</v>
      </c>
      <c r="J1021" s="134">
        <f>'вед.прил 9'!K1142</f>
        <v>7443.7</v>
      </c>
    </row>
    <row r="1022" spans="2:10" ht="18" customHeight="1">
      <c r="B1022" s="60" t="s">
        <v>293</v>
      </c>
      <c r="C1022" s="40" t="s">
        <v>85</v>
      </c>
      <c r="D1022" s="40" t="s">
        <v>73</v>
      </c>
      <c r="E1022" s="40" t="s">
        <v>523</v>
      </c>
      <c r="F1022" s="40"/>
      <c r="G1022" s="41"/>
      <c r="H1022" s="44">
        <f aca="true" t="shared" si="168" ref="H1022:J1024">H1023</f>
        <v>25</v>
      </c>
      <c r="I1022" s="44">
        <f t="shared" si="168"/>
        <v>0</v>
      </c>
      <c r="J1022" s="130">
        <f t="shared" si="168"/>
        <v>25</v>
      </c>
    </row>
    <row r="1023" spans="2:10" ht="34.5" customHeight="1">
      <c r="B1023" s="59" t="s">
        <v>126</v>
      </c>
      <c r="C1023" s="40" t="s">
        <v>85</v>
      </c>
      <c r="D1023" s="40" t="s">
        <v>73</v>
      </c>
      <c r="E1023" s="40" t="s">
        <v>523</v>
      </c>
      <c r="F1023" s="40" t="s">
        <v>127</v>
      </c>
      <c r="G1023" s="41"/>
      <c r="H1023" s="44">
        <f t="shared" si="168"/>
        <v>25</v>
      </c>
      <c r="I1023" s="44">
        <f t="shared" si="168"/>
        <v>0</v>
      </c>
      <c r="J1023" s="130">
        <f t="shared" si="168"/>
        <v>25</v>
      </c>
    </row>
    <row r="1024" spans="2:10" ht="28.5" customHeight="1">
      <c r="B1024" s="60" t="s">
        <v>130</v>
      </c>
      <c r="C1024" s="40" t="s">
        <v>85</v>
      </c>
      <c r="D1024" s="40" t="s">
        <v>73</v>
      </c>
      <c r="E1024" s="40" t="s">
        <v>523</v>
      </c>
      <c r="F1024" s="40" t="s">
        <v>129</v>
      </c>
      <c r="G1024" s="41"/>
      <c r="H1024" s="44">
        <f t="shared" si="168"/>
        <v>25</v>
      </c>
      <c r="I1024" s="44">
        <f t="shared" si="168"/>
        <v>0</v>
      </c>
      <c r="J1024" s="130">
        <f t="shared" si="168"/>
        <v>25</v>
      </c>
    </row>
    <row r="1025" spans="2:10" ht="18" customHeight="1">
      <c r="B1025" s="61" t="s">
        <v>113</v>
      </c>
      <c r="C1025" s="41" t="s">
        <v>85</v>
      </c>
      <c r="D1025" s="41" t="s">
        <v>73</v>
      </c>
      <c r="E1025" s="41" t="s">
        <v>523</v>
      </c>
      <c r="F1025" s="41" t="s">
        <v>129</v>
      </c>
      <c r="G1025" s="41" t="s">
        <v>102</v>
      </c>
      <c r="H1025" s="45">
        <f>'вед.прил 9'!I1146</f>
        <v>25</v>
      </c>
      <c r="I1025" s="45">
        <f>'вед.прил 9'!J1146</f>
        <v>0</v>
      </c>
      <c r="J1025" s="134">
        <f>'вед.прил 9'!K1146</f>
        <v>25</v>
      </c>
    </row>
    <row r="1026" spans="2:10" ht="30" customHeight="1">
      <c r="B1026" s="65" t="s">
        <v>236</v>
      </c>
      <c r="C1026" s="42" t="s">
        <v>109</v>
      </c>
      <c r="D1026" s="42"/>
      <c r="E1026" s="42"/>
      <c r="F1026" s="42"/>
      <c r="G1026" s="42"/>
      <c r="H1026" s="43">
        <f>H1029</f>
        <v>5687.1</v>
      </c>
      <c r="I1026" s="43">
        <f>I1029</f>
        <v>-95.9</v>
      </c>
      <c r="J1026" s="77">
        <f t="shared" si="156"/>
        <v>5591.200000000001</v>
      </c>
    </row>
    <row r="1027" spans="2:10" ht="14.25">
      <c r="B1027" s="76" t="s">
        <v>113</v>
      </c>
      <c r="C1027" s="42" t="s">
        <v>109</v>
      </c>
      <c r="D1027" s="42"/>
      <c r="E1027" s="42"/>
      <c r="F1027" s="42"/>
      <c r="G1027" s="42" t="s">
        <v>102</v>
      </c>
      <c r="H1027" s="43">
        <f>H1035</f>
        <v>5687.1</v>
      </c>
      <c r="I1027" s="43">
        <f>I1035</f>
        <v>-95.9</v>
      </c>
      <c r="J1027" s="77">
        <f t="shared" si="156"/>
        <v>5591.200000000001</v>
      </c>
    </row>
    <row r="1028" spans="2:10" ht="14.25">
      <c r="B1028" s="76" t="s">
        <v>114</v>
      </c>
      <c r="C1028" s="42" t="s">
        <v>109</v>
      </c>
      <c r="D1028" s="42"/>
      <c r="E1028" s="42"/>
      <c r="F1028" s="42"/>
      <c r="G1028" s="42" t="s">
        <v>103</v>
      </c>
      <c r="H1028" s="43">
        <v>0</v>
      </c>
      <c r="I1028" s="43">
        <v>0</v>
      </c>
      <c r="J1028" s="77">
        <f t="shared" si="156"/>
        <v>0</v>
      </c>
    </row>
    <row r="1029" spans="2:10" ht="28.5">
      <c r="B1029" s="65" t="s">
        <v>237</v>
      </c>
      <c r="C1029" s="42" t="s">
        <v>109</v>
      </c>
      <c r="D1029" s="42" t="s">
        <v>67</v>
      </c>
      <c r="E1029" s="42"/>
      <c r="F1029" s="42"/>
      <c r="G1029" s="42"/>
      <c r="H1029" s="43">
        <f aca="true" t="shared" si="169" ref="H1029:I1034">H1030</f>
        <v>5687.1</v>
      </c>
      <c r="I1029" s="43">
        <f t="shared" si="169"/>
        <v>-95.9</v>
      </c>
      <c r="J1029" s="77">
        <f t="shared" si="156"/>
        <v>5591.200000000001</v>
      </c>
    </row>
    <row r="1030" spans="2:10" ht="15">
      <c r="B1030" s="60" t="s">
        <v>38</v>
      </c>
      <c r="C1030" s="40" t="s">
        <v>109</v>
      </c>
      <c r="D1030" s="40" t="s">
        <v>67</v>
      </c>
      <c r="E1030" s="40" t="s">
        <v>265</v>
      </c>
      <c r="F1030" s="42"/>
      <c r="G1030" s="42"/>
      <c r="H1030" s="44">
        <f t="shared" si="169"/>
        <v>5687.1</v>
      </c>
      <c r="I1030" s="44">
        <f t="shared" si="169"/>
        <v>-95.9</v>
      </c>
      <c r="J1030" s="130">
        <f t="shared" si="156"/>
        <v>5591.200000000001</v>
      </c>
    </row>
    <row r="1031" spans="2:10" ht="30">
      <c r="B1031" s="60" t="s">
        <v>279</v>
      </c>
      <c r="C1031" s="40" t="s">
        <v>109</v>
      </c>
      <c r="D1031" s="40" t="s">
        <v>67</v>
      </c>
      <c r="E1031" s="40" t="s">
        <v>265</v>
      </c>
      <c r="F1031" s="40"/>
      <c r="G1031" s="40"/>
      <c r="H1031" s="44">
        <f t="shared" si="169"/>
        <v>5687.1</v>
      </c>
      <c r="I1031" s="44">
        <f t="shared" si="169"/>
        <v>-95.9</v>
      </c>
      <c r="J1031" s="130">
        <f t="shared" si="156"/>
        <v>5591.200000000001</v>
      </c>
    </row>
    <row r="1032" spans="2:10" ht="57.75" customHeight="1">
      <c r="B1032" s="60" t="s">
        <v>33</v>
      </c>
      <c r="C1032" s="40" t="s">
        <v>109</v>
      </c>
      <c r="D1032" s="40" t="s">
        <v>67</v>
      </c>
      <c r="E1032" s="40" t="s">
        <v>281</v>
      </c>
      <c r="F1032" s="40"/>
      <c r="G1032" s="40"/>
      <c r="H1032" s="44">
        <f t="shared" si="169"/>
        <v>5687.1</v>
      </c>
      <c r="I1032" s="44">
        <f t="shared" si="169"/>
        <v>-95.9</v>
      </c>
      <c r="J1032" s="130">
        <f t="shared" si="156"/>
        <v>5591.200000000001</v>
      </c>
    </row>
    <row r="1033" spans="2:10" ht="31.5" customHeight="1">
      <c r="B1033" s="60" t="s">
        <v>280</v>
      </c>
      <c r="C1033" s="40" t="s">
        <v>109</v>
      </c>
      <c r="D1033" s="40" t="s">
        <v>67</v>
      </c>
      <c r="E1033" s="40" t="s">
        <v>281</v>
      </c>
      <c r="F1033" s="40" t="s">
        <v>232</v>
      </c>
      <c r="G1033" s="40"/>
      <c r="H1033" s="44">
        <f t="shared" si="169"/>
        <v>5687.1</v>
      </c>
      <c r="I1033" s="44">
        <f t="shared" si="169"/>
        <v>-95.9</v>
      </c>
      <c r="J1033" s="130">
        <f t="shared" si="156"/>
        <v>5591.200000000001</v>
      </c>
    </row>
    <row r="1034" spans="2:10" ht="15">
      <c r="B1034" s="60" t="s">
        <v>234</v>
      </c>
      <c r="C1034" s="40" t="s">
        <v>109</v>
      </c>
      <c r="D1034" s="40" t="s">
        <v>67</v>
      </c>
      <c r="E1034" s="40" t="s">
        <v>281</v>
      </c>
      <c r="F1034" s="40" t="s">
        <v>233</v>
      </c>
      <c r="G1034" s="40"/>
      <c r="H1034" s="44">
        <f t="shared" si="169"/>
        <v>5687.1</v>
      </c>
      <c r="I1034" s="44">
        <f t="shared" si="169"/>
        <v>-95.9</v>
      </c>
      <c r="J1034" s="130">
        <f t="shared" si="156"/>
        <v>5591.200000000001</v>
      </c>
    </row>
    <row r="1035" spans="2:10" ht="15">
      <c r="B1035" s="61" t="s">
        <v>113</v>
      </c>
      <c r="C1035" s="41" t="s">
        <v>109</v>
      </c>
      <c r="D1035" s="41" t="s">
        <v>67</v>
      </c>
      <c r="E1035" s="41" t="s">
        <v>281</v>
      </c>
      <c r="F1035" s="41" t="s">
        <v>233</v>
      </c>
      <c r="G1035" s="41" t="s">
        <v>102</v>
      </c>
      <c r="H1035" s="45">
        <f>'вед.прил 9'!I1234</f>
        <v>5687.1</v>
      </c>
      <c r="I1035" s="45">
        <f>'вед.прил 9'!J1234</f>
        <v>-95.9</v>
      </c>
      <c r="J1035" s="134">
        <f t="shared" si="156"/>
        <v>5591.200000000001</v>
      </c>
    </row>
    <row r="1036" spans="2:11" ht="15">
      <c r="B1036" s="76" t="s">
        <v>226</v>
      </c>
      <c r="C1036" s="89"/>
      <c r="D1036" s="89"/>
      <c r="E1036" s="89"/>
      <c r="F1036" s="89"/>
      <c r="G1036" s="89"/>
      <c r="H1036" s="77">
        <f>H6+H191+H329+H452+H722+H861+H987+H1026</f>
        <v>1042718.1</v>
      </c>
      <c r="I1036" s="77">
        <f>I6+I191+I329+I452+I722+I861+I987+I1026</f>
        <v>30143.1</v>
      </c>
      <c r="J1036" s="77">
        <f>J6+J191+J329+J452+J722+J861+J987+J1026</f>
        <v>1072861.1999999997</v>
      </c>
      <c r="K1036" s="161"/>
    </row>
    <row r="1037" spans="2:10" ht="15">
      <c r="B1037" s="76" t="s">
        <v>113</v>
      </c>
      <c r="C1037" s="89"/>
      <c r="D1037" s="89"/>
      <c r="E1037" s="89"/>
      <c r="F1037" s="89"/>
      <c r="G1037" s="89" t="s">
        <v>102</v>
      </c>
      <c r="H1037" s="77">
        <f>H7+H192+H330+H453+H723+H862+H988+H1027</f>
        <v>383874.3</v>
      </c>
      <c r="I1037" s="77">
        <f>I7+I192+I330+I453+I723+I862+I988+I1027</f>
        <v>9624.599999999999</v>
      </c>
      <c r="J1037" s="77">
        <f t="shared" si="156"/>
        <v>393498.89999999997</v>
      </c>
    </row>
    <row r="1038" spans="2:10" ht="15">
      <c r="B1038" s="76" t="s">
        <v>114</v>
      </c>
      <c r="C1038" s="89"/>
      <c r="D1038" s="89"/>
      <c r="E1038" s="89"/>
      <c r="F1038" s="89"/>
      <c r="G1038" s="89" t="s">
        <v>103</v>
      </c>
      <c r="H1038" s="77">
        <f>H8+H193+H331+H454+H724+H863+H989+H1028</f>
        <v>658843.7999999999</v>
      </c>
      <c r="I1038" s="77">
        <f>I8+I193+I331+I454+I724+I863+I989+I1028</f>
        <v>20518.5</v>
      </c>
      <c r="J1038" s="77">
        <f t="shared" si="156"/>
        <v>679362.2999999999</v>
      </c>
    </row>
    <row r="1039" spans="2:8" ht="24.75" customHeight="1">
      <c r="B1039" s="187"/>
      <c r="C1039" s="187"/>
      <c r="D1039" s="187"/>
      <c r="E1039" s="187"/>
      <c r="F1039" s="187"/>
      <c r="G1039" s="187"/>
      <c r="H1039" s="187"/>
    </row>
    <row r="1040" spans="2:8" ht="10.5" customHeight="1">
      <c r="B1040" s="188"/>
      <c r="C1040" s="188"/>
      <c r="D1040" s="188"/>
      <c r="E1040" s="188"/>
      <c r="F1040" s="188"/>
      <c r="G1040" s="188"/>
      <c r="H1040" s="188"/>
    </row>
    <row r="1041" spans="2:9" ht="12.75">
      <c r="B1041" s="184"/>
      <c r="C1041" s="184"/>
      <c r="D1041" s="184"/>
      <c r="E1041" s="184"/>
      <c r="F1041" s="184"/>
      <c r="G1041" s="184"/>
      <c r="H1041" s="184"/>
      <c r="I1041" s="162"/>
    </row>
    <row r="1042" spans="2:9" ht="12.75">
      <c r="B1042" s="184"/>
      <c r="C1042" s="184"/>
      <c r="D1042" s="184"/>
      <c r="E1042" s="184"/>
      <c r="F1042" s="184"/>
      <c r="G1042" s="184"/>
      <c r="H1042" s="184"/>
      <c r="I1042" s="162"/>
    </row>
    <row r="1043" spans="2:9" ht="12.75">
      <c r="B1043" s="184"/>
      <c r="C1043" s="184"/>
      <c r="D1043" s="184"/>
      <c r="E1043" s="184"/>
      <c r="F1043" s="184"/>
      <c r="G1043" s="184"/>
      <c r="H1043" s="184"/>
      <c r="I1043" s="162"/>
    </row>
    <row r="1044" spans="2:9" ht="12.75">
      <c r="B1044" s="184"/>
      <c r="C1044" s="184"/>
      <c r="D1044" s="184"/>
      <c r="E1044" s="184"/>
      <c r="F1044" s="184"/>
      <c r="G1044" s="184"/>
      <c r="H1044" s="184"/>
      <c r="I1044" s="162"/>
    </row>
    <row r="1045" spans="2:9" ht="12.75">
      <c r="B1045" s="184"/>
      <c r="C1045" s="184"/>
      <c r="D1045" s="184"/>
      <c r="E1045" s="184"/>
      <c r="F1045" s="184"/>
      <c r="G1045" s="184"/>
      <c r="H1045" s="184"/>
      <c r="I1045" s="162"/>
    </row>
    <row r="1046" spans="2:9" ht="12.75">
      <c r="B1046" s="184"/>
      <c r="C1046" s="184"/>
      <c r="D1046" s="184"/>
      <c r="E1046" s="184"/>
      <c r="F1046" s="184"/>
      <c r="G1046" s="184"/>
      <c r="H1046" s="184"/>
      <c r="I1046" s="162"/>
    </row>
    <row r="1047" spans="2:9" ht="12.75">
      <c r="B1047" s="184"/>
      <c r="C1047" s="184"/>
      <c r="D1047" s="184"/>
      <c r="E1047" s="184"/>
      <c r="F1047" s="184"/>
      <c r="G1047" s="184"/>
      <c r="H1047" s="184"/>
      <c r="I1047" s="162"/>
    </row>
    <row r="1048" spans="2:9" ht="12.75">
      <c r="B1048" s="184"/>
      <c r="C1048" s="184"/>
      <c r="D1048" s="184"/>
      <c r="E1048" s="184"/>
      <c r="F1048" s="184"/>
      <c r="G1048" s="184"/>
      <c r="H1048" s="184"/>
      <c r="I1048" s="162"/>
    </row>
    <row r="1049" spans="2:9" ht="12.75">
      <c r="B1049" s="184"/>
      <c r="C1049" s="184"/>
      <c r="D1049" s="184"/>
      <c r="E1049" s="184"/>
      <c r="F1049" s="184"/>
      <c r="G1049" s="184"/>
      <c r="H1049" s="184"/>
      <c r="I1049" s="162"/>
    </row>
    <row r="1050" spans="2:9" ht="12.75">
      <c r="B1050" s="184"/>
      <c r="C1050" s="184"/>
      <c r="D1050" s="184"/>
      <c r="E1050" s="184"/>
      <c r="F1050" s="184"/>
      <c r="G1050" s="184"/>
      <c r="H1050" s="184"/>
      <c r="I1050" s="162"/>
    </row>
    <row r="1051" spans="2:9" ht="12.75">
      <c r="B1051" s="184"/>
      <c r="C1051" s="184"/>
      <c r="D1051" s="184"/>
      <c r="E1051" s="184"/>
      <c r="F1051" s="184"/>
      <c r="G1051" s="184"/>
      <c r="H1051" s="184"/>
      <c r="I1051" s="162"/>
    </row>
    <row r="1052" spans="2:9" ht="12.75">
      <c r="B1052" s="184"/>
      <c r="C1052" s="184"/>
      <c r="D1052" s="184"/>
      <c r="E1052" s="184"/>
      <c r="F1052" s="184"/>
      <c r="G1052" s="184"/>
      <c r="H1052" s="184"/>
      <c r="I1052" s="162"/>
    </row>
    <row r="1053" spans="2:9" ht="12.75">
      <c r="B1053" s="184"/>
      <c r="C1053" s="184"/>
      <c r="D1053" s="184"/>
      <c r="E1053" s="184"/>
      <c r="F1053" s="184"/>
      <c r="G1053" s="184"/>
      <c r="H1053" s="184"/>
      <c r="I1053" s="162"/>
    </row>
    <row r="1054" spans="2:9" ht="12.75">
      <c r="B1054" s="184"/>
      <c r="C1054" s="184"/>
      <c r="D1054" s="184"/>
      <c r="E1054" s="184"/>
      <c r="F1054" s="184"/>
      <c r="G1054" s="184"/>
      <c r="H1054" s="184"/>
      <c r="I1054" s="162"/>
    </row>
    <row r="1055" spans="2:9" ht="12.75">
      <c r="B1055" s="184"/>
      <c r="C1055" s="184"/>
      <c r="D1055" s="184"/>
      <c r="E1055" s="184"/>
      <c r="F1055" s="184"/>
      <c r="G1055" s="184"/>
      <c r="H1055" s="184"/>
      <c r="I1055" s="162"/>
    </row>
    <row r="1056" spans="2:9" ht="12.75">
      <c r="B1056" s="184"/>
      <c r="C1056" s="184"/>
      <c r="D1056" s="184"/>
      <c r="E1056" s="184"/>
      <c r="F1056" s="184"/>
      <c r="G1056" s="184"/>
      <c r="H1056" s="184"/>
      <c r="I1056" s="162"/>
    </row>
    <row r="1057" spans="2:9" ht="12.75">
      <c r="B1057" s="184"/>
      <c r="C1057" s="184"/>
      <c r="D1057" s="184"/>
      <c r="E1057" s="184"/>
      <c r="F1057" s="184"/>
      <c r="G1057" s="184"/>
      <c r="H1057" s="184"/>
      <c r="I1057" s="162"/>
    </row>
    <row r="1058" spans="2:9" ht="12.75">
      <c r="B1058" s="184"/>
      <c r="C1058" s="184"/>
      <c r="D1058" s="184"/>
      <c r="E1058" s="184"/>
      <c r="F1058" s="184"/>
      <c r="G1058" s="184"/>
      <c r="H1058" s="184"/>
      <c r="I1058" s="162"/>
    </row>
    <row r="1059" spans="2:9" ht="12.75">
      <c r="B1059" s="184"/>
      <c r="C1059" s="184"/>
      <c r="D1059" s="184"/>
      <c r="E1059" s="184"/>
      <c r="F1059" s="184"/>
      <c r="G1059" s="184"/>
      <c r="H1059" s="184"/>
      <c r="I1059" s="162"/>
    </row>
    <row r="1060" spans="2:9" ht="12.75">
      <c r="B1060" s="184"/>
      <c r="C1060" s="184"/>
      <c r="D1060" s="184"/>
      <c r="E1060" s="184"/>
      <c r="F1060" s="184"/>
      <c r="G1060" s="184"/>
      <c r="H1060" s="184"/>
      <c r="I1060" s="162"/>
    </row>
    <row r="1061" spans="2:9" ht="12.75">
      <c r="B1061" s="184"/>
      <c r="C1061" s="184"/>
      <c r="D1061" s="184"/>
      <c r="E1061" s="184"/>
      <c r="F1061" s="184"/>
      <c r="G1061" s="184"/>
      <c r="H1061" s="184"/>
      <c r="I1061" s="162"/>
    </row>
    <row r="1062" spans="2:9" ht="12.75">
      <c r="B1062" s="184"/>
      <c r="C1062" s="184"/>
      <c r="D1062" s="184"/>
      <c r="E1062" s="184"/>
      <c r="F1062" s="184"/>
      <c r="G1062" s="184"/>
      <c r="H1062" s="184"/>
      <c r="I1062" s="162"/>
    </row>
    <row r="1063" spans="2:9" ht="12.75">
      <c r="B1063" s="184"/>
      <c r="C1063" s="184"/>
      <c r="D1063" s="184"/>
      <c r="E1063" s="184"/>
      <c r="F1063" s="184"/>
      <c r="G1063" s="184"/>
      <c r="H1063" s="184"/>
      <c r="I1063" s="162"/>
    </row>
    <row r="1064" spans="3:8" ht="12.75">
      <c r="C1064" s="164"/>
      <c r="D1064" s="164"/>
      <c r="E1064" s="164"/>
      <c r="F1064" s="164"/>
      <c r="G1064" s="164"/>
      <c r="H1064" s="165"/>
    </row>
    <row r="1065" spans="3:8" ht="12.75">
      <c r="C1065" s="164"/>
      <c r="D1065" s="164"/>
      <c r="E1065" s="164"/>
      <c r="F1065" s="164"/>
      <c r="G1065" s="164"/>
      <c r="H1065" s="165"/>
    </row>
    <row r="1066" spans="3:8" ht="12.75">
      <c r="C1066" s="164"/>
      <c r="D1066" s="164"/>
      <c r="E1066" s="164"/>
      <c r="F1066" s="164"/>
      <c r="G1066" s="164"/>
      <c r="H1066" s="165"/>
    </row>
    <row r="1067" spans="3:8" ht="12.75">
      <c r="C1067" s="164"/>
      <c r="D1067" s="164"/>
      <c r="E1067" s="164"/>
      <c r="F1067" s="164"/>
      <c r="G1067" s="164"/>
      <c r="H1067" s="165"/>
    </row>
    <row r="1068" spans="3:8" ht="12.75">
      <c r="C1068" s="164"/>
      <c r="D1068" s="164"/>
      <c r="E1068" s="164"/>
      <c r="F1068" s="164"/>
      <c r="G1068" s="164"/>
      <c r="H1068" s="165"/>
    </row>
    <row r="1069" spans="3:8" ht="12.75">
      <c r="C1069" s="164"/>
      <c r="D1069" s="164"/>
      <c r="E1069" s="164"/>
      <c r="F1069" s="164"/>
      <c r="G1069" s="164"/>
      <c r="H1069" s="165"/>
    </row>
    <row r="1070" spans="3:8" ht="12.75">
      <c r="C1070" s="164"/>
      <c r="D1070" s="164"/>
      <c r="E1070" s="164"/>
      <c r="F1070" s="164"/>
      <c r="G1070" s="164"/>
      <c r="H1070" s="165"/>
    </row>
    <row r="1071" spans="3:8" ht="12.75">
      <c r="C1071" s="164"/>
      <c r="D1071" s="164"/>
      <c r="E1071" s="164"/>
      <c r="F1071" s="164"/>
      <c r="G1071" s="164"/>
      <c r="H1071" s="165"/>
    </row>
    <row r="1072" spans="3:8" ht="12.75">
      <c r="C1072" s="164"/>
      <c r="D1072" s="164"/>
      <c r="E1072" s="164"/>
      <c r="F1072" s="164"/>
      <c r="G1072" s="164"/>
      <c r="H1072" s="165"/>
    </row>
    <row r="1073" spans="3:8" ht="12.75">
      <c r="C1073" s="164"/>
      <c r="D1073" s="164"/>
      <c r="E1073" s="164"/>
      <c r="F1073" s="164"/>
      <c r="G1073" s="164"/>
      <c r="H1073" s="165"/>
    </row>
    <row r="1074" spans="3:8" ht="12.75">
      <c r="C1074" s="164"/>
      <c r="D1074" s="164"/>
      <c r="E1074" s="164"/>
      <c r="F1074" s="164"/>
      <c r="G1074" s="164"/>
      <c r="H1074" s="165"/>
    </row>
    <row r="1075" spans="3:8" ht="12.75">
      <c r="C1075" s="164"/>
      <c r="D1075" s="164"/>
      <c r="E1075" s="164"/>
      <c r="F1075" s="164"/>
      <c r="G1075" s="164"/>
      <c r="H1075" s="165"/>
    </row>
    <row r="1076" spans="3:8" ht="12.75">
      <c r="C1076" s="164"/>
      <c r="D1076" s="164"/>
      <c r="E1076" s="164"/>
      <c r="F1076" s="164"/>
      <c r="G1076" s="164"/>
      <c r="H1076" s="165"/>
    </row>
    <row r="1077" spans="3:8" ht="12.75">
      <c r="C1077" s="164"/>
      <c r="D1077" s="164"/>
      <c r="E1077" s="164"/>
      <c r="F1077" s="164"/>
      <c r="G1077" s="164"/>
      <c r="H1077" s="165"/>
    </row>
    <row r="1078" spans="3:8" ht="12.75">
      <c r="C1078" s="164"/>
      <c r="D1078" s="164"/>
      <c r="E1078" s="164"/>
      <c r="F1078" s="164"/>
      <c r="G1078" s="164"/>
      <c r="H1078" s="165"/>
    </row>
    <row r="1079" spans="3:8" ht="12.75">
      <c r="C1079" s="164"/>
      <c r="D1079" s="164"/>
      <c r="E1079" s="164"/>
      <c r="F1079" s="164"/>
      <c r="G1079" s="164"/>
      <c r="H1079" s="165"/>
    </row>
    <row r="1080" spans="3:8" ht="12.75">
      <c r="C1080" s="164"/>
      <c r="D1080" s="164"/>
      <c r="E1080" s="164"/>
      <c r="F1080" s="164"/>
      <c r="G1080" s="164"/>
      <c r="H1080" s="165"/>
    </row>
    <row r="1081" spans="3:8" ht="12.75">
      <c r="C1081" s="164"/>
      <c r="D1081" s="164"/>
      <c r="E1081" s="164"/>
      <c r="F1081" s="164"/>
      <c r="G1081" s="164"/>
      <c r="H1081" s="165"/>
    </row>
    <row r="1082" spans="3:8" ht="12.75">
      <c r="C1082" s="164"/>
      <c r="D1082" s="164"/>
      <c r="E1082" s="164"/>
      <c r="F1082" s="164"/>
      <c r="G1082" s="164"/>
      <c r="H1082" s="165"/>
    </row>
    <row r="1083" spans="3:8" ht="12.75">
      <c r="C1083" s="164"/>
      <c r="D1083" s="164"/>
      <c r="E1083" s="164"/>
      <c r="F1083" s="164"/>
      <c r="G1083" s="164"/>
      <c r="H1083" s="165"/>
    </row>
    <row r="1084" spans="3:8" ht="12.75">
      <c r="C1084" s="164"/>
      <c r="D1084" s="164"/>
      <c r="E1084" s="164"/>
      <c r="F1084" s="164"/>
      <c r="G1084" s="164"/>
      <c r="H1084" s="165"/>
    </row>
    <row r="1085" spans="3:8" ht="12.75">
      <c r="C1085" s="164"/>
      <c r="D1085" s="164"/>
      <c r="E1085" s="164"/>
      <c r="F1085" s="164"/>
      <c r="G1085" s="164"/>
      <c r="H1085" s="165"/>
    </row>
    <row r="1086" spans="3:8" ht="12.75">
      <c r="C1086" s="164"/>
      <c r="D1086" s="164"/>
      <c r="E1086" s="164"/>
      <c r="F1086" s="164"/>
      <c r="G1086" s="164"/>
      <c r="H1086" s="165"/>
    </row>
    <row r="1087" spans="3:8" ht="12.75">
      <c r="C1087" s="164"/>
      <c r="D1087" s="164"/>
      <c r="E1087" s="164"/>
      <c r="F1087" s="164"/>
      <c r="G1087" s="164"/>
      <c r="H1087" s="165"/>
    </row>
    <row r="1088" spans="3:8" ht="12.75">
      <c r="C1088" s="164"/>
      <c r="D1088" s="164"/>
      <c r="E1088" s="164"/>
      <c r="F1088" s="164"/>
      <c r="G1088" s="164"/>
      <c r="H1088" s="165"/>
    </row>
    <row r="1089" spans="3:8" ht="12.75">
      <c r="C1089" s="164"/>
      <c r="D1089" s="164"/>
      <c r="E1089" s="164"/>
      <c r="F1089" s="164"/>
      <c r="G1089" s="164"/>
      <c r="H1089" s="165"/>
    </row>
    <row r="1090" spans="3:8" ht="12.75">
      <c r="C1090" s="164"/>
      <c r="D1090" s="164"/>
      <c r="E1090" s="164"/>
      <c r="F1090" s="164"/>
      <c r="G1090" s="164"/>
      <c r="H1090" s="165"/>
    </row>
    <row r="1091" spans="3:8" ht="12.75">
      <c r="C1091" s="164"/>
      <c r="D1091" s="164"/>
      <c r="E1091" s="164"/>
      <c r="F1091" s="164"/>
      <c r="G1091" s="164"/>
      <c r="H1091" s="165"/>
    </row>
    <row r="1092" spans="3:8" ht="12.75">
      <c r="C1092" s="164"/>
      <c r="D1092" s="164"/>
      <c r="E1092" s="164"/>
      <c r="F1092" s="164"/>
      <c r="G1092" s="164"/>
      <c r="H1092" s="165"/>
    </row>
    <row r="1093" spans="3:8" ht="12.75">
      <c r="C1093" s="164"/>
      <c r="D1093" s="164"/>
      <c r="E1093" s="164"/>
      <c r="F1093" s="164"/>
      <c r="G1093" s="164"/>
      <c r="H1093" s="165"/>
    </row>
    <row r="1094" spans="3:8" ht="12.75">
      <c r="C1094" s="164"/>
      <c r="D1094" s="164"/>
      <c r="E1094" s="164"/>
      <c r="F1094" s="164"/>
      <c r="G1094" s="164"/>
      <c r="H1094" s="165"/>
    </row>
    <row r="1095" spans="3:8" ht="12.75">
      <c r="C1095" s="164"/>
      <c r="D1095" s="164"/>
      <c r="E1095" s="164"/>
      <c r="F1095" s="164"/>
      <c r="G1095" s="164"/>
      <c r="H1095" s="165"/>
    </row>
    <row r="1096" spans="3:8" ht="12.75">
      <c r="C1096" s="164"/>
      <c r="D1096" s="164"/>
      <c r="E1096" s="164"/>
      <c r="F1096" s="164"/>
      <c r="G1096" s="164"/>
      <c r="H1096" s="165"/>
    </row>
    <row r="1097" spans="3:8" ht="12.75">
      <c r="C1097" s="164"/>
      <c r="D1097" s="164"/>
      <c r="E1097" s="164"/>
      <c r="F1097" s="164"/>
      <c r="G1097" s="164"/>
      <c r="H1097" s="165"/>
    </row>
    <row r="1098" spans="3:8" ht="12.75">
      <c r="C1098" s="164"/>
      <c r="D1098" s="164"/>
      <c r="E1098" s="164"/>
      <c r="F1098" s="164"/>
      <c r="G1098" s="164"/>
      <c r="H1098" s="165"/>
    </row>
    <row r="1099" spans="3:8" ht="12.75">
      <c r="C1099" s="164"/>
      <c r="D1099" s="164"/>
      <c r="E1099" s="164"/>
      <c r="F1099" s="164"/>
      <c r="G1099" s="164"/>
      <c r="H1099" s="165"/>
    </row>
    <row r="1100" spans="3:8" ht="12.75">
      <c r="C1100" s="164"/>
      <c r="D1100" s="164"/>
      <c r="E1100" s="164"/>
      <c r="F1100" s="164"/>
      <c r="G1100" s="164"/>
      <c r="H1100" s="165"/>
    </row>
    <row r="1101" spans="3:8" ht="12.75">
      <c r="C1101" s="164"/>
      <c r="D1101" s="164"/>
      <c r="E1101" s="164"/>
      <c r="F1101" s="164"/>
      <c r="G1101" s="164"/>
      <c r="H1101" s="165"/>
    </row>
    <row r="1102" spans="3:8" ht="12.75">
      <c r="C1102" s="164"/>
      <c r="D1102" s="164"/>
      <c r="E1102" s="164"/>
      <c r="F1102" s="164"/>
      <c r="G1102" s="164"/>
      <c r="H1102" s="165"/>
    </row>
    <row r="1103" spans="3:8" ht="12.75">
      <c r="C1103" s="164"/>
      <c r="D1103" s="164"/>
      <c r="E1103" s="164"/>
      <c r="F1103" s="164"/>
      <c r="G1103" s="164"/>
      <c r="H1103" s="165"/>
    </row>
    <row r="1104" spans="3:8" ht="12.75">
      <c r="C1104" s="164"/>
      <c r="D1104" s="164"/>
      <c r="E1104" s="164"/>
      <c r="F1104" s="164"/>
      <c r="G1104" s="164"/>
      <c r="H1104" s="165"/>
    </row>
    <row r="1105" spans="3:8" ht="12.75">
      <c r="C1105" s="164"/>
      <c r="D1105" s="164"/>
      <c r="E1105" s="164"/>
      <c r="F1105" s="164"/>
      <c r="G1105" s="164"/>
      <c r="H1105" s="165"/>
    </row>
    <row r="1106" spans="3:8" ht="12.75">
      <c r="C1106" s="164"/>
      <c r="D1106" s="164"/>
      <c r="E1106" s="164"/>
      <c r="F1106" s="164"/>
      <c r="G1106" s="164"/>
      <c r="H1106" s="165"/>
    </row>
    <row r="1107" spans="3:8" ht="12.75">
      <c r="C1107" s="164"/>
      <c r="D1107" s="164"/>
      <c r="E1107" s="164"/>
      <c r="F1107" s="164"/>
      <c r="G1107" s="164"/>
      <c r="H1107" s="165"/>
    </row>
    <row r="1108" spans="3:8" ht="12.75">
      <c r="C1108" s="164"/>
      <c r="D1108" s="164"/>
      <c r="E1108" s="164"/>
      <c r="F1108" s="164"/>
      <c r="G1108" s="164"/>
      <c r="H1108" s="165"/>
    </row>
    <row r="1109" spans="3:8" ht="12.75">
      <c r="C1109" s="164"/>
      <c r="D1109" s="164"/>
      <c r="E1109" s="164"/>
      <c r="F1109" s="164"/>
      <c r="G1109" s="164"/>
      <c r="H1109" s="165"/>
    </row>
    <row r="1110" spans="3:8" ht="12.75">
      <c r="C1110" s="164"/>
      <c r="D1110" s="164"/>
      <c r="E1110" s="164"/>
      <c r="F1110" s="164"/>
      <c r="G1110" s="164"/>
      <c r="H1110" s="165"/>
    </row>
    <row r="1111" spans="3:8" ht="12.75">
      <c r="C1111" s="164"/>
      <c r="D1111" s="164"/>
      <c r="E1111" s="164"/>
      <c r="F1111" s="164"/>
      <c r="G1111" s="164"/>
      <c r="H1111" s="165"/>
    </row>
    <row r="1112" spans="3:8" ht="12.75">
      <c r="C1112" s="164"/>
      <c r="D1112" s="164"/>
      <c r="E1112" s="164"/>
      <c r="F1112" s="164"/>
      <c r="G1112" s="164"/>
      <c r="H1112" s="165"/>
    </row>
    <row r="1113" spans="3:8" ht="12.75">
      <c r="C1113" s="164"/>
      <c r="D1113" s="164"/>
      <c r="E1113" s="164"/>
      <c r="F1113" s="164"/>
      <c r="G1113" s="164"/>
      <c r="H1113" s="165"/>
    </row>
    <row r="1114" spans="3:8" ht="12.75">
      <c r="C1114" s="164"/>
      <c r="D1114" s="164"/>
      <c r="E1114" s="164"/>
      <c r="F1114" s="164"/>
      <c r="G1114" s="164"/>
      <c r="H1114" s="165"/>
    </row>
    <row r="1115" spans="3:8" ht="12.75">
      <c r="C1115" s="164"/>
      <c r="D1115" s="164"/>
      <c r="E1115" s="164"/>
      <c r="F1115" s="164"/>
      <c r="G1115" s="164"/>
      <c r="H1115" s="165"/>
    </row>
    <row r="1116" spans="3:8" ht="12.75">
      <c r="C1116" s="164"/>
      <c r="D1116" s="164"/>
      <c r="E1116" s="164"/>
      <c r="F1116" s="164"/>
      <c r="G1116" s="164"/>
      <c r="H1116" s="165"/>
    </row>
    <row r="1117" spans="3:8" ht="12.75">
      <c r="C1117" s="164"/>
      <c r="D1117" s="164"/>
      <c r="E1117" s="164"/>
      <c r="F1117" s="164"/>
      <c r="G1117" s="164"/>
      <c r="H1117" s="165"/>
    </row>
    <row r="1118" spans="3:8" ht="12.75">
      <c r="C1118" s="164"/>
      <c r="D1118" s="164"/>
      <c r="E1118" s="164"/>
      <c r="F1118" s="164"/>
      <c r="G1118" s="164"/>
      <c r="H1118" s="165"/>
    </row>
    <row r="1119" spans="3:8" ht="12.75">
      <c r="C1119" s="164"/>
      <c r="D1119" s="164"/>
      <c r="E1119" s="164"/>
      <c r="F1119" s="164"/>
      <c r="G1119" s="164"/>
      <c r="H1119" s="165"/>
    </row>
    <row r="1120" spans="3:8" ht="12.75">
      <c r="C1120" s="164"/>
      <c r="D1120" s="164"/>
      <c r="E1120" s="164"/>
      <c r="F1120" s="164"/>
      <c r="G1120" s="164"/>
      <c r="H1120" s="165"/>
    </row>
    <row r="1121" spans="3:8" ht="12.75">
      <c r="C1121" s="164"/>
      <c r="D1121" s="164"/>
      <c r="E1121" s="164"/>
      <c r="F1121" s="164"/>
      <c r="G1121" s="164"/>
      <c r="H1121" s="165"/>
    </row>
    <row r="1122" spans="3:8" ht="12.75">
      <c r="C1122" s="164"/>
      <c r="D1122" s="164"/>
      <c r="E1122" s="164"/>
      <c r="F1122" s="164"/>
      <c r="G1122" s="164"/>
      <c r="H1122" s="165"/>
    </row>
    <row r="1123" spans="3:8" ht="12.75">
      <c r="C1123" s="164"/>
      <c r="D1123" s="164"/>
      <c r="E1123" s="164"/>
      <c r="F1123" s="164"/>
      <c r="G1123" s="164"/>
      <c r="H1123" s="165"/>
    </row>
  </sheetData>
  <sheetProtection/>
  <mergeCells count="15">
    <mergeCell ref="B1041:H1063"/>
    <mergeCell ref="B2:J2"/>
    <mergeCell ref="G4:G5"/>
    <mergeCell ref="H4:H5"/>
    <mergeCell ref="B1039:H1040"/>
    <mergeCell ref="I4:I5"/>
    <mergeCell ref="J4:J5"/>
    <mergeCell ref="E4:E5"/>
    <mergeCell ref="F4:F5"/>
    <mergeCell ref="E1:J1"/>
    <mergeCell ref="B1:D1"/>
    <mergeCell ref="B4:B5"/>
    <mergeCell ref="C4:C5"/>
    <mergeCell ref="D4:D5"/>
    <mergeCell ref="H3:J3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headerFooter alignWithMargins="0">
    <oddHeader>&amp;C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V1504"/>
  <sheetViews>
    <sheetView tabSelected="1" zoomScalePageLayoutView="0" workbookViewId="0" topLeftCell="A1">
      <selection activeCell="E1" sqref="E1:K1"/>
    </sheetView>
  </sheetViews>
  <sheetFormatPr defaultColWidth="9.00390625" defaultRowHeight="12.75"/>
  <cols>
    <col min="1" max="1" width="38.125" style="129" customWidth="1"/>
    <col min="2" max="2" width="5.875" style="20" customWidth="1"/>
    <col min="3" max="3" width="5.125" style="20" customWidth="1"/>
    <col min="4" max="4" width="4.625" style="20" customWidth="1"/>
    <col min="5" max="5" width="17.625" style="20" customWidth="1"/>
    <col min="6" max="6" width="5.875" style="20" customWidth="1"/>
    <col min="7" max="7" width="3.875" style="20" customWidth="1"/>
    <col min="8" max="8" width="0.2421875" style="20" hidden="1" customWidth="1"/>
    <col min="9" max="9" width="11.625" style="38" customWidth="1"/>
    <col min="10" max="10" width="9.875" style="21" customWidth="1"/>
    <col min="11" max="11" width="13.125" style="21" customWidth="1"/>
    <col min="12" max="12" width="8.00390625" style="21" customWidth="1"/>
    <col min="13" max="13" width="6.875" style="21" customWidth="1"/>
    <col min="14" max="14" width="7.75390625" style="21" customWidth="1"/>
    <col min="15" max="15" width="12.875" style="21" customWidth="1"/>
    <col min="16" max="21" width="9.125" style="21" hidden="1" customWidth="1"/>
    <col min="22" max="23" width="9.125" style="21" customWidth="1"/>
    <col min="24" max="24" width="0.12890625" style="21" customWidth="1"/>
    <col min="25" max="27" width="9.125" style="21" hidden="1" customWidth="1"/>
    <col min="28" max="16384" width="9.125" style="21" customWidth="1"/>
  </cols>
  <sheetData>
    <row r="1" spans="1:15" ht="63.75" customHeight="1">
      <c r="A1" s="118" t="s">
        <v>90</v>
      </c>
      <c r="B1" s="19"/>
      <c r="C1" s="19"/>
      <c r="E1" s="179" t="s">
        <v>527</v>
      </c>
      <c r="F1" s="179"/>
      <c r="G1" s="179"/>
      <c r="H1" s="179"/>
      <c r="I1" s="179"/>
      <c r="J1" s="179"/>
      <c r="K1" s="179"/>
      <c r="L1" s="93"/>
      <c r="M1" s="93"/>
      <c r="N1" s="93"/>
      <c r="O1" s="93"/>
    </row>
    <row r="2" spans="1:13" ht="18.75">
      <c r="A2" s="118"/>
      <c r="B2" s="19"/>
      <c r="C2" s="19"/>
      <c r="F2" s="19"/>
      <c r="G2" s="19"/>
      <c r="H2" s="19"/>
      <c r="I2" s="53"/>
      <c r="J2" s="22"/>
      <c r="K2" s="22"/>
      <c r="L2" s="22"/>
      <c r="M2" s="22"/>
    </row>
    <row r="3" spans="1:15" ht="18.75">
      <c r="A3" s="190" t="s">
        <v>412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94"/>
      <c r="M3" s="94"/>
      <c r="N3" s="94"/>
      <c r="O3" s="94"/>
    </row>
    <row r="4" spans="1:15" s="24" customFormat="1" ht="15.75">
      <c r="A4" s="119"/>
      <c r="B4" s="23"/>
      <c r="C4" s="23"/>
      <c r="D4" s="23"/>
      <c r="E4" s="23"/>
      <c r="F4" s="23"/>
      <c r="G4" s="23"/>
      <c r="H4" s="23"/>
      <c r="I4" s="191" t="s">
        <v>80</v>
      </c>
      <c r="J4" s="191"/>
      <c r="K4" s="191"/>
      <c r="L4" s="114"/>
      <c r="M4" s="114"/>
      <c r="N4" s="114"/>
      <c r="O4" s="114"/>
    </row>
    <row r="5" spans="1:15" s="25" customFormat="1" ht="60">
      <c r="A5" s="95" t="s">
        <v>51</v>
      </c>
      <c r="B5" s="96" t="s">
        <v>91</v>
      </c>
      <c r="C5" s="96" t="s">
        <v>240</v>
      </c>
      <c r="D5" s="96" t="s">
        <v>77</v>
      </c>
      <c r="E5" s="96" t="s">
        <v>241</v>
      </c>
      <c r="F5" s="96" t="s">
        <v>78</v>
      </c>
      <c r="G5" s="96" t="s">
        <v>100</v>
      </c>
      <c r="H5" s="96" t="s">
        <v>101</v>
      </c>
      <c r="I5" s="97" t="s">
        <v>238</v>
      </c>
      <c r="J5" s="113" t="s">
        <v>108</v>
      </c>
      <c r="K5" s="95" t="s">
        <v>448</v>
      </c>
      <c r="L5" s="98"/>
      <c r="M5" s="98"/>
      <c r="N5" s="99"/>
      <c r="O5" s="99"/>
    </row>
    <row r="6" spans="1:15" s="25" customFormat="1" ht="27.75" customHeight="1">
      <c r="A6" s="120" t="s">
        <v>92</v>
      </c>
      <c r="B6" s="42" t="s">
        <v>93</v>
      </c>
      <c r="C6" s="42"/>
      <c r="D6" s="42"/>
      <c r="E6" s="42"/>
      <c r="F6" s="42"/>
      <c r="G6" s="42"/>
      <c r="H6" s="42"/>
      <c r="I6" s="43">
        <f>I9</f>
        <v>2862</v>
      </c>
      <c r="J6" s="43">
        <f>J9</f>
        <v>405.9</v>
      </c>
      <c r="K6" s="43">
        <f>I6+J6</f>
        <v>3267.9</v>
      </c>
      <c r="L6" s="100"/>
      <c r="M6" s="101"/>
      <c r="N6" s="103"/>
      <c r="O6" s="102"/>
    </row>
    <row r="7" spans="1:15" s="25" customFormat="1" ht="15.75">
      <c r="A7" s="120" t="s">
        <v>113</v>
      </c>
      <c r="B7" s="42" t="s">
        <v>93</v>
      </c>
      <c r="C7" s="42"/>
      <c r="D7" s="42"/>
      <c r="E7" s="42"/>
      <c r="F7" s="42"/>
      <c r="G7" s="42" t="s">
        <v>102</v>
      </c>
      <c r="H7" s="42"/>
      <c r="I7" s="43">
        <f>I15+I18+I21+I25+I31+I35</f>
        <v>2862</v>
      </c>
      <c r="J7" s="43">
        <f>J15+J18+J21+J25+J31+J35</f>
        <v>405.9</v>
      </c>
      <c r="K7" s="43">
        <f aca="true" t="shared" si="0" ref="K7:K110">I7+J7</f>
        <v>3267.9</v>
      </c>
      <c r="L7" s="100"/>
      <c r="M7" s="101"/>
      <c r="N7" s="103"/>
      <c r="O7" s="102"/>
    </row>
    <row r="8" spans="1:15" s="25" customFormat="1" ht="15.75">
      <c r="A8" s="120" t="s">
        <v>114</v>
      </c>
      <c r="B8" s="42" t="s">
        <v>93</v>
      </c>
      <c r="C8" s="42"/>
      <c r="D8" s="42"/>
      <c r="E8" s="42"/>
      <c r="F8" s="42"/>
      <c r="G8" s="42" t="s">
        <v>103</v>
      </c>
      <c r="H8" s="42"/>
      <c r="I8" s="43">
        <v>0</v>
      </c>
      <c r="J8" s="43">
        <v>0</v>
      </c>
      <c r="K8" s="43">
        <f t="shared" si="0"/>
        <v>0</v>
      </c>
      <c r="L8" s="100"/>
      <c r="M8" s="101"/>
      <c r="N8" s="103"/>
      <c r="O8" s="102"/>
    </row>
    <row r="9" spans="1:15" s="25" customFormat="1" ht="15.75">
      <c r="A9" s="120" t="s">
        <v>118</v>
      </c>
      <c r="B9" s="42" t="s">
        <v>93</v>
      </c>
      <c r="C9" s="42" t="s">
        <v>67</v>
      </c>
      <c r="D9" s="42"/>
      <c r="E9" s="42"/>
      <c r="F9" s="42"/>
      <c r="G9" s="42"/>
      <c r="H9" s="42"/>
      <c r="I9" s="43">
        <f>I10+I26</f>
        <v>2862</v>
      </c>
      <c r="J9" s="43">
        <f>J10+J26</f>
        <v>405.9</v>
      </c>
      <c r="K9" s="43">
        <f t="shared" si="0"/>
        <v>3267.9</v>
      </c>
      <c r="L9" s="100"/>
      <c r="M9" s="101"/>
      <c r="N9" s="103"/>
      <c r="O9" s="102"/>
    </row>
    <row r="10" spans="1:15" s="25" customFormat="1" ht="42.75">
      <c r="A10" s="120" t="s">
        <v>120</v>
      </c>
      <c r="B10" s="42" t="s">
        <v>93</v>
      </c>
      <c r="C10" s="42" t="s">
        <v>67</v>
      </c>
      <c r="D10" s="42" t="s">
        <v>68</v>
      </c>
      <c r="E10" s="42"/>
      <c r="F10" s="42"/>
      <c r="G10" s="42"/>
      <c r="H10" s="42"/>
      <c r="I10" s="43">
        <f>I11</f>
        <v>2847</v>
      </c>
      <c r="J10" s="43">
        <f>J11</f>
        <v>405.9</v>
      </c>
      <c r="K10" s="43">
        <f t="shared" si="0"/>
        <v>3252.9</v>
      </c>
      <c r="L10" s="103"/>
      <c r="M10" s="103"/>
      <c r="N10" s="103"/>
      <c r="O10" s="102"/>
    </row>
    <row r="11" spans="1:15" s="25" customFormat="1" ht="30">
      <c r="A11" s="115" t="s">
        <v>38</v>
      </c>
      <c r="B11" s="40" t="s">
        <v>93</v>
      </c>
      <c r="C11" s="40" t="s">
        <v>67</v>
      </c>
      <c r="D11" s="40" t="s">
        <v>68</v>
      </c>
      <c r="E11" s="40" t="s">
        <v>265</v>
      </c>
      <c r="F11" s="40"/>
      <c r="G11" s="40"/>
      <c r="H11" s="40"/>
      <c r="I11" s="44">
        <f>I12+I22</f>
        <v>2847</v>
      </c>
      <c r="J11" s="44">
        <f>J12+J22</f>
        <v>405.9</v>
      </c>
      <c r="K11" s="44">
        <f t="shared" si="0"/>
        <v>3252.9</v>
      </c>
      <c r="L11" s="87"/>
      <c r="M11" s="87"/>
      <c r="N11" s="87"/>
      <c r="O11" s="104"/>
    </row>
    <row r="12" spans="1:15" s="25" customFormat="1" ht="45">
      <c r="A12" s="115" t="s">
        <v>123</v>
      </c>
      <c r="B12" s="40" t="s">
        <v>93</v>
      </c>
      <c r="C12" s="40" t="s">
        <v>67</v>
      </c>
      <c r="D12" s="40" t="s">
        <v>68</v>
      </c>
      <c r="E12" s="40" t="s">
        <v>266</v>
      </c>
      <c r="F12" s="40"/>
      <c r="G12" s="40"/>
      <c r="H12" s="40"/>
      <c r="I12" s="44">
        <f>I13+I16+I19</f>
        <v>1411.2</v>
      </c>
      <c r="J12" s="44">
        <f>J13+J16+J19</f>
        <v>300.7</v>
      </c>
      <c r="K12" s="44">
        <f>I12+J12</f>
        <v>1711.9</v>
      </c>
      <c r="L12" s="87"/>
      <c r="M12" s="87"/>
      <c r="N12" s="87"/>
      <c r="O12" s="104"/>
    </row>
    <row r="13" spans="1:15" s="27" customFormat="1" ht="90">
      <c r="A13" s="115" t="s">
        <v>249</v>
      </c>
      <c r="B13" s="40" t="s">
        <v>93</v>
      </c>
      <c r="C13" s="40" t="s">
        <v>67</v>
      </c>
      <c r="D13" s="40" t="s">
        <v>68</v>
      </c>
      <c r="E13" s="40" t="s">
        <v>266</v>
      </c>
      <c r="F13" s="40" t="s">
        <v>124</v>
      </c>
      <c r="G13" s="40"/>
      <c r="H13" s="40"/>
      <c r="I13" s="44">
        <f>I14</f>
        <v>1253.5</v>
      </c>
      <c r="J13" s="44">
        <f>J14</f>
        <v>300.7</v>
      </c>
      <c r="K13" s="44">
        <f t="shared" si="0"/>
        <v>1554.2</v>
      </c>
      <c r="L13" s="87"/>
      <c r="M13" s="87"/>
      <c r="N13" s="87"/>
      <c r="O13" s="104"/>
    </row>
    <row r="14" spans="1:15" s="27" customFormat="1" ht="30">
      <c r="A14" s="115" t="s">
        <v>128</v>
      </c>
      <c r="B14" s="40" t="s">
        <v>93</v>
      </c>
      <c r="C14" s="40" t="s">
        <v>67</v>
      </c>
      <c r="D14" s="40" t="s">
        <v>68</v>
      </c>
      <c r="E14" s="40" t="s">
        <v>266</v>
      </c>
      <c r="F14" s="40" t="s">
        <v>125</v>
      </c>
      <c r="G14" s="40"/>
      <c r="H14" s="40"/>
      <c r="I14" s="44">
        <f>I15</f>
        <v>1253.5</v>
      </c>
      <c r="J14" s="44">
        <f>J15</f>
        <v>300.7</v>
      </c>
      <c r="K14" s="44">
        <f t="shared" si="0"/>
        <v>1554.2</v>
      </c>
      <c r="L14" s="87"/>
      <c r="M14" s="87"/>
      <c r="N14" s="87"/>
      <c r="O14" s="104"/>
    </row>
    <row r="15" spans="1:15" s="27" customFormat="1" ht="15.75">
      <c r="A15" s="61" t="s">
        <v>113</v>
      </c>
      <c r="B15" s="41" t="s">
        <v>93</v>
      </c>
      <c r="C15" s="41" t="s">
        <v>67</v>
      </c>
      <c r="D15" s="41" t="s">
        <v>68</v>
      </c>
      <c r="E15" s="41" t="s">
        <v>266</v>
      </c>
      <c r="F15" s="41" t="s">
        <v>125</v>
      </c>
      <c r="G15" s="41" t="s">
        <v>102</v>
      </c>
      <c r="H15" s="41"/>
      <c r="I15" s="45">
        <v>1253.5</v>
      </c>
      <c r="J15" s="45">
        <v>300.7</v>
      </c>
      <c r="K15" s="45">
        <f t="shared" si="0"/>
        <v>1554.2</v>
      </c>
      <c r="L15" s="108"/>
      <c r="M15" s="108"/>
      <c r="N15" s="108"/>
      <c r="O15" s="104"/>
    </row>
    <row r="16" spans="1:15" s="27" customFormat="1" ht="30">
      <c r="A16" s="60" t="s">
        <v>502</v>
      </c>
      <c r="B16" s="40" t="s">
        <v>93</v>
      </c>
      <c r="C16" s="40" t="s">
        <v>67</v>
      </c>
      <c r="D16" s="40" t="s">
        <v>68</v>
      </c>
      <c r="E16" s="40" t="s">
        <v>266</v>
      </c>
      <c r="F16" s="40" t="s">
        <v>127</v>
      </c>
      <c r="G16" s="40"/>
      <c r="H16" s="40"/>
      <c r="I16" s="44">
        <f>I17</f>
        <v>152.7</v>
      </c>
      <c r="J16" s="44">
        <f>J17</f>
        <v>0</v>
      </c>
      <c r="K16" s="44">
        <f t="shared" si="0"/>
        <v>152.7</v>
      </c>
      <c r="L16" s="87"/>
      <c r="M16" s="87"/>
      <c r="N16" s="87"/>
      <c r="O16" s="104"/>
    </row>
    <row r="17" spans="1:15" s="27" customFormat="1" ht="30">
      <c r="A17" s="60" t="s">
        <v>130</v>
      </c>
      <c r="B17" s="40" t="s">
        <v>93</v>
      </c>
      <c r="C17" s="40" t="s">
        <v>67</v>
      </c>
      <c r="D17" s="40" t="s">
        <v>68</v>
      </c>
      <c r="E17" s="40" t="s">
        <v>266</v>
      </c>
      <c r="F17" s="40" t="s">
        <v>129</v>
      </c>
      <c r="G17" s="40"/>
      <c r="H17" s="40"/>
      <c r="I17" s="44">
        <f>I18</f>
        <v>152.7</v>
      </c>
      <c r="J17" s="44">
        <f>J18</f>
        <v>0</v>
      </c>
      <c r="K17" s="44">
        <f t="shared" si="0"/>
        <v>152.7</v>
      </c>
      <c r="L17" s="87"/>
      <c r="M17" s="87"/>
      <c r="N17" s="87"/>
      <c r="O17" s="104"/>
    </row>
    <row r="18" spans="1:15" s="27" customFormat="1" ht="15.75">
      <c r="A18" s="61" t="s">
        <v>113</v>
      </c>
      <c r="B18" s="41" t="s">
        <v>93</v>
      </c>
      <c r="C18" s="41" t="s">
        <v>67</v>
      </c>
      <c r="D18" s="41" t="s">
        <v>68</v>
      </c>
      <c r="E18" s="41" t="s">
        <v>266</v>
      </c>
      <c r="F18" s="41" t="s">
        <v>129</v>
      </c>
      <c r="G18" s="41" t="s">
        <v>102</v>
      </c>
      <c r="H18" s="41"/>
      <c r="I18" s="45">
        <v>152.7</v>
      </c>
      <c r="J18" s="45">
        <v>0</v>
      </c>
      <c r="K18" s="45">
        <f t="shared" si="0"/>
        <v>152.7</v>
      </c>
      <c r="L18" s="83"/>
      <c r="M18" s="83"/>
      <c r="N18" s="108"/>
      <c r="O18" s="104"/>
    </row>
    <row r="19" spans="1:15" s="27" customFormat="1" ht="15.75">
      <c r="A19" s="60" t="s">
        <v>139</v>
      </c>
      <c r="B19" s="40" t="s">
        <v>93</v>
      </c>
      <c r="C19" s="40" t="s">
        <v>67</v>
      </c>
      <c r="D19" s="40" t="s">
        <v>68</v>
      </c>
      <c r="E19" s="40" t="s">
        <v>266</v>
      </c>
      <c r="F19" s="40" t="s">
        <v>138</v>
      </c>
      <c r="G19" s="40"/>
      <c r="H19" s="40"/>
      <c r="I19" s="44">
        <f>I20</f>
        <v>5</v>
      </c>
      <c r="J19" s="44">
        <f>J20</f>
        <v>0</v>
      </c>
      <c r="K19" s="44">
        <f t="shared" si="0"/>
        <v>5</v>
      </c>
      <c r="L19" s="83"/>
      <c r="M19" s="83"/>
      <c r="N19" s="87"/>
      <c r="O19" s="104"/>
    </row>
    <row r="20" spans="1:15" s="27" customFormat="1" ht="19.5" customHeight="1">
      <c r="A20" s="60" t="s">
        <v>141</v>
      </c>
      <c r="B20" s="40" t="s">
        <v>93</v>
      </c>
      <c r="C20" s="40" t="s">
        <v>67</v>
      </c>
      <c r="D20" s="40" t="s">
        <v>68</v>
      </c>
      <c r="E20" s="40" t="s">
        <v>266</v>
      </c>
      <c r="F20" s="40" t="s">
        <v>140</v>
      </c>
      <c r="G20" s="40"/>
      <c r="H20" s="40"/>
      <c r="I20" s="44">
        <f>I21</f>
        <v>5</v>
      </c>
      <c r="J20" s="44">
        <f>J21</f>
        <v>0</v>
      </c>
      <c r="K20" s="44">
        <f t="shared" si="0"/>
        <v>5</v>
      </c>
      <c r="L20" s="83"/>
      <c r="M20" s="83"/>
      <c r="N20" s="87"/>
      <c r="O20" s="104"/>
    </row>
    <row r="21" spans="1:15" s="27" customFormat="1" ht="15.75">
      <c r="A21" s="61" t="s">
        <v>113</v>
      </c>
      <c r="B21" s="41" t="s">
        <v>93</v>
      </c>
      <c r="C21" s="41" t="s">
        <v>67</v>
      </c>
      <c r="D21" s="41" t="s">
        <v>68</v>
      </c>
      <c r="E21" s="41" t="s">
        <v>266</v>
      </c>
      <c r="F21" s="41" t="s">
        <v>140</v>
      </c>
      <c r="G21" s="41" t="s">
        <v>102</v>
      </c>
      <c r="H21" s="41"/>
      <c r="I21" s="45">
        <v>5</v>
      </c>
      <c r="J21" s="45">
        <v>0</v>
      </c>
      <c r="K21" s="45">
        <f t="shared" si="0"/>
        <v>5</v>
      </c>
      <c r="L21" s="83"/>
      <c r="M21" s="83"/>
      <c r="N21" s="108"/>
      <c r="O21" s="104"/>
    </row>
    <row r="22" spans="1:15" s="25" customFormat="1" ht="60">
      <c r="A22" s="115" t="s">
        <v>50</v>
      </c>
      <c r="B22" s="40" t="s">
        <v>93</v>
      </c>
      <c r="C22" s="40" t="s">
        <v>67</v>
      </c>
      <c r="D22" s="40" t="s">
        <v>68</v>
      </c>
      <c r="E22" s="40" t="s">
        <v>267</v>
      </c>
      <c r="F22" s="40"/>
      <c r="G22" s="40"/>
      <c r="H22" s="40"/>
      <c r="I22" s="44">
        <f aca="true" t="shared" si="1" ref="I22:J24">I23</f>
        <v>1435.8</v>
      </c>
      <c r="J22" s="44">
        <f t="shared" si="1"/>
        <v>105.2</v>
      </c>
      <c r="K22" s="44">
        <f t="shared" si="0"/>
        <v>1541</v>
      </c>
      <c r="L22" s="87"/>
      <c r="M22" s="87"/>
      <c r="N22" s="87"/>
      <c r="O22" s="104"/>
    </row>
    <row r="23" spans="1:15" s="25" customFormat="1" ht="90">
      <c r="A23" s="115" t="s">
        <v>249</v>
      </c>
      <c r="B23" s="40" t="s">
        <v>93</v>
      </c>
      <c r="C23" s="40" t="s">
        <v>67</v>
      </c>
      <c r="D23" s="40" t="s">
        <v>68</v>
      </c>
      <c r="E23" s="40" t="s">
        <v>267</v>
      </c>
      <c r="F23" s="40" t="s">
        <v>124</v>
      </c>
      <c r="G23" s="40"/>
      <c r="H23" s="40"/>
      <c r="I23" s="44">
        <f t="shared" si="1"/>
        <v>1435.8</v>
      </c>
      <c r="J23" s="44">
        <f t="shared" si="1"/>
        <v>105.2</v>
      </c>
      <c r="K23" s="44">
        <f t="shared" si="0"/>
        <v>1541</v>
      </c>
      <c r="L23" s="87"/>
      <c r="M23" s="87"/>
      <c r="N23" s="87"/>
      <c r="O23" s="104"/>
    </row>
    <row r="24" spans="1:15" s="25" customFormat="1" ht="30">
      <c r="A24" s="115" t="s">
        <v>128</v>
      </c>
      <c r="B24" s="40" t="s">
        <v>93</v>
      </c>
      <c r="C24" s="40" t="s">
        <v>67</v>
      </c>
      <c r="D24" s="40" t="s">
        <v>68</v>
      </c>
      <c r="E24" s="40" t="s">
        <v>267</v>
      </c>
      <c r="F24" s="40" t="s">
        <v>125</v>
      </c>
      <c r="G24" s="40"/>
      <c r="H24" s="40"/>
      <c r="I24" s="44">
        <f t="shared" si="1"/>
        <v>1435.8</v>
      </c>
      <c r="J24" s="44">
        <f t="shared" si="1"/>
        <v>105.2</v>
      </c>
      <c r="K24" s="44">
        <f t="shared" si="0"/>
        <v>1541</v>
      </c>
      <c r="L24" s="87"/>
      <c r="M24" s="87"/>
      <c r="N24" s="87"/>
      <c r="O24" s="104"/>
    </row>
    <row r="25" spans="1:32" s="29" customFormat="1" ht="15.75">
      <c r="A25" s="61" t="s">
        <v>113</v>
      </c>
      <c r="B25" s="41" t="s">
        <v>93</v>
      </c>
      <c r="C25" s="41" t="s">
        <v>67</v>
      </c>
      <c r="D25" s="41" t="s">
        <v>68</v>
      </c>
      <c r="E25" s="41" t="s">
        <v>268</v>
      </c>
      <c r="F25" s="41" t="s">
        <v>125</v>
      </c>
      <c r="G25" s="41" t="s">
        <v>102</v>
      </c>
      <c r="H25" s="41"/>
      <c r="I25" s="45">
        <v>1435.8</v>
      </c>
      <c r="J25" s="45">
        <v>105.2</v>
      </c>
      <c r="K25" s="45">
        <f t="shared" si="0"/>
        <v>1541</v>
      </c>
      <c r="L25" s="84"/>
      <c r="M25" s="84"/>
      <c r="N25" s="108"/>
      <c r="O25" s="104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8"/>
    </row>
    <row r="26" spans="1:15" s="26" customFormat="1" ht="29.25">
      <c r="A26" s="65" t="s">
        <v>54</v>
      </c>
      <c r="B26" s="42" t="s">
        <v>93</v>
      </c>
      <c r="C26" s="42" t="s">
        <v>67</v>
      </c>
      <c r="D26" s="42" t="s">
        <v>109</v>
      </c>
      <c r="E26" s="42"/>
      <c r="F26" s="42"/>
      <c r="G26" s="42"/>
      <c r="H26" s="42"/>
      <c r="I26" s="43">
        <f>I27</f>
        <v>15</v>
      </c>
      <c r="J26" s="43">
        <f>J27</f>
        <v>0</v>
      </c>
      <c r="K26" s="43">
        <f t="shared" si="0"/>
        <v>15</v>
      </c>
      <c r="L26" s="103"/>
      <c r="M26" s="103"/>
      <c r="N26" s="103"/>
      <c r="O26" s="102"/>
    </row>
    <row r="27" spans="1:15" s="26" customFormat="1" ht="30">
      <c r="A27" s="115" t="s">
        <v>38</v>
      </c>
      <c r="B27" s="40" t="s">
        <v>93</v>
      </c>
      <c r="C27" s="40" t="s">
        <v>67</v>
      </c>
      <c r="D27" s="40" t="s">
        <v>109</v>
      </c>
      <c r="E27" s="40" t="s">
        <v>265</v>
      </c>
      <c r="F27" s="40"/>
      <c r="G27" s="40"/>
      <c r="H27" s="40"/>
      <c r="I27" s="44">
        <f>I32+I28</f>
        <v>15</v>
      </c>
      <c r="J27" s="44">
        <f>J32+J28</f>
        <v>0</v>
      </c>
      <c r="K27" s="44">
        <f t="shared" si="0"/>
        <v>15</v>
      </c>
      <c r="L27" s="87"/>
      <c r="M27" s="87"/>
      <c r="N27" s="87"/>
      <c r="O27" s="104"/>
    </row>
    <row r="28" spans="1:15" s="26" customFormat="1" ht="60" customHeight="1">
      <c r="A28" s="115" t="s">
        <v>262</v>
      </c>
      <c r="B28" s="40" t="s">
        <v>93</v>
      </c>
      <c r="C28" s="40" t="s">
        <v>67</v>
      </c>
      <c r="D28" s="40" t="s">
        <v>109</v>
      </c>
      <c r="E28" s="40" t="s">
        <v>269</v>
      </c>
      <c r="F28" s="40"/>
      <c r="G28" s="40"/>
      <c r="H28" s="40"/>
      <c r="I28" s="44">
        <f aca="true" t="shared" si="2" ref="I28:J30">I29</f>
        <v>0</v>
      </c>
      <c r="J28" s="44">
        <f t="shared" si="2"/>
        <v>0</v>
      </c>
      <c r="K28" s="44">
        <f t="shared" si="0"/>
        <v>0</v>
      </c>
      <c r="L28" s="87"/>
      <c r="M28" s="87"/>
      <c r="N28" s="87"/>
      <c r="O28" s="104"/>
    </row>
    <row r="29" spans="1:15" s="26" customFormat="1" ht="30">
      <c r="A29" s="60" t="s">
        <v>502</v>
      </c>
      <c r="B29" s="40" t="s">
        <v>93</v>
      </c>
      <c r="C29" s="40" t="s">
        <v>67</v>
      </c>
      <c r="D29" s="40" t="s">
        <v>109</v>
      </c>
      <c r="E29" s="40" t="s">
        <v>269</v>
      </c>
      <c r="F29" s="40" t="s">
        <v>127</v>
      </c>
      <c r="G29" s="40"/>
      <c r="H29" s="40"/>
      <c r="I29" s="44">
        <f t="shared" si="2"/>
        <v>0</v>
      </c>
      <c r="J29" s="44">
        <f t="shared" si="2"/>
        <v>0</v>
      </c>
      <c r="K29" s="44">
        <f t="shared" si="0"/>
        <v>0</v>
      </c>
      <c r="L29" s="87"/>
      <c r="M29" s="87"/>
      <c r="N29" s="87"/>
      <c r="O29" s="104"/>
    </row>
    <row r="30" spans="1:15" s="26" customFormat="1" ht="30">
      <c r="A30" s="115" t="s">
        <v>130</v>
      </c>
      <c r="B30" s="40" t="s">
        <v>93</v>
      </c>
      <c r="C30" s="40" t="s">
        <v>67</v>
      </c>
      <c r="D30" s="40" t="s">
        <v>109</v>
      </c>
      <c r="E30" s="40" t="s">
        <v>269</v>
      </c>
      <c r="F30" s="40" t="s">
        <v>129</v>
      </c>
      <c r="G30" s="40"/>
      <c r="H30" s="40"/>
      <c r="I30" s="44">
        <f t="shared" si="2"/>
        <v>0</v>
      </c>
      <c r="J30" s="44">
        <f t="shared" si="2"/>
        <v>0</v>
      </c>
      <c r="K30" s="44">
        <f t="shared" si="0"/>
        <v>0</v>
      </c>
      <c r="L30" s="87"/>
      <c r="M30" s="87"/>
      <c r="N30" s="87"/>
      <c r="O30" s="104"/>
    </row>
    <row r="31" spans="1:15" s="26" customFormat="1" ht="15.75">
      <c r="A31" s="121" t="s">
        <v>113</v>
      </c>
      <c r="B31" s="41" t="s">
        <v>93</v>
      </c>
      <c r="C31" s="41" t="s">
        <v>67</v>
      </c>
      <c r="D31" s="41" t="s">
        <v>109</v>
      </c>
      <c r="E31" s="41" t="s">
        <v>269</v>
      </c>
      <c r="F31" s="41" t="s">
        <v>129</v>
      </c>
      <c r="G31" s="41" t="s">
        <v>102</v>
      </c>
      <c r="H31" s="41"/>
      <c r="I31" s="45">
        <v>0</v>
      </c>
      <c r="J31" s="45">
        <v>0</v>
      </c>
      <c r="K31" s="45">
        <f t="shared" si="0"/>
        <v>0</v>
      </c>
      <c r="L31" s="87"/>
      <c r="M31" s="87"/>
      <c r="N31" s="108"/>
      <c r="O31" s="104"/>
    </row>
    <row r="32" spans="1:15" s="26" customFormat="1" ht="42" customHeight="1">
      <c r="A32" s="60" t="s">
        <v>224</v>
      </c>
      <c r="B32" s="40" t="s">
        <v>93</v>
      </c>
      <c r="C32" s="40" t="s">
        <v>67</v>
      </c>
      <c r="D32" s="40" t="s">
        <v>109</v>
      </c>
      <c r="E32" s="40" t="s">
        <v>270</v>
      </c>
      <c r="F32" s="40"/>
      <c r="G32" s="40"/>
      <c r="H32" s="40"/>
      <c r="I32" s="44">
        <f aca="true" t="shared" si="3" ref="I32:J34">I33</f>
        <v>15</v>
      </c>
      <c r="J32" s="44">
        <f t="shared" si="3"/>
        <v>0</v>
      </c>
      <c r="K32" s="44">
        <f t="shared" si="0"/>
        <v>15</v>
      </c>
      <c r="L32" s="87"/>
      <c r="M32" s="87"/>
      <c r="N32" s="87"/>
      <c r="O32" s="104"/>
    </row>
    <row r="33" spans="1:15" s="26" customFormat="1" ht="30">
      <c r="A33" s="60" t="s">
        <v>126</v>
      </c>
      <c r="B33" s="40" t="s">
        <v>93</v>
      </c>
      <c r="C33" s="40" t="s">
        <v>67</v>
      </c>
      <c r="D33" s="40" t="s">
        <v>109</v>
      </c>
      <c r="E33" s="40" t="s">
        <v>270</v>
      </c>
      <c r="F33" s="40" t="s">
        <v>127</v>
      </c>
      <c r="G33" s="40"/>
      <c r="H33" s="40"/>
      <c r="I33" s="44">
        <f t="shared" si="3"/>
        <v>15</v>
      </c>
      <c r="J33" s="44">
        <f t="shared" si="3"/>
        <v>0</v>
      </c>
      <c r="K33" s="44">
        <f t="shared" si="0"/>
        <v>15</v>
      </c>
      <c r="L33" s="87"/>
      <c r="M33" s="87"/>
      <c r="N33" s="87"/>
      <c r="O33" s="104"/>
    </row>
    <row r="34" spans="1:15" s="26" customFormat="1" ht="30">
      <c r="A34" s="60" t="s">
        <v>130</v>
      </c>
      <c r="B34" s="40" t="s">
        <v>93</v>
      </c>
      <c r="C34" s="40" t="s">
        <v>67</v>
      </c>
      <c r="D34" s="40" t="s">
        <v>109</v>
      </c>
      <c r="E34" s="40" t="s">
        <v>270</v>
      </c>
      <c r="F34" s="40" t="s">
        <v>129</v>
      </c>
      <c r="G34" s="40"/>
      <c r="H34" s="40"/>
      <c r="I34" s="44">
        <f t="shared" si="3"/>
        <v>15</v>
      </c>
      <c r="J34" s="44">
        <f t="shared" si="3"/>
        <v>0</v>
      </c>
      <c r="K34" s="44">
        <f t="shared" si="0"/>
        <v>15</v>
      </c>
      <c r="L34" s="84"/>
      <c r="M34" s="84"/>
      <c r="N34" s="87"/>
      <c r="O34" s="104"/>
    </row>
    <row r="35" spans="1:15" s="26" customFormat="1" ht="15.75">
      <c r="A35" s="61" t="s">
        <v>113</v>
      </c>
      <c r="B35" s="41" t="s">
        <v>93</v>
      </c>
      <c r="C35" s="41" t="s">
        <v>67</v>
      </c>
      <c r="D35" s="41" t="s">
        <v>109</v>
      </c>
      <c r="E35" s="41" t="s">
        <v>270</v>
      </c>
      <c r="F35" s="41" t="s">
        <v>129</v>
      </c>
      <c r="G35" s="41" t="s">
        <v>102</v>
      </c>
      <c r="H35" s="41"/>
      <c r="I35" s="45">
        <v>15</v>
      </c>
      <c r="J35" s="45">
        <v>0</v>
      </c>
      <c r="K35" s="45">
        <f t="shared" si="0"/>
        <v>15</v>
      </c>
      <c r="L35" s="84"/>
      <c r="M35" s="84"/>
      <c r="N35" s="108"/>
      <c r="O35" s="104"/>
    </row>
    <row r="36" spans="1:15" s="25" customFormat="1" ht="42.75">
      <c r="A36" s="120" t="s">
        <v>119</v>
      </c>
      <c r="B36" s="42" t="s">
        <v>94</v>
      </c>
      <c r="C36" s="42"/>
      <c r="D36" s="42"/>
      <c r="E36" s="42"/>
      <c r="F36" s="42"/>
      <c r="G36" s="42"/>
      <c r="H36" s="42"/>
      <c r="I36" s="43">
        <f>I39</f>
        <v>1358.2</v>
      </c>
      <c r="J36" s="43">
        <f>J39</f>
        <v>78.7</v>
      </c>
      <c r="K36" s="43">
        <f t="shared" si="0"/>
        <v>1436.9</v>
      </c>
      <c r="L36" s="103"/>
      <c r="M36" s="103"/>
      <c r="N36" s="103"/>
      <c r="O36" s="102"/>
    </row>
    <row r="37" spans="1:15" s="25" customFormat="1" ht="15.75">
      <c r="A37" s="120" t="s">
        <v>113</v>
      </c>
      <c r="B37" s="42" t="s">
        <v>94</v>
      </c>
      <c r="C37" s="42"/>
      <c r="D37" s="42"/>
      <c r="E37" s="42"/>
      <c r="F37" s="42"/>
      <c r="G37" s="42" t="s">
        <v>102</v>
      </c>
      <c r="H37" s="42"/>
      <c r="I37" s="43">
        <f>I45+I48+I51</f>
        <v>1358.2</v>
      </c>
      <c r="J37" s="43">
        <f>J45+J48+J51</f>
        <v>78.7</v>
      </c>
      <c r="K37" s="43">
        <f t="shared" si="0"/>
        <v>1436.9</v>
      </c>
      <c r="L37" s="103"/>
      <c r="M37" s="103"/>
      <c r="N37" s="103"/>
      <c r="O37" s="102"/>
    </row>
    <row r="38" spans="1:15" s="25" customFormat="1" ht="15.75">
      <c r="A38" s="120" t="s">
        <v>114</v>
      </c>
      <c r="B38" s="42" t="s">
        <v>94</v>
      </c>
      <c r="C38" s="42"/>
      <c r="D38" s="42"/>
      <c r="E38" s="42"/>
      <c r="F38" s="42"/>
      <c r="G38" s="42" t="s">
        <v>103</v>
      </c>
      <c r="H38" s="42"/>
      <c r="I38" s="43">
        <v>0</v>
      </c>
      <c r="J38" s="43">
        <v>0</v>
      </c>
      <c r="K38" s="43">
        <f t="shared" si="0"/>
        <v>0</v>
      </c>
      <c r="L38" s="103"/>
      <c r="M38" s="103"/>
      <c r="N38" s="103"/>
      <c r="O38" s="102"/>
    </row>
    <row r="39" spans="1:15" s="25" customFormat="1" ht="15.75">
      <c r="A39" s="120" t="s">
        <v>118</v>
      </c>
      <c r="B39" s="42" t="s">
        <v>94</v>
      </c>
      <c r="C39" s="42" t="s">
        <v>67</v>
      </c>
      <c r="D39" s="42"/>
      <c r="E39" s="42"/>
      <c r="F39" s="42"/>
      <c r="G39" s="42"/>
      <c r="H39" s="42"/>
      <c r="I39" s="43">
        <f aca="true" t="shared" si="4" ref="I39:J41">I40</f>
        <v>1358.2</v>
      </c>
      <c r="J39" s="43">
        <f t="shared" si="4"/>
        <v>78.7</v>
      </c>
      <c r="K39" s="43">
        <f t="shared" si="0"/>
        <v>1436.9</v>
      </c>
      <c r="L39" s="103"/>
      <c r="M39" s="103"/>
      <c r="N39" s="103"/>
      <c r="O39" s="102"/>
    </row>
    <row r="40" spans="1:15" s="25" customFormat="1" ht="42.75">
      <c r="A40" s="120" t="s">
        <v>95</v>
      </c>
      <c r="B40" s="42" t="s">
        <v>94</v>
      </c>
      <c r="C40" s="42" t="s">
        <v>67</v>
      </c>
      <c r="D40" s="42" t="s">
        <v>75</v>
      </c>
      <c r="E40" s="42"/>
      <c r="F40" s="42"/>
      <c r="G40" s="42"/>
      <c r="H40" s="42"/>
      <c r="I40" s="43">
        <f t="shared" si="4"/>
        <v>1358.2</v>
      </c>
      <c r="J40" s="43">
        <f t="shared" si="4"/>
        <v>78.7</v>
      </c>
      <c r="K40" s="43">
        <f t="shared" si="0"/>
        <v>1436.9</v>
      </c>
      <c r="L40" s="103"/>
      <c r="M40" s="103"/>
      <c r="N40" s="103"/>
      <c r="O40" s="102"/>
    </row>
    <row r="41" spans="1:15" s="25" customFormat="1" ht="30">
      <c r="A41" s="115" t="s">
        <v>38</v>
      </c>
      <c r="B41" s="40" t="s">
        <v>94</v>
      </c>
      <c r="C41" s="40" t="s">
        <v>67</v>
      </c>
      <c r="D41" s="40" t="s">
        <v>75</v>
      </c>
      <c r="E41" s="40" t="s">
        <v>265</v>
      </c>
      <c r="F41" s="40"/>
      <c r="G41" s="40"/>
      <c r="H41" s="40"/>
      <c r="I41" s="44">
        <f t="shared" si="4"/>
        <v>1358.2</v>
      </c>
      <c r="J41" s="44">
        <f t="shared" si="4"/>
        <v>78.7</v>
      </c>
      <c r="K41" s="44">
        <f>I41+J41</f>
        <v>1436.9</v>
      </c>
      <c r="L41" s="87"/>
      <c r="M41" s="87"/>
      <c r="N41" s="87"/>
      <c r="O41" s="104"/>
    </row>
    <row r="42" spans="1:15" s="30" customFormat="1" ht="45">
      <c r="A42" s="115" t="s">
        <v>123</v>
      </c>
      <c r="B42" s="40" t="s">
        <v>94</v>
      </c>
      <c r="C42" s="40" t="s">
        <v>67</v>
      </c>
      <c r="D42" s="40" t="s">
        <v>75</v>
      </c>
      <c r="E42" s="40" t="s">
        <v>266</v>
      </c>
      <c r="F42" s="40"/>
      <c r="G42" s="40"/>
      <c r="H42" s="40"/>
      <c r="I42" s="44">
        <f>I43+I46+I49</f>
        <v>1358.2</v>
      </c>
      <c r="J42" s="44">
        <f>J43+J46+J49</f>
        <v>78.7</v>
      </c>
      <c r="K42" s="44">
        <f>I42+J42</f>
        <v>1436.9</v>
      </c>
      <c r="L42" s="87"/>
      <c r="M42" s="87"/>
      <c r="N42" s="87"/>
      <c r="O42" s="104"/>
    </row>
    <row r="43" spans="1:15" s="30" customFormat="1" ht="90">
      <c r="A43" s="115" t="s">
        <v>249</v>
      </c>
      <c r="B43" s="40" t="s">
        <v>94</v>
      </c>
      <c r="C43" s="40" t="s">
        <v>67</v>
      </c>
      <c r="D43" s="40" t="s">
        <v>75</v>
      </c>
      <c r="E43" s="40" t="s">
        <v>266</v>
      </c>
      <c r="F43" s="40" t="s">
        <v>124</v>
      </c>
      <c r="G43" s="40"/>
      <c r="H43" s="40"/>
      <c r="I43" s="44">
        <f>I44</f>
        <v>1347.2</v>
      </c>
      <c r="J43" s="44">
        <f>J44</f>
        <v>80.2</v>
      </c>
      <c r="K43" s="44">
        <f t="shared" si="0"/>
        <v>1427.4</v>
      </c>
      <c r="L43" s="87"/>
      <c r="M43" s="87"/>
      <c r="N43" s="87"/>
      <c r="O43" s="104"/>
    </row>
    <row r="44" spans="1:15" s="30" customFormat="1" ht="30">
      <c r="A44" s="115" t="s">
        <v>128</v>
      </c>
      <c r="B44" s="40" t="s">
        <v>94</v>
      </c>
      <c r="C44" s="40" t="s">
        <v>67</v>
      </c>
      <c r="D44" s="40" t="s">
        <v>75</v>
      </c>
      <c r="E44" s="40" t="s">
        <v>266</v>
      </c>
      <c r="F44" s="40" t="s">
        <v>125</v>
      </c>
      <c r="G44" s="40"/>
      <c r="H44" s="40"/>
      <c r="I44" s="44">
        <f>I45</f>
        <v>1347.2</v>
      </c>
      <c r="J44" s="44">
        <f>J45</f>
        <v>80.2</v>
      </c>
      <c r="K44" s="44">
        <f t="shared" si="0"/>
        <v>1427.4</v>
      </c>
      <c r="L44" s="87"/>
      <c r="M44" s="87"/>
      <c r="N44" s="87"/>
      <c r="O44" s="104"/>
    </row>
    <row r="45" spans="1:15" s="30" customFormat="1" ht="15.75">
      <c r="A45" s="61" t="s">
        <v>113</v>
      </c>
      <c r="B45" s="41" t="s">
        <v>94</v>
      </c>
      <c r="C45" s="41" t="s">
        <v>67</v>
      </c>
      <c r="D45" s="41" t="s">
        <v>75</v>
      </c>
      <c r="E45" s="41" t="s">
        <v>266</v>
      </c>
      <c r="F45" s="41" t="s">
        <v>125</v>
      </c>
      <c r="G45" s="41" t="s">
        <v>102</v>
      </c>
      <c r="H45" s="41"/>
      <c r="I45" s="45">
        <v>1347.2</v>
      </c>
      <c r="J45" s="45">
        <v>80.2</v>
      </c>
      <c r="K45" s="45">
        <f t="shared" si="0"/>
        <v>1427.4</v>
      </c>
      <c r="L45" s="105"/>
      <c r="M45" s="105"/>
      <c r="N45" s="108"/>
      <c r="O45" s="104"/>
    </row>
    <row r="46" spans="1:15" s="30" customFormat="1" ht="30">
      <c r="A46" s="60" t="s">
        <v>502</v>
      </c>
      <c r="B46" s="40" t="s">
        <v>94</v>
      </c>
      <c r="C46" s="40" t="s">
        <v>67</v>
      </c>
      <c r="D46" s="40" t="s">
        <v>75</v>
      </c>
      <c r="E46" s="40" t="s">
        <v>266</v>
      </c>
      <c r="F46" s="40" t="s">
        <v>127</v>
      </c>
      <c r="G46" s="40"/>
      <c r="H46" s="40"/>
      <c r="I46" s="44">
        <f>I47</f>
        <v>8.5</v>
      </c>
      <c r="J46" s="44">
        <f>J47</f>
        <v>-1.5</v>
      </c>
      <c r="K46" s="44">
        <f t="shared" si="0"/>
        <v>7</v>
      </c>
      <c r="L46" s="106"/>
      <c r="M46" s="106"/>
      <c r="N46" s="87"/>
      <c r="O46" s="104"/>
    </row>
    <row r="47" spans="1:15" s="30" customFormat="1" ht="30">
      <c r="A47" s="60" t="s">
        <v>130</v>
      </c>
      <c r="B47" s="40" t="s">
        <v>94</v>
      </c>
      <c r="C47" s="40" t="s">
        <v>67</v>
      </c>
      <c r="D47" s="40" t="s">
        <v>75</v>
      </c>
      <c r="E47" s="40" t="s">
        <v>266</v>
      </c>
      <c r="F47" s="40" t="s">
        <v>129</v>
      </c>
      <c r="G47" s="40"/>
      <c r="H47" s="40"/>
      <c r="I47" s="44">
        <f>I48</f>
        <v>8.5</v>
      </c>
      <c r="J47" s="44">
        <f>J48</f>
        <v>-1.5</v>
      </c>
      <c r="K47" s="44">
        <f t="shared" si="0"/>
        <v>7</v>
      </c>
      <c r="L47" s="106"/>
      <c r="M47" s="106"/>
      <c r="N47" s="87"/>
      <c r="O47" s="104"/>
    </row>
    <row r="48" spans="1:15" s="24" customFormat="1" ht="15.75">
      <c r="A48" s="61" t="s">
        <v>113</v>
      </c>
      <c r="B48" s="41" t="s">
        <v>94</v>
      </c>
      <c r="C48" s="41" t="s">
        <v>67</v>
      </c>
      <c r="D48" s="41" t="s">
        <v>75</v>
      </c>
      <c r="E48" s="41" t="s">
        <v>266</v>
      </c>
      <c r="F48" s="41" t="s">
        <v>129</v>
      </c>
      <c r="G48" s="41" t="s">
        <v>102</v>
      </c>
      <c r="H48" s="41"/>
      <c r="I48" s="45">
        <v>8.5</v>
      </c>
      <c r="J48" s="45">
        <v>-1.5</v>
      </c>
      <c r="K48" s="45">
        <f t="shared" si="0"/>
        <v>7</v>
      </c>
      <c r="L48" s="107"/>
      <c r="M48" s="107"/>
      <c r="N48" s="108"/>
      <c r="O48" s="104"/>
    </row>
    <row r="49" spans="1:15" s="24" customFormat="1" ht="15.75">
      <c r="A49" s="60" t="s">
        <v>139</v>
      </c>
      <c r="B49" s="40" t="s">
        <v>94</v>
      </c>
      <c r="C49" s="40" t="s">
        <v>67</v>
      </c>
      <c r="D49" s="40" t="s">
        <v>75</v>
      </c>
      <c r="E49" s="40" t="s">
        <v>266</v>
      </c>
      <c r="F49" s="40" t="s">
        <v>138</v>
      </c>
      <c r="G49" s="40"/>
      <c r="H49" s="41"/>
      <c r="I49" s="44">
        <f>I50</f>
        <v>2.5</v>
      </c>
      <c r="J49" s="44">
        <f>J50</f>
        <v>0</v>
      </c>
      <c r="K49" s="44">
        <f t="shared" si="0"/>
        <v>2.5</v>
      </c>
      <c r="L49" s="107"/>
      <c r="M49" s="107"/>
      <c r="N49" s="108"/>
      <c r="O49" s="104"/>
    </row>
    <row r="50" spans="1:15" s="24" customFormat="1" ht="17.25" customHeight="1">
      <c r="A50" s="60" t="s">
        <v>141</v>
      </c>
      <c r="B50" s="40" t="s">
        <v>94</v>
      </c>
      <c r="C50" s="40" t="s">
        <v>67</v>
      </c>
      <c r="D50" s="40" t="s">
        <v>75</v>
      </c>
      <c r="E50" s="40" t="s">
        <v>266</v>
      </c>
      <c r="F50" s="40" t="s">
        <v>140</v>
      </c>
      <c r="G50" s="40"/>
      <c r="H50" s="41"/>
      <c r="I50" s="44">
        <f>I51</f>
        <v>2.5</v>
      </c>
      <c r="J50" s="44">
        <f>J51</f>
        <v>0</v>
      </c>
      <c r="K50" s="44">
        <f t="shared" si="0"/>
        <v>2.5</v>
      </c>
      <c r="L50" s="107"/>
      <c r="M50" s="107"/>
      <c r="N50" s="108"/>
      <c r="O50" s="104"/>
    </row>
    <row r="51" spans="1:15" s="24" customFormat="1" ht="15.75">
      <c r="A51" s="61" t="s">
        <v>113</v>
      </c>
      <c r="B51" s="41" t="s">
        <v>94</v>
      </c>
      <c r="C51" s="41" t="s">
        <v>67</v>
      </c>
      <c r="D51" s="41" t="s">
        <v>75</v>
      </c>
      <c r="E51" s="41" t="s">
        <v>266</v>
      </c>
      <c r="F51" s="41" t="s">
        <v>140</v>
      </c>
      <c r="G51" s="41" t="s">
        <v>102</v>
      </c>
      <c r="H51" s="41"/>
      <c r="I51" s="45">
        <v>2.5</v>
      </c>
      <c r="J51" s="45">
        <v>0</v>
      </c>
      <c r="K51" s="45">
        <f t="shared" si="0"/>
        <v>2.5</v>
      </c>
      <c r="L51" s="107"/>
      <c r="M51" s="107"/>
      <c r="N51" s="108"/>
      <c r="O51" s="104"/>
    </row>
    <row r="52" spans="1:15" s="24" customFormat="1" ht="57">
      <c r="A52" s="120" t="s">
        <v>104</v>
      </c>
      <c r="B52" s="42" t="s">
        <v>96</v>
      </c>
      <c r="C52" s="42"/>
      <c r="D52" s="42"/>
      <c r="E52" s="42"/>
      <c r="F52" s="40"/>
      <c r="G52" s="40"/>
      <c r="H52" s="40"/>
      <c r="I52" s="43">
        <f>I64+I230+I55</f>
        <v>534169.7</v>
      </c>
      <c r="J52" s="43">
        <f>J64+J230+J55</f>
        <v>24162.5</v>
      </c>
      <c r="K52" s="43">
        <f t="shared" si="0"/>
        <v>558332.2</v>
      </c>
      <c r="L52" s="103"/>
      <c r="M52" s="103"/>
      <c r="N52" s="103"/>
      <c r="O52" s="102"/>
    </row>
    <row r="53" spans="1:15" s="24" customFormat="1" ht="15">
      <c r="A53" s="120" t="s">
        <v>113</v>
      </c>
      <c r="B53" s="42" t="s">
        <v>96</v>
      </c>
      <c r="C53" s="42"/>
      <c r="D53" s="42"/>
      <c r="E53" s="42"/>
      <c r="F53" s="40"/>
      <c r="G53" s="40" t="s">
        <v>102</v>
      </c>
      <c r="H53" s="40"/>
      <c r="I53" s="43">
        <f>I85+I113+I148+I158+I174+I180+I183+I188+I196+I199+I204+I215+I218+I223+I229+I247+I138+I74+I186+I127+I162+I89+I142+I192+I211+I63+I95+I221+I202+I105</f>
        <v>184069.29999999996</v>
      </c>
      <c r="J53" s="43">
        <f>J85+J113+J148+J158+J174+J180+J183+J188+J196+J199+J204+J215+J218+J223+J229+J247+J138+J74+J186+J127+J162+J89+J142+J192+J211+J63+J95+J221+J202+J105</f>
        <v>3244</v>
      </c>
      <c r="K53" s="43">
        <f t="shared" si="0"/>
        <v>187313.29999999996</v>
      </c>
      <c r="L53" s="103"/>
      <c r="M53" s="103"/>
      <c r="N53" s="103"/>
      <c r="O53" s="102"/>
    </row>
    <row r="54" spans="1:15" s="24" customFormat="1" ht="15">
      <c r="A54" s="120" t="s">
        <v>114</v>
      </c>
      <c r="B54" s="42" t="s">
        <v>96</v>
      </c>
      <c r="C54" s="42"/>
      <c r="D54" s="42"/>
      <c r="E54" s="42"/>
      <c r="F54" s="40"/>
      <c r="G54" s="40" t="s">
        <v>103</v>
      </c>
      <c r="H54" s="40"/>
      <c r="I54" s="43">
        <f>I81+I119+I134+I239+I243+I236+I70+I123+I154+I170+I101+I109+I253</f>
        <v>350100.4</v>
      </c>
      <c r="J54" s="43">
        <f>J81+J119+J134+J239+J243+J236+J70+J123+J154+J170+J101+J109+J253</f>
        <v>20918.5</v>
      </c>
      <c r="K54" s="43">
        <f t="shared" si="0"/>
        <v>371018.9</v>
      </c>
      <c r="L54" s="103"/>
      <c r="M54" s="103"/>
      <c r="N54" s="103"/>
      <c r="O54" s="102"/>
    </row>
    <row r="55" spans="1:15" s="24" customFormat="1" ht="15">
      <c r="A55" s="120" t="s">
        <v>55</v>
      </c>
      <c r="B55" s="42" t="s">
        <v>96</v>
      </c>
      <c r="C55" s="42" t="s">
        <v>70</v>
      </c>
      <c r="D55" s="42"/>
      <c r="E55" s="42"/>
      <c r="F55" s="42"/>
      <c r="G55" s="42"/>
      <c r="H55" s="40"/>
      <c r="I55" s="43">
        <f aca="true" t="shared" si="5" ref="I55:K62">I56</f>
        <v>100</v>
      </c>
      <c r="J55" s="43">
        <f t="shared" si="5"/>
        <v>0</v>
      </c>
      <c r="K55" s="43">
        <f t="shared" si="5"/>
        <v>100</v>
      </c>
      <c r="L55" s="103"/>
      <c r="M55" s="103"/>
      <c r="N55" s="103"/>
      <c r="O55" s="102"/>
    </row>
    <row r="56" spans="1:15" s="24" customFormat="1" ht="15">
      <c r="A56" s="120" t="s">
        <v>115</v>
      </c>
      <c r="B56" s="42" t="s">
        <v>96</v>
      </c>
      <c r="C56" s="42" t="s">
        <v>70</v>
      </c>
      <c r="D56" s="42" t="s">
        <v>67</v>
      </c>
      <c r="E56" s="42"/>
      <c r="F56" s="42"/>
      <c r="G56" s="42"/>
      <c r="H56" s="40"/>
      <c r="I56" s="43">
        <f t="shared" si="5"/>
        <v>100</v>
      </c>
      <c r="J56" s="43">
        <f t="shared" si="5"/>
        <v>0</v>
      </c>
      <c r="K56" s="43">
        <f t="shared" si="5"/>
        <v>100</v>
      </c>
      <c r="L56" s="103"/>
      <c r="M56" s="103"/>
      <c r="N56" s="103"/>
      <c r="O56" s="102"/>
    </row>
    <row r="57" spans="1:15" s="24" customFormat="1" ht="45">
      <c r="A57" s="115" t="s">
        <v>39</v>
      </c>
      <c r="B57" s="40" t="s">
        <v>96</v>
      </c>
      <c r="C57" s="40" t="s">
        <v>70</v>
      </c>
      <c r="D57" s="40" t="s">
        <v>67</v>
      </c>
      <c r="E57" s="40" t="s">
        <v>294</v>
      </c>
      <c r="F57" s="40"/>
      <c r="G57" s="40"/>
      <c r="H57" s="40"/>
      <c r="I57" s="44">
        <f t="shared" si="5"/>
        <v>100</v>
      </c>
      <c r="J57" s="44">
        <f t="shared" si="5"/>
        <v>0</v>
      </c>
      <c r="K57" s="44">
        <f t="shared" si="5"/>
        <v>100</v>
      </c>
      <c r="L57" s="103"/>
      <c r="M57" s="103"/>
      <c r="N57" s="103"/>
      <c r="O57" s="102"/>
    </row>
    <row r="58" spans="1:15" s="24" customFormat="1" ht="45">
      <c r="A58" s="60" t="s">
        <v>295</v>
      </c>
      <c r="B58" s="40" t="s">
        <v>96</v>
      </c>
      <c r="C58" s="40" t="s">
        <v>70</v>
      </c>
      <c r="D58" s="40" t="s">
        <v>67</v>
      </c>
      <c r="E58" s="40" t="s">
        <v>296</v>
      </c>
      <c r="F58" s="40"/>
      <c r="G58" s="40"/>
      <c r="H58" s="40"/>
      <c r="I58" s="44">
        <f t="shared" si="5"/>
        <v>100</v>
      </c>
      <c r="J58" s="44">
        <f t="shared" si="5"/>
        <v>0</v>
      </c>
      <c r="K58" s="44">
        <f t="shared" si="5"/>
        <v>100</v>
      </c>
      <c r="L58" s="103"/>
      <c r="M58" s="103"/>
      <c r="N58" s="103"/>
      <c r="O58" s="102"/>
    </row>
    <row r="59" spans="1:15" s="24" customFormat="1" ht="75">
      <c r="A59" s="60" t="s">
        <v>297</v>
      </c>
      <c r="B59" s="40" t="s">
        <v>96</v>
      </c>
      <c r="C59" s="40" t="s">
        <v>70</v>
      </c>
      <c r="D59" s="40" t="s">
        <v>67</v>
      </c>
      <c r="E59" s="40" t="s">
        <v>298</v>
      </c>
      <c r="F59" s="40"/>
      <c r="G59" s="40"/>
      <c r="H59" s="40"/>
      <c r="I59" s="44">
        <f t="shared" si="5"/>
        <v>100</v>
      </c>
      <c r="J59" s="44">
        <f t="shared" si="5"/>
        <v>0</v>
      </c>
      <c r="K59" s="44">
        <f t="shared" si="5"/>
        <v>100</v>
      </c>
      <c r="L59" s="103"/>
      <c r="M59" s="103"/>
      <c r="N59" s="103"/>
      <c r="O59" s="102"/>
    </row>
    <row r="60" spans="1:15" s="24" customFormat="1" ht="15">
      <c r="A60" s="115" t="s">
        <v>293</v>
      </c>
      <c r="B60" s="40" t="s">
        <v>96</v>
      </c>
      <c r="C60" s="40" t="s">
        <v>70</v>
      </c>
      <c r="D60" s="40" t="s">
        <v>67</v>
      </c>
      <c r="E60" s="40" t="s">
        <v>299</v>
      </c>
      <c r="F60" s="40"/>
      <c r="G60" s="40"/>
      <c r="H60" s="40"/>
      <c r="I60" s="44">
        <f t="shared" si="5"/>
        <v>100</v>
      </c>
      <c r="J60" s="44">
        <f t="shared" si="5"/>
        <v>0</v>
      </c>
      <c r="K60" s="44">
        <f t="shared" si="5"/>
        <v>100</v>
      </c>
      <c r="L60" s="103"/>
      <c r="M60" s="103"/>
      <c r="N60" s="103"/>
      <c r="O60" s="102"/>
    </row>
    <row r="61" spans="1:15" s="24" customFormat="1" ht="45">
      <c r="A61" s="115" t="s">
        <v>133</v>
      </c>
      <c r="B61" s="40" t="s">
        <v>96</v>
      </c>
      <c r="C61" s="40" t="s">
        <v>70</v>
      </c>
      <c r="D61" s="40" t="s">
        <v>67</v>
      </c>
      <c r="E61" s="40" t="s">
        <v>299</v>
      </c>
      <c r="F61" s="40" t="s">
        <v>132</v>
      </c>
      <c r="G61" s="40"/>
      <c r="H61" s="40"/>
      <c r="I61" s="44">
        <f t="shared" si="5"/>
        <v>100</v>
      </c>
      <c r="J61" s="44">
        <f t="shared" si="5"/>
        <v>0</v>
      </c>
      <c r="K61" s="44">
        <f t="shared" si="5"/>
        <v>100</v>
      </c>
      <c r="L61" s="103"/>
      <c r="M61" s="103"/>
      <c r="N61" s="103"/>
      <c r="O61" s="102"/>
    </row>
    <row r="62" spans="1:15" s="24" customFormat="1" ht="15">
      <c r="A62" s="115" t="s">
        <v>135</v>
      </c>
      <c r="B62" s="40" t="s">
        <v>96</v>
      </c>
      <c r="C62" s="40" t="s">
        <v>70</v>
      </c>
      <c r="D62" s="40" t="s">
        <v>67</v>
      </c>
      <c r="E62" s="40" t="s">
        <v>299</v>
      </c>
      <c r="F62" s="40" t="s">
        <v>134</v>
      </c>
      <c r="G62" s="40"/>
      <c r="H62" s="40"/>
      <c r="I62" s="44">
        <f t="shared" si="5"/>
        <v>100</v>
      </c>
      <c r="J62" s="44">
        <f t="shared" si="5"/>
        <v>0</v>
      </c>
      <c r="K62" s="44">
        <f t="shared" si="5"/>
        <v>100</v>
      </c>
      <c r="L62" s="103"/>
      <c r="M62" s="103"/>
      <c r="N62" s="103"/>
      <c r="O62" s="102"/>
    </row>
    <row r="63" spans="1:15" s="24" customFormat="1" ht="15.75">
      <c r="A63" s="61" t="s">
        <v>113</v>
      </c>
      <c r="B63" s="41" t="s">
        <v>96</v>
      </c>
      <c r="C63" s="41" t="s">
        <v>70</v>
      </c>
      <c r="D63" s="41" t="s">
        <v>67</v>
      </c>
      <c r="E63" s="41" t="s">
        <v>299</v>
      </c>
      <c r="F63" s="41" t="s">
        <v>134</v>
      </c>
      <c r="G63" s="41" t="s">
        <v>102</v>
      </c>
      <c r="H63" s="41"/>
      <c r="I63" s="45">
        <v>100</v>
      </c>
      <c r="J63" s="45">
        <v>0</v>
      </c>
      <c r="K63" s="45">
        <f>I63+J63</f>
        <v>100</v>
      </c>
      <c r="L63" s="103"/>
      <c r="M63" s="103"/>
      <c r="N63" s="103"/>
      <c r="O63" s="102"/>
    </row>
    <row r="64" spans="1:15" s="24" customFormat="1" ht="15">
      <c r="A64" s="120" t="s">
        <v>59</v>
      </c>
      <c r="B64" s="42" t="s">
        <v>96</v>
      </c>
      <c r="C64" s="42" t="s">
        <v>74</v>
      </c>
      <c r="D64" s="40"/>
      <c r="E64" s="40"/>
      <c r="F64" s="40"/>
      <c r="G64" s="40"/>
      <c r="H64" s="40"/>
      <c r="I64" s="43">
        <f>I65+I114+I163+I175</f>
        <v>521545.5</v>
      </c>
      <c r="J64" s="43">
        <f>J65+J114+J163+J175</f>
        <v>24043.9</v>
      </c>
      <c r="K64" s="43">
        <f t="shared" si="0"/>
        <v>545589.4</v>
      </c>
      <c r="L64" s="103"/>
      <c r="M64" s="103"/>
      <c r="N64" s="103"/>
      <c r="O64" s="102"/>
    </row>
    <row r="65" spans="1:15" s="24" customFormat="1" ht="15">
      <c r="A65" s="120" t="s">
        <v>60</v>
      </c>
      <c r="B65" s="42" t="s">
        <v>96</v>
      </c>
      <c r="C65" s="42" t="s">
        <v>74</v>
      </c>
      <c r="D65" s="42" t="s">
        <v>67</v>
      </c>
      <c r="E65" s="42"/>
      <c r="F65" s="42"/>
      <c r="G65" s="42"/>
      <c r="H65" s="42"/>
      <c r="I65" s="43">
        <f>I75+I96+I66</f>
        <v>220940.69999999998</v>
      </c>
      <c r="J65" s="43">
        <f>J75+J96+J66</f>
        <v>12802.6</v>
      </c>
      <c r="K65" s="43">
        <f t="shared" si="0"/>
        <v>233743.3</v>
      </c>
      <c r="L65" s="103"/>
      <c r="M65" s="103"/>
      <c r="N65" s="103"/>
      <c r="O65" s="102"/>
    </row>
    <row r="66" spans="1:15" s="24" customFormat="1" ht="30">
      <c r="A66" s="115" t="s">
        <v>38</v>
      </c>
      <c r="B66" s="40" t="s">
        <v>96</v>
      </c>
      <c r="C66" s="40" t="s">
        <v>74</v>
      </c>
      <c r="D66" s="40" t="s">
        <v>67</v>
      </c>
      <c r="E66" s="40" t="s">
        <v>265</v>
      </c>
      <c r="F66" s="42"/>
      <c r="G66" s="42"/>
      <c r="H66" s="42"/>
      <c r="I66" s="44">
        <f>I71+I67</f>
        <v>572.7</v>
      </c>
      <c r="J66" s="44">
        <f>J71+J67</f>
        <v>0</v>
      </c>
      <c r="K66" s="44">
        <f>I66+J66</f>
        <v>572.7</v>
      </c>
      <c r="L66" s="103"/>
      <c r="M66" s="103"/>
      <c r="N66" s="103"/>
      <c r="O66" s="102"/>
    </row>
    <row r="67" spans="1:15" s="24" customFormat="1" ht="90">
      <c r="A67" s="115" t="s">
        <v>475</v>
      </c>
      <c r="B67" s="40" t="s">
        <v>96</v>
      </c>
      <c r="C67" s="40" t="s">
        <v>74</v>
      </c>
      <c r="D67" s="40" t="s">
        <v>67</v>
      </c>
      <c r="E67" s="40" t="s">
        <v>471</v>
      </c>
      <c r="F67" s="116"/>
      <c r="G67" s="116"/>
      <c r="H67" s="42"/>
      <c r="I67" s="44">
        <f aca="true" t="shared" si="6" ref="I67:K69">I68</f>
        <v>330</v>
      </c>
      <c r="J67" s="44">
        <f t="shared" si="6"/>
        <v>0</v>
      </c>
      <c r="K67" s="44">
        <f t="shared" si="6"/>
        <v>330</v>
      </c>
      <c r="L67" s="103"/>
      <c r="M67" s="103"/>
      <c r="N67" s="103"/>
      <c r="O67" s="102"/>
    </row>
    <row r="68" spans="1:15" s="24" customFormat="1" ht="45">
      <c r="A68" s="115" t="s">
        <v>133</v>
      </c>
      <c r="B68" s="40" t="s">
        <v>96</v>
      </c>
      <c r="C68" s="40" t="s">
        <v>74</v>
      </c>
      <c r="D68" s="40" t="s">
        <v>67</v>
      </c>
      <c r="E68" s="40" t="s">
        <v>471</v>
      </c>
      <c r="F68" s="135">
        <v>600</v>
      </c>
      <c r="G68" s="40"/>
      <c r="H68" s="42"/>
      <c r="I68" s="44">
        <f t="shared" si="6"/>
        <v>330</v>
      </c>
      <c r="J68" s="44">
        <f t="shared" si="6"/>
        <v>0</v>
      </c>
      <c r="K68" s="44">
        <f t="shared" si="6"/>
        <v>330</v>
      </c>
      <c r="L68" s="103"/>
      <c r="M68" s="103"/>
      <c r="N68" s="103"/>
      <c r="O68" s="102"/>
    </row>
    <row r="69" spans="1:15" s="24" customFormat="1" ht="15">
      <c r="A69" s="115" t="s">
        <v>135</v>
      </c>
      <c r="B69" s="40" t="s">
        <v>96</v>
      </c>
      <c r="C69" s="40" t="s">
        <v>74</v>
      </c>
      <c r="D69" s="40" t="s">
        <v>67</v>
      </c>
      <c r="E69" s="40" t="s">
        <v>471</v>
      </c>
      <c r="F69" s="40" t="s">
        <v>134</v>
      </c>
      <c r="G69" s="40"/>
      <c r="H69" s="42"/>
      <c r="I69" s="44">
        <f t="shared" si="6"/>
        <v>330</v>
      </c>
      <c r="J69" s="44">
        <f t="shared" si="6"/>
        <v>0</v>
      </c>
      <c r="K69" s="44">
        <f t="shared" si="6"/>
        <v>330</v>
      </c>
      <c r="L69" s="103"/>
      <c r="M69" s="103"/>
      <c r="N69" s="103"/>
      <c r="O69" s="102"/>
    </row>
    <row r="70" spans="1:15" s="24" customFormat="1" ht="15.75">
      <c r="A70" s="61" t="s">
        <v>114</v>
      </c>
      <c r="B70" s="41" t="s">
        <v>96</v>
      </c>
      <c r="C70" s="41" t="s">
        <v>74</v>
      </c>
      <c r="D70" s="41" t="s">
        <v>67</v>
      </c>
      <c r="E70" s="41" t="s">
        <v>471</v>
      </c>
      <c r="F70" s="41" t="s">
        <v>134</v>
      </c>
      <c r="G70" s="41" t="s">
        <v>103</v>
      </c>
      <c r="H70" s="42"/>
      <c r="I70" s="45">
        <v>330</v>
      </c>
      <c r="J70" s="45">
        <v>0</v>
      </c>
      <c r="K70" s="45">
        <f aca="true" t="shared" si="7" ref="K70:K75">I70+J70</f>
        <v>330</v>
      </c>
      <c r="L70" s="103"/>
      <c r="M70" s="103"/>
      <c r="N70" s="103"/>
      <c r="O70" s="102"/>
    </row>
    <row r="71" spans="1:15" s="24" customFormat="1" ht="62.25" customHeight="1">
      <c r="A71" s="115" t="s">
        <v>262</v>
      </c>
      <c r="B71" s="40" t="s">
        <v>96</v>
      </c>
      <c r="C71" s="40" t="s">
        <v>74</v>
      </c>
      <c r="D71" s="40" t="s">
        <v>67</v>
      </c>
      <c r="E71" s="40" t="s">
        <v>269</v>
      </c>
      <c r="F71" s="116"/>
      <c r="G71" s="116"/>
      <c r="H71" s="42"/>
      <c r="I71" s="44">
        <f aca="true" t="shared" si="8" ref="I71:J73">I72</f>
        <v>242.7</v>
      </c>
      <c r="J71" s="44">
        <f t="shared" si="8"/>
        <v>0</v>
      </c>
      <c r="K71" s="44">
        <f t="shared" si="7"/>
        <v>242.7</v>
      </c>
      <c r="L71" s="103"/>
      <c r="M71" s="103"/>
      <c r="N71" s="103"/>
      <c r="O71" s="102"/>
    </row>
    <row r="72" spans="1:15" s="24" customFormat="1" ht="45">
      <c r="A72" s="115" t="s">
        <v>133</v>
      </c>
      <c r="B72" s="40" t="s">
        <v>96</v>
      </c>
      <c r="C72" s="40" t="s">
        <v>74</v>
      </c>
      <c r="D72" s="40" t="s">
        <v>67</v>
      </c>
      <c r="E72" s="40" t="s">
        <v>269</v>
      </c>
      <c r="F72" s="135">
        <v>600</v>
      </c>
      <c r="G72" s="40"/>
      <c r="H72" s="42"/>
      <c r="I72" s="44">
        <f t="shared" si="8"/>
        <v>242.7</v>
      </c>
      <c r="J72" s="44">
        <f t="shared" si="8"/>
        <v>0</v>
      </c>
      <c r="K72" s="44">
        <f t="shared" si="7"/>
        <v>242.7</v>
      </c>
      <c r="L72" s="103"/>
      <c r="M72" s="103"/>
      <c r="N72" s="103"/>
      <c r="O72" s="102"/>
    </row>
    <row r="73" spans="1:15" s="24" customFormat="1" ht="15">
      <c r="A73" s="115" t="s">
        <v>135</v>
      </c>
      <c r="B73" s="40" t="s">
        <v>96</v>
      </c>
      <c r="C73" s="40" t="s">
        <v>74</v>
      </c>
      <c r="D73" s="40" t="s">
        <v>67</v>
      </c>
      <c r="E73" s="40" t="s">
        <v>269</v>
      </c>
      <c r="F73" s="40" t="s">
        <v>134</v>
      </c>
      <c r="G73" s="40"/>
      <c r="H73" s="42"/>
      <c r="I73" s="44">
        <f t="shared" si="8"/>
        <v>242.7</v>
      </c>
      <c r="J73" s="44">
        <f t="shared" si="8"/>
        <v>0</v>
      </c>
      <c r="K73" s="44">
        <f t="shared" si="7"/>
        <v>242.7</v>
      </c>
      <c r="L73" s="103"/>
      <c r="M73" s="103"/>
      <c r="N73" s="103"/>
      <c r="O73" s="102"/>
    </row>
    <row r="74" spans="1:15" s="24" customFormat="1" ht="15.75">
      <c r="A74" s="61" t="s">
        <v>113</v>
      </c>
      <c r="B74" s="41" t="s">
        <v>96</v>
      </c>
      <c r="C74" s="41" t="s">
        <v>74</v>
      </c>
      <c r="D74" s="41" t="s">
        <v>67</v>
      </c>
      <c r="E74" s="41" t="s">
        <v>269</v>
      </c>
      <c r="F74" s="41" t="s">
        <v>134</v>
      </c>
      <c r="G74" s="41" t="s">
        <v>102</v>
      </c>
      <c r="H74" s="42"/>
      <c r="I74" s="45">
        <v>242.7</v>
      </c>
      <c r="J74" s="45">
        <v>0</v>
      </c>
      <c r="K74" s="45">
        <f t="shared" si="7"/>
        <v>242.7</v>
      </c>
      <c r="L74" s="103"/>
      <c r="M74" s="103"/>
      <c r="N74" s="103"/>
      <c r="O74" s="102"/>
    </row>
    <row r="75" spans="1:15" s="24" customFormat="1" ht="45">
      <c r="A75" s="115" t="s">
        <v>174</v>
      </c>
      <c r="B75" s="40" t="s">
        <v>96</v>
      </c>
      <c r="C75" s="40" t="s">
        <v>74</v>
      </c>
      <c r="D75" s="40" t="s">
        <v>67</v>
      </c>
      <c r="E75" s="40" t="s">
        <v>271</v>
      </c>
      <c r="F75" s="40"/>
      <c r="G75" s="40"/>
      <c r="H75" s="40"/>
      <c r="I75" s="44">
        <f>I76+I90</f>
        <v>219898.39999999997</v>
      </c>
      <c r="J75" s="44">
        <f>J76+J90</f>
        <v>12802.6</v>
      </c>
      <c r="K75" s="44">
        <f t="shared" si="7"/>
        <v>232700.99999999997</v>
      </c>
      <c r="L75" s="86"/>
      <c r="M75" s="86"/>
      <c r="N75" s="87"/>
      <c r="O75" s="104"/>
    </row>
    <row r="76" spans="1:15" s="24" customFormat="1" ht="45">
      <c r="A76" s="115" t="s">
        <v>155</v>
      </c>
      <c r="B76" s="40" t="s">
        <v>96</v>
      </c>
      <c r="C76" s="40" t="s">
        <v>74</v>
      </c>
      <c r="D76" s="40" t="s">
        <v>67</v>
      </c>
      <c r="E76" s="40" t="s">
        <v>272</v>
      </c>
      <c r="F76" s="40"/>
      <c r="G76" s="40"/>
      <c r="H76" s="40"/>
      <c r="I76" s="44">
        <f>I77</f>
        <v>219880.09999999998</v>
      </c>
      <c r="J76" s="44">
        <f>J77</f>
        <v>12802.6</v>
      </c>
      <c r="K76" s="44">
        <f t="shared" si="0"/>
        <v>232682.69999999998</v>
      </c>
      <c r="L76" s="87"/>
      <c r="M76" s="87"/>
      <c r="N76" s="87"/>
      <c r="O76" s="104"/>
    </row>
    <row r="77" spans="1:15" s="24" customFormat="1" ht="84.75" customHeight="1">
      <c r="A77" s="115" t="s">
        <v>156</v>
      </c>
      <c r="B77" s="40" t="s">
        <v>96</v>
      </c>
      <c r="C77" s="40" t="s">
        <v>74</v>
      </c>
      <c r="D77" s="40" t="s">
        <v>67</v>
      </c>
      <c r="E77" s="40" t="s">
        <v>273</v>
      </c>
      <c r="F77" s="40"/>
      <c r="G77" s="40"/>
      <c r="H77" s="40"/>
      <c r="I77" s="44">
        <f>I78+I82+I86</f>
        <v>219880.09999999998</v>
      </c>
      <c r="J77" s="44">
        <f>J78+J82+J86</f>
        <v>12802.6</v>
      </c>
      <c r="K77" s="44">
        <f t="shared" si="0"/>
        <v>232682.69999999998</v>
      </c>
      <c r="L77" s="87"/>
      <c r="M77" s="87"/>
      <c r="N77" s="87"/>
      <c r="O77" s="104"/>
    </row>
    <row r="78" spans="1:15" s="24" customFormat="1" ht="240">
      <c r="A78" s="60" t="s">
        <v>438</v>
      </c>
      <c r="B78" s="40" t="s">
        <v>96</v>
      </c>
      <c r="C78" s="40" t="s">
        <v>74</v>
      </c>
      <c r="D78" s="40" t="s">
        <v>67</v>
      </c>
      <c r="E78" s="40" t="s">
        <v>274</v>
      </c>
      <c r="F78" s="40"/>
      <c r="G78" s="40"/>
      <c r="H78" s="40"/>
      <c r="I78" s="44">
        <f aca="true" t="shared" si="9" ref="I78:J80">I79</f>
        <v>142795.8</v>
      </c>
      <c r="J78" s="44">
        <f t="shared" si="9"/>
        <v>11799.6</v>
      </c>
      <c r="K78" s="44">
        <f t="shared" si="0"/>
        <v>154595.4</v>
      </c>
      <c r="L78" s="87"/>
      <c r="M78" s="87"/>
      <c r="N78" s="87"/>
      <c r="O78" s="104"/>
    </row>
    <row r="79" spans="1:15" s="24" customFormat="1" ht="45">
      <c r="A79" s="115" t="s">
        <v>133</v>
      </c>
      <c r="B79" s="40" t="s">
        <v>96</v>
      </c>
      <c r="C79" s="40" t="s">
        <v>74</v>
      </c>
      <c r="D79" s="40" t="s">
        <v>67</v>
      </c>
      <c r="E79" s="40" t="s">
        <v>274</v>
      </c>
      <c r="F79" s="40" t="s">
        <v>132</v>
      </c>
      <c r="G79" s="40"/>
      <c r="H79" s="40"/>
      <c r="I79" s="44">
        <f t="shared" si="9"/>
        <v>142795.8</v>
      </c>
      <c r="J79" s="44">
        <f t="shared" si="9"/>
        <v>11799.6</v>
      </c>
      <c r="K79" s="44">
        <f>I79+J79</f>
        <v>154595.4</v>
      </c>
      <c r="L79" s="87"/>
      <c r="M79" s="87"/>
      <c r="N79" s="87"/>
      <c r="O79" s="104"/>
    </row>
    <row r="80" spans="1:15" s="24" customFormat="1" ht="15">
      <c r="A80" s="115" t="s">
        <v>135</v>
      </c>
      <c r="B80" s="40" t="s">
        <v>96</v>
      </c>
      <c r="C80" s="40" t="s">
        <v>74</v>
      </c>
      <c r="D80" s="40" t="s">
        <v>67</v>
      </c>
      <c r="E80" s="40" t="s">
        <v>274</v>
      </c>
      <c r="F80" s="40" t="s">
        <v>134</v>
      </c>
      <c r="G80" s="40"/>
      <c r="H80" s="40"/>
      <c r="I80" s="44">
        <f t="shared" si="9"/>
        <v>142795.8</v>
      </c>
      <c r="J80" s="44">
        <f t="shared" si="9"/>
        <v>11799.6</v>
      </c>
      <c r="K80" s="44">
        <f t="shared" si="0"/>
        <v>154595.4</v>
      </c>
      <c r="L80" s="87"/>
      <c r="M80" s="87"/>
      <c r="N80" s="87"/>
      <c r="O80" s="104"/>
    </row>
    <row r="81" spans="1:15" s="24" customFormat="1" ht="15">
      <c r="A81" s="121" t="s">
        <v>114</v>
      </c>
      <c r="B81" s="41" t="s">
        <v>96</v>
      </c>
      <c r="C81" s="41" t="s">
        <v>74</v>
      </c>
      <c r="D81" s="41" t="s">
        <v>67</v>
      </c>
      <c r="E81" s="41" t="s">
        <v>274</v>
      </c>
      <c r="F81" s="41" t="s">
        <v>134</v>
      </c>
      <c r="G81" s="41" t="s">
        <v>103</v>
      </c>
      <c r="H81" s="41"/>
      <c r="I81" s="45">
        <v>142795.8</v>
      </c>
      <c r="J81" s="45">
        <v>11799.6</v>
      </c>
      <c r="K81" s="45">
        <f t="shared" si="0"/>
        <v>154595.4</v>
      </c>
      <c r="L81" s="87"/>
      <c r="M81" s="87"/>
      <c r="N81" s="108"/>
      <c r="O81" s="104"/>
    </row>
    <row r="82" spans="1:15" s="24" customFormat="1" ht="15">
      <c r="A82" s="115" t="s">
        <v>293</v>
      </c>
      <c r="B82" s="40" t="s">
        <v>96</v>
      </c>
      <c r="C82" s="40" t="s">
        <v>74</v>
      </c>
      <c r="D82" s="40" t="s">
        <v>67</v>
      </c>
      <c r="E82" s="40" t="s">
        <v>275</v>
      </c>
      <c r="F82" s="40"/>
      <c r="G82" s="40"/>
      <c r="H82" s="40"/>
      <c r="I82" s="44">
        <f aca="true" t="shared" si="10" ref="I82:J84">I83</f>
        <v>73050.5</v>
      </c>
      <c r="J82" s="44">
        <f t="shared" si="10"/>
        <v>1003</v>
      </c>
      <c r="K82" s="44">
        <f t="shared" si="0"/>
        <v>74053.5</v>
      </c>
      <c r="L82" s="87"/>
      <c r="M82" s="87"/>
      <c r="N82" s="87"/>
      <c r="O82" s="104"/>
    </row>
    <row r="83" spans="1:15" s="30" customFormat="1" ht="45">
      <c r="A83" s="115" t="s">
        <v>133</v>
      </c>
      <c r="B83" s="40" t="s">
        <v>96</v>
      </c>
      <c r="C83" s="40" t="s">
        <v>74</v>
      </c>
      <c r="D83" s="40" t="s">
        <v>67</v>
      </c>
      <c r="E83" s="40" t="s">
        <v>275</v>
      </c>
      <c r="F83" s="40" t="s">
        <v>132</v>
      </c>
      <c r="G83" s="40"/>
      <c r="H83" s="40"/>
      <c r="I83" s="44">
        <f t="shared" si="10"/>
        <v>73050.5</v>
      </c>
      <c r="J83" s="44">
        <f t="shared" si="10"/>
        <v>1003</v>
      </c>
      <c r="K83" s="44">
        <f t="shared" si="0"/>
        <v>74053.5</v>
      </c>
      <c r="L83" s="87"/>
      <c r="M83" s="87"/>
      <c r="N83" s="87"/>
      <c r="O83" s="104"/>
    </row>
    <row r="84" spans="1:15" s="30" customFormat="1" ht="15.75">
      <c r="A84" s="115" t="s">
        <v>135</v>
      </c>
      <c r="B84" s="40" t="s">
        <v>96</v>
      </c>
      <c r="C84" s="40" t="s">
        <v>74</v>
      </c>
      <c r="D84" s="40" t="s">
        <v>67</v>
      </c>
      <c r="E84" s="40" t="s">
        <v>275</v>
      </c>
      <c r="F84" s="40" t="s">
        <v>134</v>
      </c>
      <c r="G84" s="40"/>
      <c r="H84" s="40"/>
      <c r="I84" s="44">
        <f t="shared" si="10"/>
        <v>73050.5</v>
      </c>
      <c r="J84" s="44">
        <f t="shared" si="10"/>
        <v>1003</v>
      </c>
      <c r="K84" s="44">
        <f t="shared" si="0"/>
        <v>74053.5</v>
      </c>
      <c r="L84" s="87"/>
      <c r="M84" s="87"/>
      <c r="N84" s="87"/>
      <c r="O84" s="104"/>
    </row>
    <row r="85" spans="1:15" s="30" customFormat="1" ht="15.75">
      <c r="A85" s="61" t="s">
        <v>113</v>
      </c>
      <c r="B85" s="41" t="s">
        <v>96</v>
      </c>
      <c r="C85" s="41" t="s">
        <v>74</v>
      </c>
      <c r="D85" s="41" t="s">
        <v>67</v>
      </c>
      <c r="E85" s="41" t="s">
        <v>275</v>
      </c>
      <c r="F85" s="41" t="s">
        <v>134</v>
      </c>
      <c r="G85" s="41" t="s">
        <v>102</v>
      </c>
      <c r="H85" s="41"/>
      <c r="I85" s="45">
        <v>73050.5</v>
      </c>
      <c r="J85" s="45">
        <v>1003</v>
      </c>
      <c r="K85" s="45">
        <f t="shared" si="0"/>
        <v>74053.5</v>
      </c>
      <c r="L85" s="87"/>
      <c r="M85" s="87"/>
      <c r="N85" s="108"/>
      <c r="O85" s="104"/>
    </row>
    <row r="86" spans="1:15" s="30" customFormat="1" ht="15.75">
      <c r="A86" s="115" t="s">
        <v>293</v>
      </c>
      <c r="B86" s="40" t="s">
        <v>96</v>
      </c>
      <c r="C86" s="40" t="s">
        <v>74</v>
      </c>
      <c r="D86" s="40" t="s">
        <v>67</v>
      </c>
      <c r="E86" s="40" t="s">
        <v>453</v>
      </c>
      <c r="F86" s="40"/>
      <c r="G86" s="40"/>
      <c r="H86" s="41"/>
      <c r="I86" s="44">
        <f aca="true" t="shared" si="11" ref="I86:K88">I87</f>
        <v>4033.8</v>
      </c>
      <c r="J86" s="44">
        <f t="shared" si="11"/>
        <v>0</v>
      </c>
      <c r="K86" s="44">
        <f t="shared" si="11"/>
        <v>4033.8</v>
      </c>
      <c r="L86" s="87"/>
      <c r="M86" s="87"/>
      <c r="N86" s="108"/>
      <c r="O86" s="104"/>
    </row>
    <row r="87" spans="1:15" s="30" customFormat="1" ht="45">
      <c r="A87" s="115" t="s">
        <v>133</v>
      </c>
      <c r="B87" s="40" t="s">
        <v>96</v>
      </c>
      <c r="C87" s="40" t="s">
        <v>74</v>
      </c>
      <c r="D87" s="40" t="s">
        <v>67</v>
      </c>
      <c r="E87" s="40" t="s">
        <v>453</v>
      </c>
      <c r="F87" s="40" t="s">
        <v>132</v>
      </c>
      <c r="G87" s="40"/>
      <c r="H87" s="41"/>
      <c r="I87" s="44">
        <f t="shared" si="11"/>
        <v>4033.8</v>
      </c>
      <c r="J87" s="44">
        <f t="shared" si="11"/>
        <v>0</v>
      </c>
      <c r="K87" s="44">
        <f t="shared" si="11"/>
        <v>4033.8</v>
      </c>
      <c r="L87" s="87"/>
      <c r="M87" s="87"/>
      <c r="N87" s="108"/>
      <c r="O87" s="104"/>
    </row>
    <row r="88" spans="1:15" s="30" customFormat="1" ht="15.75">
      <c r="A88" s="115" t="s">
        <v>135</v>
      </c>
      <c r="B88" s="40" t="s">
        <v>96</v>
      </c>
      <c r="C88" s="40" t="s">
        <v>74</v>
      </c>
      <c r="D88" s="40" t="s">
        <v>67</v>
      </c>
      <c r="E88" s="40" t="s">
        <v>453</v>
      </c>
      <c r="F88" s="40" t="s">
        <v>134</v>
      </c>
      <c r="G88" s="40"/>
      <c r="H88" s="41"/>
      <c r="I88" s="44">
        <f t="shared" si="11"/>
        <v>4033.8</v>
      </c>
      <c r="J88" s="44">
        <f t="shared" si="11"/>
        <v>0</v>
      </c>
      <c r="K88" s="44">
        <f t="shared" si="11"/>
        <v>4033.8</v>
      </c>
      <c r="L88" s="87"/>
      <c r="M88" s="87"/>
      <c r="N88" s="108"/>
      <c r="O88" s="104"/>
    </row>
    <row r="89" spans="1:15" s="30" customFormat="1" ht="15.75">
      <c r="A89" s="61" t="s">
        <v>113</v>
      </c>
      <c r="B89" s="41" t="s">
        <v>96</v>
      </c>
      <c r="C89" s="41" t="s">
        <v>74</v>
      </c>
      <c r="D89" s="41" t="s">
        <v>67</v>
      </c>
      <c r="E89" s="41" t="s">
        <v>453</v>
      </c>
      <c r="F89" s="41" t="s">
        <v>134</v>
      </c>
      <c r="G89" s="41" t="s">
        <v>102</v>
      </c>
      <c r="H89" s="41"/>
      <c r="I89" s="45">
        <v>4033.8</v>
      </c>
      <c r="J89" s="45">
        <v>0</v>
      </c>
      <c r="K89" s="45">
        <f>I89+J89</f>
        <v>4033.8</v>
      </c>
      <c r="L89" s="87"/>
      <c r="M89" s="87"/>
      <c r="N89" s="108"/>
      <c r="O89" s="104"/>
    </row>
    <row r="90" spans="1:15" s="30" customFormat="1" ht="60">
      <c r="A90" s="60" t="s">
        <v>170</v>
      </c>
      <c r="B90" s="40" t="s">
        <v>96</v>
      </c>
      <c r="C90" s="40" t="s">
        <v>74</v>
      </c>
      <c r="D90" s="40" t="s">
        <v>67</v>
      </c>
      <c r="E90" s="40" t="s">
        <v>22</v>
      </c>
      <c r="F90" s="41"/>
      <c r="G90" s="41"/>
      <c r="H90" s="41"/>
      <c r="I90" s="44">
        <f aca="true" t="shared" si="12" ref="I90:K94">I91</f>
        <v>18.3</v>
      </c>
      <c r="J90" s="44">
        <f t="shared" si="12"/>
        <v>0</v>
      </c>
      <c r="K90" s="44">
        <f t="shared" si="12"/>
        <v>18.3</v>
      </c>
      <c r="L90" s="87"/>
      <c r="M90" s="87"/>
      <c r="N90" s="108"/>
      <c r="O90" s="104"/>
    </row>
    <row r="91" spans="1:15" s="30" customFormat="1" ht="45">
      <c r="A91" s="60" t="s">
        <v>171</v>
      </c>
      <c r="B91" s="40" t="s">
        <v>96</v>
      </c>
      <c r="C91" s="40" t="s">
        <v>74</v>
      </c>
      <c r="D91" s="40" t="s">
        <v>67</v>
      </c>
      <c r="E91" s="40" t="s">
        <v>23</v>
      </c>
      <c r="F91" s="41"/>
      <c r="G91" s="41"/>
      <c r="H91" s="41"/>
      <c r="I91" s="44">
        <f t="shared" si="12"/>
        <v>18.3</v>
      </c>
      <c r="J91" s="44">
        <f t="shared" si="12"/>
        <v>0</v>
      </c>
      <c r="K91" s="44">
        <f t="shared" si="12"/>
        <v>18.3</v>
      </c>
      <c r="L91" s="87"/>
      <c r="M91" s="87"/>
      <c r="N91" s="108"/>
      <c r="O91" s="104"/>
    </row>
    <row r="92" spans="1:15" s="30" customFormat="1" ht="15.75">
      <c r="A92" s="115" t="s">
        <v>293</v>
      </c>
      <c r="B92" s="40" t="s">
        <v>96</v>
      </c>
      <c r="C92" s="40" t="s">
        <v>74</v>
      </c>
      <c r="D92" s="40" t="s">
        <v>67</v>
      </c>
      <c r="E92" s="40" t="s">
        <v>24</v>
      </c>
      <c r="F92" s="40"/>
      <c r="G92" s="40"/>
      <c r="H92" s="41"/>
      <c r="I92" s="44">
        <f t="shared" si="12"/>
        <v>18.3</v>
      </c>
      <c r="J92" s="44">
        <f t="shared" si="12"/>
        <v>0</v>
      </c>
      <c r="K92" s="44">
        <f t="shared" si="12"/>
        <v>18.3</v>
      </c>
      <c r="L92" s="87"/>
      <c r="M92" s="87"/>
      <c r="N92" s="108"/>
      <c r="O92" s="104"/>
    </row>
    <row r="93" spans="1:15" s="30" customFormat="1" ht="45">
      <c r="A93" s="115" t="s">
        <v>133</v>
      </c>
      <c r="B93" s="40" t="s">
        <v>96</v>
      </c>
      <c r="C93" s="40" t="s">
        <v>74</v>
      </c>
      <c r="D93" s="40" t="s">
        <v>67</v>
      </c>
      <c r="E93" s="40" t="s">
        <v>24</v>
      </c>
      <c r="F93" s="40" t="s">
        <v>132</v>
      </c>
      <c r="G93" s="40"/>
      <c r="H93" s="41"/>
      <c r="I93" s="44">
        <f t="shared" si="12"/>
        <v>18.3</v>
      </c>
      <c r="J93" s="44">
        <f t="shared" si="12"/>
        <v>0</v>
      </c>
      <c r="K93" s="44">
        <f t="shared" si="12"/>
        <v>18.3</v>
      </c>
      <c r="L93" s="87"/>
      <c r="M93" s="87"/>
      <c r="N93" s="108"/>
      <c r="O93" s="104"/>
    </row>
    <row r="94" spans="1:15" s="30" customFormat="1" ht="15.75">
      <c r="A94" s="115" t="s">
        <v>135</v>
      </c>
      <c r="B94" s="40" t="s">
        <v>96</v>
      </c>
      <c r="C94" s="40" t="s">
        <v>74</v>
      </c>
      <c r="D94" s="40" t="s">
        <v>67</v>
      </c>
      <c r="E94" s="40" t="s">
        <v>24</v>
      </c>
      <c r="F94" s="40" t="s">
        <v>134</v>
      </c>
      <c r="G94" s="40"/>
      <c r="H94" s="41"/>
      <c r="I94" s="44">
        <f t="shared" si="12"/>
        <v>18.3</v>
      </c>
      <c r="J94" s="44">
        <f t="shared" si="12"/>
        <v>0</v>
      </c>
      <c r="K94" s="44">
        <f t="shared" si="12"/>
        <v>18.3</v>
      </c>
      <c r="L94" s="87"/>
      <c r="M94" s="87"/>
      <c r="N94" s="108"/>
      <c r="O94" s="104"/>
    </row>
    <row r="95" spans="1:15" s="30" customFormat="1" ht="15.75">
      <c r="A95" s="61" t="s">
        <v>113</v>
      </c>
      <c r="B95" s="41" t="s">
        <v>96</v>
      </c>
      <c r="C95" s="41" t="s">
        <v>74</v>
      </c>
      <c r="D95" s="41" t="s">
        <v>67</v>
      </c>
      <c r="E95" s="41" t="s">
        <v>24</v>
      </c>
      <c r="F95" s="41" t="s">
        <v>134</v>
      </c>
      <c r="G95" s="41" t="s">
        <v>102</v>
      </c>
      <c r="H95" s="41"/>
      <c r="I95" s="45">
        <v>18.3</v>
      </c>
      <c r="J95" s="45">
        <v>0</v>
      </c>
      <c r="K95" s="45">
        <f>I95+J95</f>
        <v>18.3</v>
      </c>
      <c r="L95" s="87"/>
      <c r="M95" s="87"/>
      <c r="N95" s="108"/>
      <c r="O95" s="104"/>
    </row>
    <row r="96" spans="1:15" s="30" customFormat="1" ht="45">
      <c r="A96" s="60" t="s">
        <v>173</v>
      </c>
      <c r="B96" s="40" t="s">
        <v>96</v>
      </c>
      <c r="C96" s="40" t="s">
        <v>74</v>
      </c>
      <c r="D96" s="40" t="s">
        <v>67</v>
      </c>
      <c r="E96" s="40" t="s">
        <v>29</v>
      </c>
      <c r="F96" s="40"/>
      <c r="G96" s="40"/>
      <c r="H96" s="40"/>
      <c r="I96" s="44">
        <f>I97</f>
        <v>469.59999999999997</v>
      </c>
      <c r="J96" s="44">
        <f>J97</f>
        <v>0</v>
      </c>
      <c r="K96" s="44">
        <f t="shared" si="0"/>
        <v>469.59999999999997</v>
      </c>
      <c r="L96" s="87"/>
      <c r="M96" s="87"/>
      <c r="N96" s="87"/>
      <c r="O96" s="104"/>
    </row>
    <row r="97" spans="1:15" s="30" customFormat="1" ht="72.75" customHeight="1">
      <c r="A97" s="60" t="s">
        <v>30</v>
      </c>
      <c r="B97" s="40" t="s">
        <v>96</v>
      </c>
      <c r="C97" s="40" t="s">
        <v>74</v>
      </c>
      <c r="D97" s="40" t="s">
        <v>67</v>
      </c>
      <c r="E97" s="40" t="s">
        <v>31</v>
      </c>
      <c r="F97" s="40"/>
      <c r="G97" s="40"/>
      <c r="H97" s="40"/>
      <c r="I97" s="44">
        <f>I98+I102+I106+I110</f>
        <v>469.59999999999997</v>
      </c>
      <c r="J97" s="44">
        <f>J98+J102+J106+J110</f>
        <v>0</v>
      </c>
      <c r="K97" s="44">
        <f t="shared" si="0"/>
        <v>469.59999999999997</v>
      </c>
      <c r="L97" s="87"/>
      <c r="M97" s="87"/>
      <c r="N97" s="87"/>
      <c r="O97" s="104"/>
    </row>
    <row r="98" spans="1:15" s="30" customFormat="1" ht="16.5" customHeight="1">
      <c r="A98" s="60" t="s">
        <v>293</v>
      </c>
      <c r="B98" s="40" t="s">
        <v>96</v>
      </c>
      <c r="C98" s="40" t="s">
        <v>74</v>
      </c>
      <c r="D98" s="40" t="s">
        <v>67</v>
      </c>
      <c r="E98" s="40" t="s">
        <v>494</v>
      </c>
      <c r="F98" s="40"/>
      <c r="G98" s="40"/>
      <c r="H98" s="40"/>
      <c r="I98" s="44">
        <f aca="true" t="shared" si="13" ref="I98:K100">I99</f>
        <v>0</v>
      </c>
      <c r="J98" s="44">
        <f t="shared" si="13"/>
        <v>0</v>
      </c>
      <c r="K98" s="44">
        <f t="shared" si="13"/>
        <v>0</v>
      </c>
      <c r="L98" s="87"/>
      <c r="M98" s="87"/>
      <c r="N98" s="87"/>
      <c r="O98" s="104"/>
    </row>
    <row r="99" spans="1:15" s="30" customFormat="1" ht="48" customHeight="1">
      <c r="A99" s="115" t="s">
        <v>133</v>
      </c>
      <c r="B99" s="40" t="s">
        <v>96</v>
      </c>
      <c r="C99" s="40" t="s">
        <v>74</v>
      </c>
      <c r="D99" s="40" t="s">
        <v>67</v>
      </c>
      <c r="E99" s="40" t="s">
        <v>494</v>
      </c>
      <c r="F99" s="40" t="s">
        <v>132</v>
      </c>
      <c r="G99" s="40"/>
      <c r="H99" s="40"/>
      <c r="I99" s="44">
        <f t="shared" si="13"/>
        <v>0</v>
      </c>
      <c r="J99" s="44">
        <f t="shared" si="13"/>
        <v>0</v>
      </c>
      <c r="K99" s="44">
        <f t="shared" si="13"/>
        <v>0</v>
      </c>
      <c r="L99" s="87"/>
      <c r="M99" s="87"/>
      <c r="N99" s="87"/>
      <c r="O99" s="104"/>
    </row>
    <row r="100" spans="1:15" s="30" customFormat="1" ht="18.75" customHeight="1">
      <c r="A100" s="115" t="s">
        <v>135</v>
      </c>
      <c r="B100" s="40" t="s">
        <v>96</v>
      </c>
      <c r="C100" s="40" t="s">
        <v>74</v>
      </c>
      <c r="D100" s="40" t="s">
        <v>67</v>
      </c>
      <c r="E100" s="40" t="s">
        <v>494</v>
      </c>
      <c r="F100" s="40" t="s">
        <v>132</v>
      </c>
      <c r="G100" s="40"/>
      <c r="H100" s="40"/>
      <c r="I100" s="44">
        <f t="shared" si="13"/>
        <v>0</v>
      </c>
      <c r="J100" s="44">
        <f t="shared" si="13"/>
        <v>0</v>
      </c>
      <c r="K100" s="44">
        <f t="shared" si="13"/>
        <v>0</v>
      </c>
      <c r="L100" s="87"/>
      <c r="M100" s="87"/>
      <c r="N100" s="87"/>
      <c r="O100" s="104"/>
    </row>
    <row r="101" spans="1:15" s="30" customFormat="1" ht="17.25" customHeight="1">
      <c r="A101" s="121" t="s">
        <v>114</v>
      </c>
      <c r="B101" s="41" t="s">
        <v>96</v>
      </c>
      <c r="C101" s="41" t="s">
        <v>74</v>
      </c>
      <c r="D101" s="41" t="s">
        <v>67</v>
      </c>
      <c r="E101" s="41" t="s">
        <v>494</v>
      </c>
      <c r="F101" s="41" t="s">
        <v>134</v>
      </c>
      <c r="G101" s="41" t="s">
        <v>103</v>
      </c>
      <c r="H101" s="41"/>
      <c r="I101" s="45">
        <v>0</v>
      </c>
      <c r="J101" s="45">
        <v>0</v>
      </c>
      <c r="K101" s="45">
        <f>I101+J101</f>
        <v>0</v>
      </c>
      <c r="L101" s="87"/>
      <c r="M101" s="87"/>
      <c r="N101" s="87"/>
      <c r="O101" s="104"/>
    </row>
    <row r="102" spans="1:15" s="30" customFormat="1" ht="18.75" customHeight="1">
      <c r="A102" s="60" t="s">
        <v>293</v>
      </c>
      <c r="B102" s="40" t="s">
        <v>96</v>
      </c>
      <c r="C102" s="40" t="s">
        <v>74</v>
      </c>
      <c r="D102" s="40" t="s">
        <v>67</v>
      </c>
      <c r="E102" s="40" t="s">
        <v>495</v>
      </c>
      <c r="F102" s="41"/>
      <c r="G102" s="41"/>
      <c r="H102" s="41"/>
      <c r="I102" s="44">
        <f aca="true" t="shared" si="14" ref="I102:K104">I103</f>
        <v>52.2</v>
      </c>
      <c r="J102" s="44">
        <f t="shared" si="14"/>
        <v>0</v>
      </c>
      <c r="K102" s="44">
        <f t="shared" si="14"/>
        <v>52.2</v>
      </c>
      <c r="L102" s="87"/>
      <c r="M102" s="87"/>
      <c r="N102" s="87"/>
      <c r="O102" s="104"/>
    </row>
    <row r="103" spans="1:15" s="30" customFormat="1" ht="50.25" customHeight="1">
      <c r="A103" s="115" t="s">
        <v>133</v>
      </c>
      <c r="B103" s="40" t="s">
        <v>96</v>
      </c>
      <c r="C103" s="40" t="s">
        <v>74</v>
      </c>
      <c r="D103" s="40" t="s">
        <v>67</v>
      </c>
      <c r="E103" s="40" t="s">
        <v>495</v>
      </c>
      <c r="F103" s="40" t="s">
        <v>132</v>
      </c>
      <c r="G103" s="41"/>
      <c r="H103" s="41"/>
      <c r="I103" s="44">
        <f t="shared" si="14"/>
        <v>52.2</v>
      </c>
      <c r="J103" s="44">
        <f t="shared" si="14"/>
        <v>0</v>
      </c>
      <c r="K103" s="44">
        <f t="shared" si="14"/>
        <v>52.2</v>
      </c>
      <c r="L103" s="87"/>
      <c r="M103" s="87"/>
      <c r="N103" s="87"/>
      <c r="O103" s="104"/>
    </row>
    <row r="104" spans="1:15" s="30" customFormat="1" ht="21.75" customHeight="1">
      <c r="A104" s="115" t="s">
        <v>135</v>
      </c>
      <c r="B104" s="40" t="s">
        <v>96</v>
      </c>
      <c r="C104" s="40" t="s">
        <v>74</v>
      </c>
      <c r="D104" s="40" t="s">
        <v>67</v>
      </c>
      <c r="E104" s="40" t="s">
        <v>495</v>
      </c>
      <c r="F104" s="40" t="s">
        <v>134</v>
      </c>
      <c r="G104" s="41"/>
      <c r="H104" s="41"/>
      <c r="I104" s="44">
        <f t="shared" si="14"/>
        <v>52.2</v>
      </c>
      <c r="J104" s="44">
        <f t="shared" si="14"/>
        <v>0</v>
      </c>
      <c r="K104" s="44">
        <f t="shared" si="14"/>
        <v>52.2</v>
      </c>
      <c r="L104" s="87"/>
      <c r="M104" s="87"/>
      <c r="N104" s="87"/>
      <c r="O104" s="104"/>
    </row>
    <row r="105" spans="1:15" s="30" customFormat="1" ht="18" customHeight="1">
      <c r="A105" s="61" t="s">
        <v>113</v>
      </c>
      <c r="B105" s="41" t="s">
        <v>96</v>
      </c>
      <c r="C105" s="41" t="s">
        <v>74</v>
      </c>
      <c r="D105" s="41" t="s">
        <v>67</v>
      </c>
      <c r="E105" s="41" t="s">
        <v>495</v>
      </c>
      <c r="F105" s="41" t="s">
        <v>134</v>
      </c>
      <c r="G105" s="41" t="s">
        <v>102</v>
      </c>
      <c r="H105" s="41"/>
      <c r="I105" s="45">
        <v>52.2</v>
      </c>
      <c r="J105" s="45">
        <v>0</v>
      </c>
      <c r="K105" s="45">
        <f>I105+J105</f>
        <v>52.2</v>
      </c>
      <c r="L105" s="87"/>
      <c r="M105" s="87"/>
      <c r="N105" s="87"/>
      <c r="O105" s="104"/>
    </row>
    <row r="106" spans="1:15" s="30" customFormat="1" ht="18" customHeight="1">
      <c r="A106" s="60" t="s">
        <v>293</v>
      </c>
      <c r="B106" s="40" t="s">
        <v>96</v>
      </c>
      <c r="C106" s="40" t="s">
        <v>74</v>
      </c>
      <c r="D106" s="40" t="s">
        <v>67</v>
      </c>
      <c r="E106" s="40" t="s">
        <v>495</v>
      </c>
      <c r="F106" s="41"/>
      <c r="G106" s="41"/>
      <c r="H106" s="41"/>
      <c r="I106" s="44">
        <f aca="true" t="shared" si="15" ref="I106:K108">I107</f>
        <v>417.4</v>
      </c>
      <c r="J106" s="44">
        <f t="shared" si="15"/>
        <v>0</v>
      </c>
      <c r="K106" s="44">
        <f t="shared" si="15"/>
        <v>417.4</v>
      </c>
      <c r="L106" s="87"/>
      <c r="M106" s="87"/>
      <c r="N106" s="87"/>
      <c r="O106" s="104"/>
    </row>
    <row r="107" spans="1:15" s="30" customFormat="1" ht="18" customHeight="1">
      <c r="A107" s="115" t="s">
        <v>133</v>
      </c>
      <c r="B107" s="40" t="s">
        <v>96</v>
      </c>
      <c r="C107" s="40" t="s">
        <v>74</v>
      </c>
      <c r="D107" s="40" t="s">
        <v>67</v>
      </c>
      <c r="E107" s="40" t="s">
        <v>495</v>
      </c>
      <c r="F107" s="40" t="s">
        <v>132</v>
      </c>
      <c r="G107" s="41"/>
      <c r="H107" s="41"/>
      <c r="I107" s="44">
        <f t="shared" si="15"/>
        <v>417.4</v>
      </c>
      <c r="J107" s="44">
        <f t="shared" si="15"/>
        <v>0</v>
      </c>
      <c r="K107" s="44">
        <f t="shared" si="15"/>
        <v>417.4</v>
      </c>
      <c r="L107" s="87"/>
      <c r="M107" s="87"/>
      <c r="N107" s="87"/>
      <c r="O107" s="104"/>
    </row>
    <row r="108" spans="1:15" s="30" customFormat="1" ht="18" customHeight="1">
      <c r="A108" s="115" t="s">
        <v>135</v>
      </c>
      <c r="B108" s="40" t="s">
        <v>96</v>
      </c>
      <c r="C108" s="40" t="s">
        <v>74</v>
      </c>
      <c r="D108" s="40" t="s">
        <v>67</v>
      </c>
      <c r="E108" s="40" t="s">
        <v>495</v>
      </c>
      <c r="F108" s="40" t="s">
        <v>134</v>
      </c>
      <c r="G108" s="41"/>
      <c r="H108" s="41"/>
      <c r="I108" s="44">
        <f t="shared" si="15"/>
        <v>417.4</v>
      </c>
      <c r="J108" s="44">
        <f t="shared" si="15"/>
        <v>0</v>
      </c>
      <c r="K108" s="44">
        <f t="shared" si="15"/>
        <v>417.4</v>
      </c>
      <c r="L108" s="87"/>
      <c r="M108" s="87"/>
      <c r="N108" s="87"/>
      <c r="O108" s="104"/>
    </row>
    <row r="109" spans="1:15" s="30" customFormat="1" ht="18" customHeight="1">
      <c r="A109" s="121" t="s">
        <v>114</v>
      </c>
      <c r="B109" s="41" t="s">
        <v>96</v>
      </c>
      <c r="C109" s="41" t="s">
        <v>74</v>
      </c>
      <c r="D109" s="41" t="s">
        <v>67</v>
      </c>
      <c r="E109" s="41" t="s">
        <v>495</v>
      </c>
      <c r="F109" s="41" t="s">
        <v>134</v>
      </c>
      <c r="G109" s="41" t="s">
        <v>103</v>
      </c>
      <c r="H109" s="41"/>
      <c r="I109" s="45">
        <v>417.4</v>
      </c>
      <c r="J109" s="45">
        <v>0</v>
      </c>
      <c r="K109" s="45">
        <f>I109+J109</f>
        <v>417.4</v>
      </c>
      <c r="L109" s="87"/>
      <c r="M109" s="87"/>
      <c r="N109" s="87"/>
      <c r="O109" s="104"/>
    </row>
    <row r="110" spans="1:15" s="30" customFormat="1" ht="15.75">
      <c r="A110" s="60" t="s">
        <v>293</v>
      </c>
      <c r="B110" s="40" t="s">
        <v>96</v>
      </c>
      <c r="C110" s="40" t="s">
        <v>74</v>
      </c>
      <c r="D110" s="40" t="s">
        <v>67</v>
      </c>
      <c r="E110" s="40" t="s">
        <v>32</v>
      </c>
      <c r="F110" s="40"/>
      <c r="G110" s="40"/>
      <c r="H110" s="40"/>
      <c r="I110" s="44">
        <f aca="true" t="shared" si="16" ref="I110:J112">I111</f>
        <v>0</v>
      </c>
      <c r="J110" s="44">
        <f t="shared" si="16"/>
        <v>0</v>
      </c>
      <c r="K110" s="44">
        <f t="shared" si="0"/>
        <v>0</v>
      </c>
      <c r="L110" s="87"/>
      <c r="M110" s="87"/>
      <c r="N110" s="87"/>
      <c r="O110" s="104"/>
    </row>
    <row r="111" spans="1:15" s="30" customFormat="1" ht="45">
      <c r="A111" s="115" t="s">
        <v>133</v>
      </c>
      <c r="B111" s="40" t="s">
        <v>96</v>
      </c>
      <c r="C111" s="40" t="s">
        <v>74</v>
      </c>
      <c r="D111" s="40" t="s">
        <v>67</v>
      </c>
      <c r="E111" s="40" t="s">
        <v>32</v>
      </c>
      <c r="F111" s="40" t="s">
        <v>132</v>
      </c>
      <c r="G111" s="40"/>
      <c r="H111" s="40"/>
      <c r="I111" s="44">
        <f t="shared" si="16"/>
        <v>0</v>
      </c>
      <c r="J111" s="44">
        <f t="shared" si="16"/>
        <v>0</v>
      </c>
      <c r="K111" s="44">
        <f aca="true" t="shared" si="17" ref="K111:K206">I111+J111</f>
        <v>0</v>
      </c>
      <c r="L111" s="87"/>
      <c r="M111" s="87"/>
      <c r="N111" s="87"/>
      <c r="O111" s="104"/>
    </row>
    <row r="112" spans="1:15" s="30" customFormat="1" ht="15.75">
      <c r="A112" s="115" t="s">
        <v>135</v>
      </c>
      <c r="B112" s="40" t="s">
        <v>96</v>
      </c>
      <c r="C112" s="40" t="s">
        <v>74</v>
      </c>
      <c r="D112" s="40" t="s">
        <v>67</v>
      </c>
      <c r="E112" s="40" t="s">
        <v>32</v>
      </c>
      <c r="F112" s="40" t="s">
        <v>134</v>
      </c>
      <c r="G112" s="40"/>
      <c r="H112" s="40"/>
      <c r="I112" s="44">
        <f t="shared" si="16"/>
        <v>0</v>
      </c>
      <c r="J112" s="44">
        <f t="shared" si="16"/>
        <v>0</v>
      </c>
      <c r="K112" s="44">
        <f t="shared" si="17"/>
        <v>0</v>
      </c>
      <c r="L112" s="87"/>
      <c r="M112" s="87"/>
      <c r="N112" s="87"/>
      <c r="O112" s="104"/>
    </row>
    <row r="113" spans="1:15" s="30" customFormat="1" ht="15.75">
      <c r="A113" s="61" t="s">
        <v>113</v>
      </c>
      <c r="B113" s="41" t="s">
        <v>96</v>
      </c>
      <c r="C113" s="41" t="s">
        <v>74</v>
      </c>
      <c r="D113" s="41" t="s">
        <v>67</v>
      </c>
      <c r="E113" s="41" t="s">
        <v>32</v>
      </c>
      <c r="F113" s="41" t="s">
        <v>134</v>
      </c>
      <c r="G113" s="41" t="s">
        <v>102</v>
      </c>
      <c r="H113" s="41"/>
      <c r="I113" s="45">
        <v>0</v>
      </c>
      <c r="J113" s="45">
        <v>0</v>
      </c>
      <c r="K113" s="45">
        <f t="shared" si="17"/>
        <v>0</v>
      </c>
      <c r="L113" s="87"/>
      <c r="M113" s="87"/>
      <c r="N113" s="108"/>
      <c r="O113" s="104"/>
    </row>
    <row r="114" spans="1:15" s="24" customFormat="1" ht="15">
      <c r="A114" s="120" t="s">
        <v>61</v>
      </c>
      <c r="B114" s="42" t="s">
        <v>96</v>
      </c>
      <c r="C114" s="42" t="s">
        <v>74</v>
      </c>
      <c r="D114" s="42" t="s">
        <v>73</v>
      </c>
      <c r="E114" s="41"/>
      <c r="F114" s="42"/>
      <c r="G114" s="42"/>
      <c r="H114" s="42"/>
      <c r="I114" s="43">
        <f>I115+I128</f>
        <v>277589.2</v>
      </c>
      <c r="J114" s="43">
        <f>J115+J128</f>
        <v>10733.7</v>
      </c>
      <c r="K114" s="43">
        <f t="shared" si="17"/>
        <v>288322.9</v>
      </c>
      <c r="L114" s="86"/>
      <c r="M114" s="86"/>
      <c r="N114" s="103"/>
      <c r="O114" s="102"/>
    </row>
    <row r="115" spans="1:15" s="24" customFormat="1" ht="30">
      <c r="A115" s="115" t="s">
        <v>38</v>
      </c>
      <c r="B115" s="40" t="s">
        <v>96</v>
      </c>
      <c r="C115" s="40" t="s">
        <v>74</v>
      </c>
      <c r="D115" s="40" t="s">
        <v>73</v>
      </c>
      <c r="E115" s="40" t="s">
        <v>265</v>
      </c>
      <c r="F115" s="42"/>
      <c r="G115" s="42"/>
      <c r="H115" s="42"/>
      <c r="I115" s="44">
        <f>I116+I124+I120</f>
        <v>8610.1</v>
      </c>
      <c r="J115" s="44">
        <f>J116+J124+J120</f>
        <v>27</v>
      </c>
      <c r="K115" s="44">
        <f t="shared" si="17"/>
        <v>8637.1</v>
      </c>
      <c r="L115" s="86"/>
      <c r="M115" s="86"/>
      <c r="N115" s="87"/>
      <c r="O115" s="104"/>
    </row>
    <row r="116" spans="1:15" s="24" customFormat="1" ht="60">
      <c r="A116" s="60" t="s">
        <v>289</v>
      </c>
      <c r="B116" s="40" t="s">
        <v>96</v>
      </c>
      <c r="C116" s="40" t="s">
        <v>74</v>
      </c>
      <c r="D116" s="40" t="s">
        <v>73</v>
      </c>
      <c r="E116" s="131" t="s">
        <v>290</v>
      </c>
      <c r="F116" s="42"/>
      <c r="G116" s="42"/>
      <c r="H116" s="42"/>
      <c r="I116" s="44">
        <f aca="true" t="shared" si="18" ref="I116:J118">I117</f>
        <v>6937.1</v>
      </c>
      <c r="J116" s="44">
        <f t="shared" si="18"/>
        <v>27</v>
      </c>
      <c r="K116" s="44">
        <f t="shared" si="17"/>
        <v>6964.1</v>
      </c>
      <c r="L116" s="86"/>
      <c r="M116" s="86"/>
      <c r="N116" s="87"/>
      <c r="O116" s="104"/>
    </row>
    <row r="117" spans="1:15" s="24" customFormat="1" ht="45">
      <c r="A117" s="115" t="s">
        <v>133</v>
      </c>
      <c r="B117" s="40" t="s">
        <v>96</v>
      </c>
      <c r="C117" s="40" t="s">
        <v>74</v>
      </c>
      <c r="D117" s="40" t="s">
        <v>73</v>
      </c>
      <c r="E117" s="131" t="s">
        <v>290</v>
      </c>
      <c r="F117" s="40" t="s">
        <v>132</v>
      </c>
      <c r="G117" s="42"/>
      <c r="H117" s="42"/>
      <c r="I117" s="44">
        <f t="shared" si="18"/>
        <v>6937.1</v>
      </c>
      <c r="J117" s="44">
        <f t="shared" si="18"/>
        <v>27</v>
      </c>
      <c r="K117" s="44">
        <f t="shared" si="17"/>
        <v>6964.1</v>
      </c>
      <c r="L117" s="86"/>
      <c r="M117" s="86"/>
      <c r="N117" s="87"/>
      <c r="O117" s="104"/>
    </row>
    <row r="118" spans="1:15" s="24" customFormat="1" ht="15">
      <c r="A118" s="115" t="s">
        <v>135</v>
      </c>
      <c r="B118" s="40" t="s">
        <v>96</v>
      </c>
      <c r="C118" s="40" t="s">
        <v>74</v>
      </c>
      <c r="D118" s="40" t="s">
        <v>73</v>
      </c>
      <c r="E118" s="131" t="s">
        <v>290</v>
      </c>
      <c r="F118" s="40" t="s">
        <v>134</v>
      </c>
      <c r="G118" s="42"/>
      <c r="H118" s="42"/>
      <c r="I118" s="44">
        <f t="shared" si="18"/>
        <v>6937.1</v>
      </c>
      <c r="J118" s="44">
        <f t="shared" si="18"/>
        <v>27</v>
      </c>
      <c r="K118" s="44">
        <f t="shared" si="17"/>
        <v>6964.1</v>
      </c>
      <c r="L118" s="86"/>
      <c r="M118" s="86"/>
      <c r="N118" s="87"/>
      <c r="O118" s="104"/>
    </row>
    <row r="119" spans="1:15" s="24" customFormat="1" ht="15">
      <c r="A119" s="121" t="s">
        <v>114</v>
      </c>
      <c r="B119" s="41" t="s">
        <v>96</v>
      </c>
      <c r="C119" s="41" t="s">
        <v>74</v>
      </c>
      <c r="D119" s="41" t="s">
        <v>73</v>
      </c>
      <c r="E119" s="142" t="s">
        <v>290</v>
      </c>
      <c r="F119" s="41" t="s">
        <v>134</v>
      </c>
      <c r="G119" s="41" t="s">
        <v>103</v>
      </c>
      <c r="H119" s="47"/>
      <c r="I119" s="45">
        <v>6937.1</v>
      </c>
      <c r="J119" s="45">
        <v>27</v>
      </c>
      <c r="K119" s="45">
        <f t="shared" si="17"/>
        <v>6964.1</v>
      </c>
      <c r="L119" s="86"/>
      <c r="M119" s="86"/>
      <c r="N119" s="108"/>
      <c r="O119" s="104"/>
    </row>
    <row r="120" spans="1:15" s="24" customFormat="1" ht="90">
      <c r="A120" s="115" t="s">
        <v>475</v>
      </c>
      <c r="B120" s="40" t="s">
        <v>96</v>
      </c>
      <c r="C120" s="40" t="s">
        <v>74</v>
      </c>
      <c r="D120" s="40" t="s">
        <v>73</v>
      </c>
      <c r="E120" s="40" t="s">
        <v>471</v>
      </c>
      <c r="F120" s="41"/>
      <c r="G120" s="41"/>
      <c r="H120" s="47"/>
      <c r="I120" s="44">
        <f aca="true" t="shared" si="19" ref="I120:K122">I121</f>
        <v>950</v>
      </c>
      <c r="J120" s="44">
        <f t="shared" si="19"/>
        <v>0</v>
      </c>
      <c r="K120" s="44">
        <f t="shared" si="19"/>
        <v>950</v>
      </c>
      <c r="L120" s="86"/>
      <c r="M120" s="86"/>
      <c r="N120" s="108"/>
      <c r="O120" s="104"/>
    </row>
    <row r="121" spans="1:15" s="24" customFormat="1" ht="45">
      <c r="A121" s="115" t="s">
        <v>133</v>
      </c>
      <c r="B121" s="40" t="s">
        <v>96</v>
      </c>
      <c r="C121" s="40" t="s">
        <v>74</v>
      </c>
      <c r="D121" s="40" t="s">
        <v>73</v>
      </c>
      <c r="E121" s="131" t="s">
        <v>471</v>
      </c>
      <c r="F121" s="40" t="s">
        <v>132</v>
      </c>
      <c r="G121" s="42"/>
      <c r="H121" s="47"/>
      <c r="I121" s="44">
        <f t="shared" si="19"/>
        <v>950</v>
      </c>
      <c r="J121" s="44">
        <f t="shared" si="19"/>
        <v>0</v>
      </c>
      <c r="K121" s="44">
        <f t="shared" si="19"/>
        <v>950</v>
      </c>
      <c r="L121" s="86"/>
      <c r="M121" s="86"/>
      <c r="N121" s="108"/>
      <c r="O121" s="104"/>
    </row>
    <row r="122" spans="1:15" s="24" customFormat="1" ht="15">
      <c r="A122" s="115" t="s">
        <v>135</v>
      </c>
      <c r="B122" s="40" t="s">
        <v>96</v>
      </c>
      <c r="C122" s="40" t="s">
        <v>74</v>
      </c>
      <c r="D122" s="40" t="s">
        <v>73</v>
      </c>
      <c r="E122" s="131" t="s">
        <v>471</v>
      </c>
      <c r="F122" s="40" t="s">
        <v>134</v>
      </c>
      <c r="G122" s="42"/>
      <c r="H122" s="47"/>
      <c r="I122" s="44">
        <f t="shared" si="19"/>
        <v>950</v>
      </c>
      <c r="J122" s="44">
        <f t="shared" si="19"/>
        <v>0</v>
      </c>
      <c r="K122" s="44">
        <f t="shared" si="19"/>
        <v>950</v>
      </c>
      <c r="L122" s="86"/>
      <c r="M122" s="86"/>
      <c r="N122" s="108"/>
      <c r="O122" s="104"/>
    </row>
    <row r="123" spans="1:15" s="24" customFormat="1" ht="15">
      <c r="A123" s="121" t="s">
        <v>114</v>
      </c>
      <c r="B123" s="41" t="s">
        <v>96</v>
      </c>
      <c r="C123" s="41" t="s">
        <v>74</v>
      </c>
      <c r="D123" s="41" t="s">
        <v>73</v>
      </c>
      <c r="E123" s="142" t="s">
        <v>471</v>
      </c>
      <c r="F123" s="41" t="s">
        <v>134</v>
      </c>
      <c r="G123" s="41" t="s">
        <v>103</v>
      </c>
      <c r="H123" s="47"/>
      <c r="I123" s="45">
        <v>950</v>
      </c>
      <c r="J123" s="45">
        <v>0</v>
      </c>
      <c r="K123" s="45">
        <f aca="true" t="shared" si="20" ref="K123:K128">I123+J123</f>
        <v>950</v>
      </c>
      <c r="L123" s="86"/>
      <c r="M123" s="86"/>
      <c r="N123" s="108"/>
      <c r="O123" s="104"/>
    </row>
    <row r="124" spans="1:15" s="24" customFormat="1" ht="63.75" customHeight="1">
      <c r="A124" s="115" t="s">
        <v>262</v>
      </c>
      <c r="B124" s="40" t="s">
        <v>96</v>
      </c>
      <c r="C124" s="40" t="s">
        <v>74</v>
      </c>
      <c r="D124" s="40" t="s">
        <v>73</v>
      </c>
      <c r="E124" s="40" t="s">
        <v>269</v>
      </c>
      <c r="F124" s="116"/>
      <c r="G124" s="116"/>
      <c r="H124" s="47"/>
      <c r="I124" s="44">
        <f aca="true" t="shared" si="21" ref="I124:J126">I125</f>
        <v>723</v>
      </c>
      <c r="J124" s="44">
        <f t="shared" si="21"/>
        <v>0</v>
      </c>
      <c r="K124" s="44">
        <f t="shared" si="20"/>
        <v>723</v>
      </c>
      <c r="L124" s="86"/>
      <c r="M124" s="86"/>
      <c r="N124" s="108"/>
      <c r="O124" s="104"/>
    </row>
    <row r="125" spans="1:15" s="24" customFormat="1" ht="45">
      <c r="A125" s="115" t="s">
        <v>133</v>
      </c>
      <c r="B125" s="40" t="s">
        <v>96</v>
      </c>
      <c r="C125" s="40" t="s">
        <v>74</v>
      </c>
      <c r="D125" s="40" t="s">
        <v>73</v>
      </c>
      <c r="E125" s="40" t="s">
        <v>269</v>
      </c>
      <c r="F125" s="135">
        <v>600</v>
      </c>
      <c r="G125" s="40"/>
      <c r="H125" s="47"/>
      <c r="I125" s="44">
        <f t="shared" si="21"/>
        <v>723</v>
      </c>
      <c r="J125" s="44">
        <f t="shared" si="21"/>
        <v>0</v>
      </c>
      <c r="K125" s="44">
        <f t="shared" si="20"/>
        <v>723</v>
      </c>
      <c r="L125" s="86"/>
      <c r="M125" s="86"/>
      <c r="N125" s="108"/>
      <c r="O125" s="104"/>
    </row>
    <row r="126" spans="1:15" s="24" customFormat="1" ht="15">
      <c r="A126" s="115" t="s">
        <v>135</v>
      </c>
      <c r="B126" s="40" t="s">
        <v>96</v>
      </c>
      <c r="C126" s="40" t="s">
        <v>74</v>
      </c>
      <c r="D126" s="40" t="s">
        <v>73</v>
      </c>
      <c r="E126" s="40" t="s">
        <v>269</v>
      </c>
      <c r="F126" s="40" t="s">
        <v>134</v>
      </c>
      <c r="G126" s="40"/>
      <c r="H126" s="47"/>
      <c r="I126" s="44">
        <f t="shared" si="21"/>
        <v>723</v>
      </c>
      <c r="J126" s="44">
        <f t="shared" si="21"/>
        <v>0</v>
      </c>
      <c r="K126" s="44">
        <f t="shared" si="20"/>
        <v>723</v>
      </c>
      <c r="L126" s="86"/>
      <c r="M126" s="86"/>
      <c r="N126" s="108"/>
      <c r="O126" s="104"/>
    </row>
    <row r="127" spans="1:15" s="24" customFormat="1" ht="15.75">
      <c r="A127" s="61" t="s">
        <v>113</v>
      </c>
      <c r="B127" s="41" t="s">
        <v>96</v>
      </c>
      <c r="C127" s="41" t="s">
        <v>74</v>
      </c>
      <c r="D127" s="41" t="s">
        <v>73</v>
      </c>
      <c r="E127" s="41" t="s">
        <v>269</v>
      </c>
      <c r="F127" s="41" t="s">
        <v>134</v>
      </c>
      <c r="G127" s="41" t="s">
        <v>102</v>
      </c>
      <c r="H127" s="47"/>
      <c r="I127" s="45">
        <v>723</v>
      </c>
      <c r="J127" s="45">
        <v>0</v>
      </c>
      <c r="K127" s="45">
        <f t="shared" si="20"/>
        <v>723</v>
      </c>
      <c r="L127" s="86"/>
      <c r="M127" s="86"/>
      <c r="N127" s="108"/>
      <c r="O127" s="104"/>
    </row>
    <row r="128" spans="1:15" s="24" customFormat="1" ht="45">
      <c r="A128" s="115" t="s">
        <v>174</v>
      </c>
      <c r="B128" s="40" t="s">
        <v>96</v>
      </c>
      <c r="C128" s="40" t="s">
        <v>74</v>
      </c>
      <c r="D128" s="40" t="s">
        <v>73</v>
      </c>
      <c r="E128" s="40" t="s">
        <v>271</v>
      </c>
      <c r="F128" s="40"/>
      <c r="G128" s="40"/>
      <c r="H128" s="40"/>
      <c r="I128" s="44">
        <f>I129+I149+I143</f>
        <v>268979.10000000003</v>
      </c>
      <c r="J128" s="44">
        <f>J129+J149+J143</f>
        <v>10706.7</v>
      </c>
      <c r="K128" s="44">
        <f t="shared" si="20"/>
        <v>279685.80000000005</v>
      </c>
      <c r="L128" s="106"/>
      <c r="M128" s="106"/>
      <c r="N128" s="87"/>
      <c r="O128" s="104"/>
    </row>
    <row r="129" spans="1:15" s="24" customFormat="1" ht="45">
      <c r="A129" s="115" t="s">
        <v>157</v>
      </c>
      <c r="B129" s="40" t="s">
        <v>96</v>
      </c>
      <c r="C129" s="40" t="s">
        <v>74</v>
      </c>
      <c r="D129" s="40" t="s">
        <v>73</v>
      </c>
      <c r="E129" s="40" t="s">
        <v>276</v>
      </c>
      <c r="F129" s="40"/>
      <c r="G129" s="40"/>
      <c r="H129" s="40"/>
      <c r="I129" s="44">
        <f>I130</f>
        <v>228767.90000000002</v>
      </c>
      <c r="J129" s="44">
        <f>J130</f>
        <v>3794.1</v>
      </c>
      <c r="K129" s="44">
        <f t="shared" si="17"/>
        <v>232562.00000000003</v>
      </c>
      <c r="L129" s="87"/>
      <c r="M129" s="87"/>
      <c r="N129" s="87"/>
      <c r="O129" s="104"/>
    </row>
    <row r="130" spans="1:15" s="24" customFormat="1" ht="90">
      <c r="A130" s="60" t="s">
        <v>158</v>
      </c>
      <c r="B130" s="40" t="s">
        <v>96</v>
      </c>
      <c r="C130" s="40" t="s">
        <v>74</v>
      </c>
      <c r="D130" s="40" t="s">
        <v>73</v>
      </c>
      <c r="E130" s="40" t="s">
        <v>277</v>
      </c>
      <c r="F130" s="40"/>
      <c r="G130" s="40"/>
      <c r="H130" s="40"/>
      <c r="I130" s="44">
        <f>I131+I135+I139</f>
        <v>228767.90000000002</v>
      </c>
      <c r="J130" s="44">
        <f>J131+J135+J139</f>
        <v>3794.1</v>
      </c>
      <c r="K130" s="44">
        <f t="shared" si="17"/>
        <v>232562.00000000003</v>
      </c>
      <c r="L130" s="87"/>
      <c r="M130" s="87"/>
      <c r="N130" s="87"/>
      <c r="O130" s="104"/>
    </row>
    <row r="131" spans="1:15" s="24" customFormat="1" ht="240">
      <c r="A131" s="60" t="s">
        <v>438</v>
      </c>
      <c r="B131" s="40" t="s">
        <v>96</v>
      </c>
      <c r="C131" s="40" t="s">
        <v>74</v>
      </c>
      <c r="D131" s="40" t="s">
        <v>73</v>
      </c>
      <c r="E131" s="40" t="s">
        <v>292</v>
      </c>
      <c r="F131" s="40"/>
      <c r="G131" s="40"/>
      <c r="H131" s="40"/>
      <c r="I131" s="44">
        <f aca="true" t="shared" si="22" ref="I131:J133">I132</f>
        <v>173282.5</v>
      </c>
      <c r="J131" s="44">
        <f t="shared" si="22"/>
        <v>3455</v>
      </c>
      <c r="K131" s="44">
        <f t="shared" si="17"/>
        <v>176737.5</v>
      </c>
      <c r="L131" s="87"/>
      <c r="M131" s="87"/>
      <c r="N131" s="87"/>
      <c r="O131" s="104"/>
    </row>
    <row r="132" spans="1:15" s="24" customFormat="1" ht="45">
      <c r="A132" s="115" t="s">
        <v>133</v>
      </c>
      <c r="B132" s="40" t="s">
        <v>96</v>
      </c>
      <c r="C132" s="40" t="s">
        <v>74</v>
      </c>
      <c r="D132" s="40" t="s">
        <v>73</v>
      </c>
      <c r="E132" s="40" t="s">
        <v>292</v>
      </c>
      <c r="F132" s="40" t="s">
        <v>132</v>
      </c>
      <c r="G132" s="40"/>
      <c r="H132" s="40"/>
      <c r="I132" s="44">
        <f t="shared" si="22"/>
        <v>173282.5</v>
      </c>
      <c r="J132" s="44">
        <f t="shared" si="22"/>
        <v>3455</v>
      </c>
      <c r="K132" s="44">
        <f t="shared" si="17"/>
        <v>176737.5</v>
      </c>
      <c r="L132" s="87"/>
      <c r="M132" s="87"/>
      <c r="N132" s="87"/>
      <c r="O132" s="104"/>
    </row>
    <row r="133" spans="1:15" s="24" customFormat="1" ht="15">
      <c r="A133" s="115" t="s">
        <v>135</v>
      </c>
      <c r="B133" s="40" t="s">
        <v>96</v>
      </c>
      <c r="C133" s="40" t="s">
        <v>74</v>
      </c>
      <c r="D133" s="40" t="s">
        <v>73</v>
      </c>
      <c r="E133" s="40" t="s">
        <v>292</v>
      </c>
      <c r="F133" s="40" t="s">
        <v>134</v>
      </c>
      <c r="G133" s="40"/>
      <c r="H133" s="40"/>
      <c r="I133" s="44">
        <f t="shared" si="22"/>
        <v>173282.5</v>
      </c>
      <c r="J133" s="44">
        <f t="shared" si="22"/>
        <v>3455</v>
      </c>
      <c r="K133" s="44">
        <f t="shared" si="17"/>
        <v>176737.5</v>
      </c>
      <c r="L133" s="87"/>
      <c r="M133" s="87"/>
      <c r="N133" s="87"/>
      <c r="O133" s="104"/>
    </row>
    <row r="134" spans="1:15" s="24" customFormat="1" ht="15">
      <c r="A134" s="121" t="s">
        <v>114</v>
      </c>
      <c r="B134" s="41" t="s">
        <v>96</v>
      </c>
      <c r="C134" s="41" t="s">
        <v>74</v>
      </c>
      <c r="D134" s="41" t="s">
        <v>73</v>
      </c>
      <c r="E134" s="41" t="s">
        <v>292</v>
      </c>
      <c r="F134" s="41" t="s">
        <v>134</v>
      </c>
      <c r="G134" s="41" t="s">
        <v>103</v>
      </c>
      <c r="H134" s="41"/>
      <c r="I134" s="45">
        <v>173282.5</v>
      </c>
      <c r="J134" s="45">
        <v>3455</v>
      </c>
      <c r="K134" s="45">
        <f t="shared" si="17"/>
        <v>176737.5</v>
      </c>
      <c r="L134" s="87"/>
      <c r="M134" s="87"/>
      <c r="N134" s="108"/>
      <c r="O134" s="104"/>
    </row>
    <row r="135" spans="1:15" s="24" customFormat="1" ht="15">
      <c r="A135" s="115" t="s">
        <v>293</v>
      </c>
      <c r="B135" s="40" t="s">
        <v>96</v>
      </c>
      <c r="C135" s="40" t="s">
        <v>74</v>
      </c>
      <c r="D135" s="40" t="s">
        <v>73</v>
      </c>
      <c r="E135" s="40" t="s">
        <v>278</v>
      </c>
      <c r="F135" s="40"/>
      <c r="G135" s="40"/>
      <c r="H135" s="40"/>
      <c r="I135" s="44">
        <f aca="true" t="shared" si="23" ref="I135:J137">I136</f>
        <v>52275.2</v>
      </c>
      <c r="J135" s="44">
        <f t="shared" si="23"/>
        <v>339.1</v>
      </c>
      <c r="K135" s="44">
        <f t="shared" si="17"/>
        <v>52614.299999999996</v>
      </c>
      <c r="L135" s="87"/>
      <c r="M135" s="87"/>
      <c r="N135" s="87"/>
      <c r="O135" s="104"/>
    </row>
    <row r="136" spans="1:15" s="24" customFormat="1" ht="45">
      <c r="A136" s="115" t="s">
        <v>133</v>
      </c>
      <c r="B136" s="40" t="s">
        <v>96</v>
      </c>
      <c r="C136" s="40" t="s">
        <v>74</v>
      </c>
      <c r="D136" s="40" t="s">
        <v>73</v>
      </c>
      <c r="E136" s="40" t="s">
        <v>278</v>
      </c>
      <c r="F136" s="40" t="s">
        <v>132</v>
      </c>
      <c r="G136" s="40"/>
      <c r="H136" s="40"/>
      <c r="I136" s="44">
        <f t="shared" si="23"/>
        <v>52275.2</v>
      </c>
      <c r="J136" s="44">
        <f t="shared" si="23"/>
        <v>339.1</v>
      </c>
      <c r="K136" s="44">
        <f t="shared" si="17"/>
        <v>52614.299999999996</v>
      </c>
      <c r="L136" s="86"/>
      <c r="M136" s="86"/>
      <c r="N136" s="87"/>
      <c r="O136" s="104"/>
    </row>
    <row r="137" spans="1:15" s="24" customFormat="1" ht="15">
      <c r="A137" s="115" t="s">
        <v>135</v>
      </c>
      <c r="B137" s="40" t="s">
        <v>96</v>
      </c>
      <c r="C137" s="40" t="s">
        <v>74</v>
      </c>
      <c r="D137" s="40" t="s">
        <v>73</v>
      </c>
      <c r="E137" s="40" t="s">
        <v>278</v>
      </c>
      <c r="F137" s="40" t="s">
        <v>134</v>
      </c>
      <c r="G137" s="40"/>
      <c r="H137" s="40"/>
      <c r="I137" s="44">
        <f t="shared" si="23"/>
        <v>52275.2</v>
      </c>
      <c r="J137" s="44">
        <f t="shared" si="23"/>
        <v>339.1</v>
      </c>
      <c r="K137" s="44">
        <f t="shared" si="17"/>
        <v>52614.299999999996</v>
      </c>
      <c r="L137" s="86"/>
      <c r="M137" s="86"/>
      <c r="N137" s="87"/>
      <c r="O137" s="104"/>
    </row>
    <row r="138" spans="1:15" s="30" customFormat="1" ht="15.75">
      <c r="A138" s="61" t="s">
        <v>113</v>
      </c>
      <c r="B138" s="41" t="s">
        <v>96</v>
      </c>
      <c r="C138" s="41" t="s">
        <v>74</v>
      </c>
      <c r="D138" s="41" t="s">
        <v>73</v>
      </c>
      <c r="E138" s="41" t="s">
        <v>278</v>
      </c>
      <c r="F138" s="41" t="s">
        <v>134</v>
      </c>
      <c r="G138" s="41" t="s">
        <v>102</v>
      </c>
      <c r="H138" s="41"/>
      <c r="I138" s="45">
        <v>52275.2</v>
      </c>
      <c r="J138" s="45">
        <v>339.1</v>
      </c>
      <c r="K138" s="45">
        <f t="shared" si="17"/>
        <v>52614.299999999996</v>
      </c>
      <c r="L138" s="106"/>
      <c r="M138" s="106"/>
      <c r="N138" s="108"/>
      <c r="O138" s="104"/>
    </row>
    <row r="139" spans="1:15" s="30" customFormat="1" ht="15.75">
      <c r="A139" s="115" t="s">
        <v>293</v>
      </c>
      <c r="B139" s="40" t="s">
        <v>96</v>
      </c>
      <c r="C139" s="40" t="s">
        <v>74</v>
      </c>
      <c r="D139" s="40" t="s">
        <v>73</v>
      </c>
      <c r="E139" s="40" t="s">
        <v>454</v>
      </c>
      <c r="F139" s="40"/>
      <c r="G139" s="40"/>
      <c r="H139" s="41"/>
      <c r="I139" s="44">
        <f aca="true" t="shared" si="24" ref="I139:K141">I140</f>
        <v>3210.2</v>
      </c>
      <c r="J139" s="44">
        <f t="shared" si="24"/>
        <v>0</v>
      </c>
      <c r="K139" s="44">
        <f t="shared" si="24"/>
        <v>3210.2</v>
      </c>
      <c r="L139" s="106"/>
      <c r="M139" s="106"/>
      <c r="N139" s="108"/>
      <c r="O139" s="104"/>
    </row>
    <row r="140" spans="1:15" s="30" customFormat="1" ht="45">
      <c r="A140" s="115" t="s">
        <v>133</v>
      </c>
      <c r="B140" s="40" t="s">
        <v>96</v>
      </c>
      <c r="C140" s="40" t="s">
        <v>74</v>
      </c>
      <c r="D140" s="40" t="s">
        <v>73</v>
      </c>
      <c r="E140" s="40" t="s">
        <v>454</v>
      </c>
      <c r="F140" s="40" t="s">
        <v>132</v>
      </c>
      <c r="G140" s="40"/>
      <c r="H140" s="41"/>
      <c r="I140" s="44">
        <f t="shared" si="24"/>
        <v>3210.2</v>
      </c>
      <c r="J140" s="44">
        <f t="shared" si="24"/>
        <v>0</v>
      </c>
      <c r="K140" s="44">
        <f t="shared" si="24"/>
        <v>3210.2</v>
      </c>
      <c r="L140" s="106"/>
      <c r="M140" s="106"/>
      <c r="N140" s="108"/>
      <c r="O140" s="104"/>
    </row>
    <row r="141" spans="1:15" s="30" customFormat="1" ht="15.75">
      <c r="A141" s="115" t="s">
        <v>135</v>
      </c>
      <c r="B141" s="40" t="s">
        <v>96</v>
      </c>
      <c r="C141" s="40" t="s">
        <v>74</v>
      </c>
      <c r="D141" s="40" t="s">
        <v>73</v>
      </c>
      <c r="E141" s="40" t="s">
        <v>454</v>
      </c>
      <c r="F141" s="40" t="s">
        <v>134</v>
      </c>
      <c r="G141" s="40"/>
      <c r="H141" s="41"/>
      <c r="I141" s="44">
        <f t="shared" si="24"/>
        <v>3210.2</v>
      </c>
      <c r="J141" s="44">
        <f t="shared" si="24"/>
        <v>0</v>
      </c>
      <c r="K141" s="44">
        <f t="shared" si="24"/>
        <v>3210.2</v>
      </c>
      <c r="L141" s="106"/>
      <c r="M141" s="106"/>
      <c r="N141" s="108"/>
      <c r="O141" s="104"/>
    </row>
    <row r="142" spans="1:15" s="30" customFormat="1" ht="15.75">
      <c r="A142" s="61" t="s">
        <v>113</v>
      </c>
      <c r="B142" s="41" t="s">
        <v>96</v>
      </c>
      <c r="C142" s="41" t="s">
        <v>74</v>
      </c>
      <c r="D142" s="41" t="s">
        <v>73</v>
      </c>
      <c r="E142" s="41" t="s">
        <v>454</v>
      </c>
      <c r="F142" s="41" t="s">
        <v>134</v>
      </c>
      <c r="G142" s="41" t="s">
        <v>102</v>
      </c>
      <c r="H142" s="41"/>
      <c r="I142" s="45">
        <v>3210.2</v>
      </c>
      <c r="J142" s="45">
        <v>0</v>
      </c>
      <c r="K142" s="45">
        <f>I142+J142</f>
        <v>3210.2</v>
      </c>
      <c r="L142" s="106"/>
      <c r="M142" s="106"/>
      <c r="N142" s="108"/>
      <c r="O142" s="104"/>
    </row>
    <row r="143" spans="1:15" s="30" customFormat="1" ht="60">
      <c r="A143" s="60" t="s">
        <v>161</v>
      </c>
      <c r="B143" s="40" t="s">
        <v>96</v>
      </c>
      <c r="C143" s="40" t="s">
        <v>74</v>
      </c>
      <c r="D143" s="40" t="s">
        <v>73</v>
      </c>
      <c r="E143" s="40" t="s">
        <v>28</v>
      </c>
      <c r="F143" s="40"/>
      <c r="G143" s="40"/>
      <c r="H143" s="40"/>
      <c r="I143" s="44">
        <f aca="true" t="shared" si="25" ref="I143:J147">I144</f>
        <v>2331.2</v>
      </c>
      <c r="J143" s="44">
        <f t="shared" si="25"/>
        <v>0</v>
      </c>
      <c r="K143" s="44">
        <f t="shared" si="17"/>
        <v>2331.2</v>
      </c>
      <c r="L143" s="87"/>
      <c r="M143" s="87"/>
      <c r="N143" s="87"/>
      <c r="O143" s="104"/>
    </row>
    <row r="144" spans="1:15" s="30" customFormat="1" ht="30">
      <c r="A144" s="66" t="s">
        <v>424</v>
      </c>
      <c r="B144" s="40" t="s">
        <v>96</v>
      </c>
      <c r="C144" s="40" t="s">
        <v>74</v>
      </c>
      <c r="D144" s="40" t="s">
        <v>73</v>
      </c>
      <c r="E144" s="40" t="s">
        <v>162</v>
      </c>
      <c r="F144" s="40"/>
      <c r="G144" s="40"/>
      <c r="H144" s="42"/>
      <c r="I144" s="44">
        <f t="shared" si="25"/>
        <v>2331.2</v>
      </c>
      <c r="J144" s="44">
        <f t="shared" si="25"/>
        <v>0</v>
      </c>
      <c r="K144" s="44">
        <f t="shared" si="17"/>
        <v>2331.2</v>
      </c>
      <c r="L144" s="87"/>
      <c r="M144" s="87"/>
      <c r="N144" s="87"/>
      <c r="O144" s="104"/>
    </row>
    <row r="145" spans="1:15" s="30" customFormat="1" ht="15.75">
      <c r="A145" s="115" t="s">
        <v>293</v>
      </c>
      <c r="B145" s="40" t="s">
        <v>96</v>
      </c>
      <c r="C145" s="40" t="s">
        <v>74</v>
      </c>
      <c r="D145" s="40" t="s">
        <v>73</v>
      </c>
      <c r="E145" s="40" t="s">
        <v>163</v>
      </c>
      <c r="F145" s="40"/>
      <c r="G145" s="40"/>
      <c r="H145" s="42"/>
      <c r="I145" s="44">
        <f t="shared" si="25"/>
        <v>2331.2</v>
      </c>
      <c r="J145" s="44">
        <f t="shared" si="25"/>
        <v>0</v>
      </c>
      <c r="K145" s="44">
        <f t="shared" si="17"/>
        <v>2331.2</v>
      </c>
      <c r="L145" s="87"/>
      <c r="M145" s="87"/>
      <c r="N145" s="87"/>
      <c r="O145" s="104"/>
    </row>
    <row r="146" spans="1:15" s="30" customFormat="1" ht="45">
      <c r="A146" s="115" t="s">
        <v>133</v>
      </c>
      <c r="B146" s="41" t="s">
        <v>96</v>
      </c>
      <c r="C146" s="40" t="s">
        <v>74</v>
      </c>
      <c r="D146" s="40" t="s">
        <v>73</v>
      </c>
      <c r="E146" s="40" t="s">
        <v>163</v>
      </c>
      <c r="F146" s="40" t="s">
        <v>132</v>
      </c>
      <c r="G146" s="40"/>
      <c r="H146" s="40"/>
      <c r="I146" s="44">
        <f t="shared" si="25"/>
        <v>2331.2</v>
      </c>
      <c r="J146" s="44">
        <f t="shared" si="25"/>
        <v>0</v>
      </c>
      <c r="K146" s="44">
        <f t="shared" si="17"/>
        <v>2331.2</v>
      </c>
      <c r="L146" s="86"/>
      <c r="M146" s="86"/>
      <c r="N146" s="87"/>
      <c r="O146" s="104"/>
    </row>
    <row r="147" spans="1:15" s="30" customFormat="1" ht="15.75">
      <c r="A147" s="115" t="s">
        <v>135</v>
      </c>
      <c r="B147" s="41" t="s">
        <v>96</v>
      </c>
      <c r="C147" s="40" t="s">
        <v>74</v>
      </c>
      <c r="D147" s="40" t="s">
        <v>73</v>
      </c>
      <c r="E147" s="40" t="s">
        <v>163</v>
      </c>
      <c r="F147" s="40" t="s">
        <v>134</v>
      </c>
      <c r="G147" s="40"/>
      <c r="H147" s="40"/>
      <c r="I147" s="44">
        <f t="shared" si="25"/>
        <v>2331.2</v>
      </c>
      <c r="J147" s="44">
        <f t="shared" si="25"/>
        <v>0</v>
      </c>
      <c r="K147" s="44">
        <f t="shared" si="17"/>
        <v>2331.2</v>
      </c>
      <c r="L147" s="86"/>
      <c r="M147" s="86"/>
      <c r="N147" s="87"/>
      <c r="O147" s="104"/>
    </row>
    <row r="148" spans="1:15" s="30" customFormat="1" ht="15.75">
      <c r="A148" s="61" t="s">
        <v>113</v>
      </c>
      <c r="B148" s="41" t="s">
        <v>96</v>
      </c>
      <c r="C148" s="41" t="s">
        <v>74</v>
      </c>
      <c r="D148" s="40" t="s">
        <v>73</v>
      </c>
      <c r="E148" s="41" t="s">
        <v>163</v>
      </c>
      <c r="F148" s="41" t="s">
        <v>134</v>
      </c>
      <c r="G148" s="41" t="s">
        <v>102</v>
      </c>
      <c r="H148" s="41"/>
      <c r="I148" s="45">
        <v>2331.2</v>
      </c>
      <c r="J148" s="45">
        <v>0</v>
      </c>
      <c r="K148" s="45">
        <f t="shared" si="17"/>
        <v>2331.2</v>
      </c>
      <c r="L148" s="86"/>
      <c r="M148" s="86"/>
      <c r="N148" s="108"/>
      <c r="O148" s="104"/>
    </row>
    <row r="149" spans="1:15" s="24" customFormat="1" ht="60">
      <c r="A149" s="60" t="s">
        <v>164</v>
      </c>
      <c r="B149" s="40" t="s">
        <v>96</v>
      </c>
      <c r="C149" s="40" t="s">
        <v>74</v>
      </c>
      <c r="D149" s="40" t="s">
        <v>73</v>
      </c>
      <c r="E149" s="40" t="s">
        <v>255</v>
      </c>
      <c r="F149" s="40"/>
      <c r="G149" s="40"/>
      <c r="H149" s="40"/>
      <c r="I149" s="44">
        <f>I150</f>
        <v>37880</v>
      </c>
      <c r="J149" s="44">
        <f>J150</f>
        <v>6912.6</v>
      </c>
      <c r="K149" s="44">
        <f t="shared" si="17"/>
        <v>44792.6</v>
      </c>
      <c r="L149" s="87"/>
      <c r="M149" s="87"/>
      <c r="N149" s="87"/>
      <c r="O149" s="104"/>
    </row>
    <row r="150" spans="1:15" s="24" customFormat="1" ht="60">
      <c r="A150" s="60" t="s">
        <v>165</v>
      </c>
      <c r="B150" s="40" t="s">
        <v>96</v>
      </c>
      <c r="C150" s="40" t="s">
        <v>74</v>
      </c>
      <c r="D150" s="40" t="s">
        <v>73</v>
      </c>
      <c r="E150" s="40" t="s">
        <v>257</v>
      </c>
      <c r="F150" s="40"/>
      <c r="G150" s="40"/>
      <c r="H150" s="40"/>
      <c r="I150" s="44">
        <f>I155+I159+I151</f>
        <v>37880</v>
      </c>
      <c r="J150" s="44">
        <f>J155+J159+J151</f>
        <v>6912.6</v>
      </c>
      <c r="K150" s="44">
        <f t="shared" si="17"/>
        <v>44792.6</v>
      </c>
      <c r="L150" s="87"/>
      <c r="M150" s="87"/>
      <c r="N150" s="87"/>
      <c r="O150" s="104"/>
    </row>
    <row r="151" spans="1:15" s="24" customFormat="1" ht="15.75">
      <c r="A151" s="122" t="s">
        <v>293</v>
      </c>
      <c r="B151" s="40" t="s">
        <v>96</v>
      </c>
      <c r="C151" s="40" t="s">
        <v>74</v>
      </c>
      <c r="D151" s="40" t="s">
        <v>73</v>
      </c>
      <c r="E151" s="40" t="s">
        <v>414</v>
      </c>
      <c r="F151" s="40"/>
      <c r="G151" s="40"/>
      <c r="H151" s="40"/>
      <c r="I151" s="44">
        <f aca="true" t="shared" si="26" ref="I151:J153">I152</f>
        <v>12631.6</v>
      </c>
      <c r="J151" s="44">
        <f t="shared" si="26"/>
        <v>5518.3</v>
      </c>
      <c r="K151" s="44">
        <f>I151+J151</f>
        <v>18149.9</v>
      </c>
      <c r="L151" s="87"/>
      <c r="M151" s="87"/>
      <c r="N151" s="87"/>
      <c r="O151" s="104"/>
    </row>
    <row r="152" spans="1:15" s="24" customFormat="1" ht="45">
      <c r="A152" s="115" t="s">
        <v>133</v>
      </c>
      <c r="B152" s="40" t="s">
        <v>96</v>
      </c>
      <c r="C152" s="40" t="s">
        <v>74</v>
      </c>
      <c r="D152" s="40" t="s">
        <v>73</v>
      </c>
      <c r="E152" s="40" t="s">
        <v>414</v>
      </c>
      <c r="F152" s="40" t="s">
        <v>132</v>
      </c>
      <c r="G152" s="40"/>
      <c r="H152" s="40"/>
      <c r="I152" s="44">
        <f t="shared" si="26"/>
        <v>12631.6</v>
      </c>
      <c r="J152" s="44">
        <f t="shared" si="26"/>
        <v>5518.3</v>
      </c>
      <c r="K152" s="44">
        <f>I152+J152</f>
        <v>18149.9</v>
      </c>
      <c r="L152" s="87"/>
      <c r="M152" s="87"/>
      <c r="N152" s="87"/>
      <c r="O152" s="104"/>
    </row>
    <row r="153" spans="1:15" s="24" customFormat="1" ht="15">
      <c r="A153" s="115" t="s">
        <v>135</v>
      </c>
      <c r="B153" s="40" t="s">
        <v>96</v>
      </c>
      <c r="C153" s="40" t="s">
        <v>74</v>
      </c>
      <c r="D153" s="40" t="s">
        <v>73</v>
      </c>
      <c r="E153" s="40" t="s">
        <v>414</v>
      </c>
      <c r="F153" s="40" t="s">
        <v>134</v>
      </c>
      <c r="G153" s="40"/>
      <c r="H153" s="40"/>
      <c r="I153" s="44">
        <f t="shared" si="26"/>
        <v>12631.6</v>
      </c>
      <c r="J153" s="44">
        <f t="shared" si="26"/>
        <v>5518.3</v>
      </c>
      <c r="K153" s="44">
        <f>I153+J153</f>
        <v>18149.9</v>
      </c>
      <c r="L153" s="87"/>
      <c r="M153" s="87"/>
      <c r="N153" s="87"/>
      <c r="O153" s="104"/>
    </row>
    <row r="154" spans="1:15" s="24" customFormat="1" ht="15.75">
      <c r="A154" s="61" t="s">
        <v>114</v>
      </c>
      <c r="B154" s="41" t="s">
        <v>96</v>
      </c>
      <c r="C154" s="41" t="s">
        <v>74</v>
      </c>
      <c r="D154" s="41" t="s">
        <v>73</v>
      </c>
      <c r="E154" s="41" t="s">
        <v>414</v>
      </c>
      <c r="F154" s="41" t="s">
        <v>134</v>
      </c>
      <c r="G154" s="41" t="s">
        <v>103</v>
      </c>
      <c r="H154" s="40"/>
      <c r="I154" s="45">
        <v>12631.6</v>
      </c>
      <c r="J154" s="45">
        <v>5518.3</v>
      </c>
      <c r="K154" s="45">
        <f>I154+J154</f>
        <v>18149.9</v>
      </c>
      <c r="L154" s="87"/>
      <c r="M154" s="87"/>
      <c r="N154" s="87"/>
      <c r="O154" s="104"/>
    </row>
    <row r="155" spans="1:15" s="24" customFormat="1" ht="15.75">
      <c r="A155" s="122" t="s">
        <v>293</v>
      </c>
      <c r="B155" s="40" t="s">
        <v>96</v>
      </c>
      <c r="C155" s="40" t="s">
        <v>74</v>
      </c>
      <c r="D155" s="40" t="s">
        <v>73</v>
      </c>
      <c r="E155" s="40" t="s">
        <v>414</v>
      </c>
      <c r="F155" s="40"/>
      <c r="G155" s="40"/>
      <c r="H155" s="40"/>
      <c r="I155" s="44">
        <f aca="true" t="shared" si="27" ref="I155:J157">I156</f>
        <v>18165.6</v>
      </c>
      <c r="J155" s="44">
        <f t="shared" si="27"/>
        <v>1394.3</v>
      </c>
      <c r="K155" s="44">
        <f t="shared" si="17"/>
        <v>19559.899999999998</v>
      </c>
      <c r="L155" s="87"/>
      <c r="M155" s="87"/>
      <c r="N155" s="87"/>
      <c r="O155" s="104"/>
    </row>
    <row r="156" spans="1:15" s="24" customFormat="1" ht="45">
      <c r="A156" s="115" t="s">
        <v>133</v>
      </c>
      <c r="B156" s="40" t="s">
        <v>96</v>
      </c>
      <c r="C156" s="40" t="s">
        <v>74</v>
      </c>
      <c r="D156" s="40" t="s">
        <v>73</v>
      </c>
      <c r="E156" s="40" t="s">
        <v>414</v>
      </c>
      <c r="F156" s="40" t="s">
        <v>132</v>
      </c>
      <c r="G156" s="40"/>
      <c r="H156" s="40"/>
      <c r="I156" s="44">
        <f t="shared" si="27"/>
        <v>18165.6</v>
      </c>
      <c r="J156" s="44">
        <f t="shared" si="27"/>
        <v>1394.3</v>
      </c>
      <c r="K156" s="44">
        <f t="shared" si="17"/>
        <v>19559.899999999998</v>
      </c>
      <c r="L156" s="86"/>
      <c r="M156" s="86"/>
      <c r="N156" s="87"/>
      <c r="O156" s="104"/>
    </row>
    <row r="157" spans="1:15" s="24" customFormat="1" ht="15">
      <c r="A157" s="115" t="s">
        <v>135</v>
      </c>
      <c r="B157" s="40" t="s">
        <v>96</v>
      </c>
      <c r="C157" s="40" t="s">
        <v>74</v>
      </c>
      <c r="D157" s="40" t="s">
        <v>73</v>
      </c>
      <c r="E157" s="40" t="s">
        <v>414</v>
      </c>
      <c r="F157" s="40" t="s">
        <v>134</v>
      </c>
      <c r="G157" s="40"/>
      <c r="H157" s="40"/>
      <c r="I157" s="44">
        <f t="shared" si="27"/>
        <v>18165.6</v>
      </c>
      <c r="J157" s="44">
        <f t="shared" si="27"/>
        <v>1394.3</v>
      </c>
      <c r="K157" s="44">
        <f t="shared" si="17"/>
        <v>19559.899999999998</v>
      </c>
      <c r="L157" s="107"/>
      <c r="M157" s="107"/>
      <c r="N157" s="87"/>
      <c r="O157" s="104"/>
    </row>
    <row r="158" spans="1:15" s="24" customFormat="1" ht="15.75">
      <c r="A158" s="61" t="s">
        <v>113</v>
      </c>
      <c r="B158" s="41" t="s">
        <v>96</v>
      </c>
      <c r="C158" s="41" t="s">
        <v>74</v>
      </c>
      <c r="D158" s="41" t="s">
        <v>73</v>
      </c>
      <c r="E158" s="41" t="s">
        <v>414</v>
      </c>
      <c r="F158" s="41" t="s">
        <v>134</v>
      </c>
      <c r="G158" s="41" t="s">
        <v>102</v>
      </c>
      <c r="H158" s="41"/>
      <c r="I158" s="45">
        <v>18165.6</v>
      </c>
      <c r="J158" s="45">
        <v>1394.3</v>
      </c>
      <c r="K158" s="45">
        <f t="shared" si="17"/>
        <v>19559.899999999998</v>
      </c>
      <c r="L158" s="86"/>
      <c r="M158" s="86"/>
      <c r="N158" s="108"/>
      <c r="O158" s="104"/>
    </row>
    <row r="159" spans="1:15" s="24" customFormat="1" ht="15.75">
      <c r="A159" s="122" t="s">
        <v>293</v>
      </c>
      <c r="B159" s="40" t="s">
        <v>96</v>
      </c>
      <c r="C159" s="40" t="s">
        <v>74</v>
      </c>
      <c r="D159" s="40" t="s">
        <v>73</v>
      </c>
      <c r="E159" s="40" t="s">
        <v>452</v>
      </c>
      <c r="F159" s="40"/>
      <c r="G159" s="40"/>
      <c r="H159" s="41"/>
      <c r="I159" s="44">
        <f aca="true" t="shared" si="28" ref="I159:K161">I160</f>
        <v>7082.8</v>
      </c>
      <c r="J159" s="44">
        <f t="shared" si="28"/>
        <v>0</v>
      </c>
      <c r="K159" s="44">
        <f t="shared" si="28"/>
        <v>7082.8</v>
      </c>
      <c r="L159" s="86"/>
      <c r="M159" s="86"/>
      <c r="N159" s="108"/>
      <c r="O159" s="104"/>
    </row>
    <row r="160" spans="1:15" s="24" customFormat="1" ht="45">
      <c r="A160" s="115" t="s">
        <v>133</v>
      </c>
      <c r="B160" s="40" t="s">
        <v>96</v>
      </c>
      <c r="C160" s="40" t="s">
        <v>74</v>
      </c>
      <c r="D160" s="40" t="s">
        <v>73</v>
      </c>
      <c r="E160" s="40" t="s">
        <v>452</v>
      </c>
      <c r="F160" s="40" t="s">
        <v>132</v>
      </c>
      <c r="G160" s="40"/>
      <c r="H160" s="41"/>
      <c r="I160" s="44">
        <f t="shared" si="28"/>
        <v>7082.8</v>
      </c>
      <c r="J160" s="44">
        <f t="shared" si="28"/>
        <v>0</v>
      </c>
      <c r="K160" s="44">
        <f t="shared" si="28"/>
        <v>7082.8</v>
      </c>
      <c r="L160" s="86"/>
      <c r="M160" s="86"/>
      <c r="N160" s="108"/>
      <c r="O160" s="104"/>
    </row>
    <row r="161" spans="1:15" s="24" customFormat="1" ht="15">
      <c r="A161" s="115" t="s">
        <v>135</v>
      </c>
      <c r="B161" s="40" t="s">
        <v>96</v>
      </c>
      <c r="C161" s="40" t="s">
        <v>74</v>
      </c>
      <c r="D161" s="40" t="s">
        <v>73</v>
      </c>
      <c r="E161" s="40" t="s">
        <v>452</v>
      </c>
      <c r="F161" s="40" t="s">
        <v>134</v>
      </c>
      <c r="G161" s="40"/>
      <c r="H161" s="41"/>
      <c r="I161" s="44">
        <f t="shared" si="28"/>
        <v>7082.8</v>
      </c>
      <c r="J161" s="44">
        <f t="shared" si="28"/>
        <v>0</v>
      </c>
      <c r="K161" s="44">
        <f t="shared" si="28"/>
        <v>7082.8</v>
      </c>
      <c r="L161" s="86"/>
      <c r="M161" s="86"/>
      <c r="N161" s="108"/>
      <c r="O161" s="104"/>
    </row>
    <row r="162" spans="1:15" s="24" customFormat="1" ht="15.75">
      <c r="A162" s="61" t="s">
        <v>113</v>
      </c>
      <c r="B162" s="41" t="s">
        <v>96</v>
      </c>
      <c r="C162" s="41" t="s">
        <v>74</v>
      </c>
      <c r="D162" s="41" t="s">
        <v>73</v>
      </c>
      <c r="E162" s="41" t="s">
        <v>452</v>
      </c>
      <c r="F162" s="41" t="s">
        <v>134</v>
      </c>
      <c r="G162" s="41" t="s">
        <v>102</v>
      </c>
      <c r="H162" s="41"/>
      <c r="I162" s="45">
        <v>7082.8</v>
      </c>
      <c r="J162" s="45">
        <v>0</v>
      </c>
      <c r="K162" s="45">
        <f>I162+J162</f>
        <v>7082.8</v>
      </c>
      <c r="L162" s="86"/>
      <c r="M162" s="86"/>
      <c r="N162" s="108"/>
      <c r="O162" s="104"/>
    </row>
    <row r="163" spans="1:15" s="24" customFormat="1" ht="15">
      <c r="A163" s="120" t="s">
        <v>498</v>
      </c>
      <c r="B163" s="42" t="s">
        <v>96</v>
      </c>
      <c r="C163" s="42" t="s">
        <v>74</v>
      </c>
      <c r="D163" s="42" t="s">
        <v>74</v>
      </c>
      <c r="E163" s="42"/>
      <c r="F163" s="42"/>
      <c r="G163" s="42"/>
      <c r="H163" s="42"/>
      <c r="I163" s="43">
        <f>I164</f>
        <v>1718.5</v>
      </c>
      <c r="J163" s="43">
        <f>J164</f>
        <v>0</v>
      </c>
      <c r="K163" s="43">
        <f t="shared" si="17"/>
        <v>1718.5</v>
      </c>
      <c r="L163" s="87"/>
      <c r="M163" s="87"/>
      <c r="N163" s="103"/>
      <c r="O163" s="102"/>
    </row>
    <row r="164" spans="1:15" s="24" customFormat="1" ht="45">
      <c r="A164" s="115" t="s">
        <v>174</v>
      </c>
      <c r="B164" s="40" t="s">
        <v>96</v>
      </c>
      <c r="C164" s="40" t="s">
        <v>74</v>
      </c>
      <c r="D164" s="40" t="s">
        <v>74</v>
      </c>
      <c r="E164" s="40" t="s">
        <v>271</v>
      </c>
      <c r="F164" s="40"/>
      <c r="G164" s="40"/>
      <c r="H164" s="40"/>
      <c r="I164" s="44">
        <f aca="true" t="shared" si="29" ref="I164:J173">I165</f>
        <v>1718.5</v>
      </c>
      <c r="J164" s="44">
        <f t="shared" si="29"/>
        <v>0</v>
      </c>
      <c r="K164" s="44">
        <f t="shared" si="17"/>
        <v>1718.5</v>
      </c>
      <c r="L164" s="87"/>
      <c r="M164" s="87"/>
      <c r="N164" s="87"/>
      <c r="O164" s="104"/>
    </row>
    <row r="165" spans="1:15" s="24" customFormat="1" ht="60">
      <c r="A165" s="60" t="s">
        <v>161</v>
      </c>
      <c r="B165" s="40" t="s">
        <v>96</v>
      </c>
      <c r="C165" s="40" t="s">
        <v>74</v>
      </c>
      <c r="D165" s="40" t="s">
        <v>74</v>
      </c>
      <c r="E165" s="40" t="s">
        <v>28</v>
      </c>
      <c r="F165" s="40"/>
      <c r="G165" s="40"/>
      <c r="H165" s="40"/>
      <c r="I165" s="44">
        <f t="shared" si="29"/>
        <v>1718.5</v>
      </c>
      <c r="J165" s="44">
        <f t="shared" si="29"/>
        <v>0</v>
      </c>
      <c r="K165" s="44">
        <f t="shared" si="17"/>
        <v>1718.5</v>
      </c>
      <c r="L165" s="86"/>
      <c r="M165" s="86"/>
      <c r="N165" s="87"/>
      <c r="O165" s="104"/>
    </row>
    <row r="166" spans="1:15" s="24" customFormat="1" ht="30">
      <c r="A166" s="66" t="s">
        <v>424</v>
      </c>
      <c r="B166" s="40" t="s">
        <v>96</v>
      </c>
      <c r="C166" s="40" t="s">
        <v>74</v>
      </c>
      <c r="D166" s="40" t="s">
        <v>74</v>
      </c>
      <c r="E166" s="40" t="s">
        <v>166</v>
      </c>
      <c r="F166" s="40"/>
      <c r="G166" s="40"/>
      <c r="H166" s="40"/>
      <c r="I166" s="44">
        <f>I171+I167</f>
        <v>1718.5</v>
      </c>
      <c r="J166" s="44">
        <f>J171+J167</f>
        <v>0</v>
      </c>
      <c r="K166" s="44">
        <f t="shared" si="17"/>
        <v>1718.5</v>
      </c>
      <c r="L166" s="86"/>
      <c r="M166" s="86"/>
      <c r="N166" s="87"/>
      <c r="O166" s="104"/>
    </row>
    <row r="167" spans="1:15" s="24" customFormat="1" ht="15.75">
      <c r="A167" s="60" t="s">
        <v>293</v>
      </c>
      <c r="B167" s="40" t="s">
        <v>96</v>
      </c>
      <c r="C167" s="40" t="s">
        <v>74</v>
      </c>
      <c r="D167" s="40" t="s">
        <v>74</v>
      </c>
      <c r="E167" s="40" t="s">
        <v>415</v>
      </c>
      <c r="F167" s="40"/>
      <c r="G167" s="40"/>
      <c r="H167" s="40"/>
      <c r="I167" s="44">
        <f aca="true" t="shared" si="30" ref="I167:J169">I168</f>
        <v>256.1</v>
      </c>
      <c r="J167" s="44">
        <f t="shared" si="30"/>
        <v>0</v>
      </c>
      <c r="K167" s="44">
        <f>I167+J167</f>
        <v>256.1</v>
      </c>
      <c r="L167" s="86"/>
      <c r="M167" s="86"/>
      <c r="N167" s="87"/>
      <c r="O167" s="104"/>
    </row>
    <row r="168" spans="1:15" s="24" customFormat="1" ht="30">
      <c r="A168" s="115" t="s">
        <v>143</v>
      </c>
      <c r="B168" s="40" t="s">
        <v>96</v>
      </c>
      <c r="C168" s="40" t="s">
        <v>74</v>
      </c>
      <c r="D168" s="40" t="s">
        <v>74</v>
      </c>
      <c r="E168" s="40" t="s">
        <v>415</v>
      </c>
      <c r="F168" s="40" t="s">
        <v>142</v>
      </c>
      <c r="G168" s="40"/>
      <c r="H168" s="40"/>
      <c r="I168" s="44">
        <f t="shared" si="30"/>
        <v>256.1</v>
      </c>
      <c r="J168" s="44">
        <f t="shared" si="30"/>
        <v>0</v>
      </c>
      <c r="K168" s="44">
        <f>I168+J168</f>
        <v>256.1</v>
      </c>
      <c r="L168" s="86"/>
      <c r="M168" s="86"/>
      <c r="N168" s="87"/>
      <c r="O168" s="104"/>
    </row>
    <row r="169" spans="1:15" s="24" customFormat="1" ht="45">
      <c r="A169" s="115" t="s">
        <v>215</v>
      </c>
      <c r="B169" s="40" t="s">
        <v>96</v>
      </c>
      <c r="C169" s="40" t="s">
        <v>74</v>
      </c>
      <c r="D169" s="40" t="s">
        <v>74</v>
      </c>
      <c r="E169" s="40" t="s">
        <v>415</v>
      </c>
      <c r="F169" s="40" t="s">
        <v>146</v>
      </c>
      <c r="G169" s="40"/>
      <c r="H169" s="40"/>
      <c r="I169" s="44">
        <f t="shared" si="30"/>
        <v>256.1</v>
      </c>
      <c r="J169" s="44">
        <f t="shared" si="30"/>
        <v>0</v>
      </c>
      <c r="K169" s="44">
        <f>I169+J169</f>
        <v>256.1</v>
      </c>
      <c r="L169" s="86"/>
      <c r="M169" s="86"/>
      <c r="N169" s="87"/>
      <c r="O169" s="104"/>
    </row>
    <row r="170" spans="1:15" s="24" customFormat="1" ht="15.75">
      <c r="A170" s="61" t="s">
        <v>114</v>
      </c>
      <c r="B170" s="41" t="s">
        <v>96</v>
      </c>
      <c r="C170" s="41" t="s">
        <v>74</v>
      </c>
      <c r="D170" s="41" t="s">
        <v>74</v>
      </c>
      <c r="E170" s="41" t="s">
        <v>415</v>
      </c>
      <c r="F170" s="41" t="s">
        <v>146</v>
      </c>
      <c r="G170" s="41" t="s">
        <v>103</v>
      </c>
      <c r="H170" s="40"/>
      <c r="I170" s="45">
        <v>256.1</v>
      </c>
      <c r="J170" s="45">
        <v>0</v>
      </c>
      <c r="K170" s="45">
        <f>I170+J170</f>
        <v>256.1</v>
      </c>
      <c r="L170" s="86"/>
      <c r="M170" s="86"/>
      <c r="N170" s="87"/>
      <c r="O170" s="104"/>
    </row>
    <row r="171" spans="1:15" s="24" customFormat="1" ht="15.75">
      <c r="A171" s="60" t="s">
        <v>293</v>
      </c>
      <c r="B171" s="40" t="s">
        <v>96</v>
      </c>
      <c r="C171" s="40" t="s">
        <v>74</v>
      </c>
      <c r="D171" s="40" t="s">
        <v>74</v>
      </c>
      <c r="E171" s="40" t="s">
        <v>415</v>
      </c>
      <c r="F171" s="40"/>
      <c r="G171" s="40"/>
      <c r="H171" s="42"/>
      <c r="I171" s="44">
        <f t="shared" si="29"/>
        <v>1462.4</v>
      </c>
      <c r="J171" s="44">
        <f t="shared" si="29"/>
        <v>0</v>
      </c>
      <c r="K171" s="44">
        <f t="shared" si="17"/>
        <v>1462.4</v>
      </c>
      <c r="L171" s="86"/>
      <c r="M171" s="86"/>
      <c r="N171" s="87"/>
      <c r="O171" s="104"/>
    </row>
    <row r="172" spans="1:15" s="24" customFormat="1" ht="30">
      <c r="A172" s="115" t="s">
        <v>143</v>
      </c>
      <c r="B172" s="40" t="s">
        <v>96</v>
      </c>
      <c r="C172" s="40" t="s">
        <v>74</v>
      </c>
      <c r="D172" s="40" t="s">
        <v>74</v>
      </c>
      <c r="E172" s="40" t="s">
        <v>415</v>
      </c>
      <c r="F172" s="40" t="s">
        <v>142</v>
      </c>
      <c r="G172" s="40"/>
      <c r="H172" s="40"/>
      <c r="I172" s="44">
        <f t="shared" si="29"/>
        <v>1462.4</v>
      </c>
      <c r="J172" s="44">
        <f t="shared" si="29"/>
        <v>0</v>
      </c>
      <c r="K172" s="44">
        <f t="shared" si="17"/>
        <v>1462.4</v>
      </c>
      <c r="L172" s="86"/>
      <c r="M172" s="86"/>
      <c r="N172" s="87"/>
      <c r="O172" s="104"/>
    </row>
    <row r="173" spans="1:15" s="24" customFormat="1" ht="45">
      <c r="A173" s="115" t="s">
        <v>215</v>
      </c>
      <c r="B173" s="40" t="s">
        <v>96</v>
      </c>
      <c r="C173" s="40" t="s">
        <v>74</v>
      </c>
      <c r="D173" s="40" t="s">
        <v>74</v>
      </c>
      <c r="E173" s="40" t="s">
        <v>415</v>
      </c>
      <c r="F173" s="40" t="s">
        <v>146</v>
      </c>
      <c r="G173" s="40"/>
      <c r="H173" s="40"/>
      <c r="I173" s="44">
        <f t="shared" si="29"/>
        <v>1462.4</v>
      </c>
      <c r="J173" s="44">
        <f t="shared" si="29"/>
        <v>0</v>
      </c>
      <c r="K173" s="44">
        <f t="shared" si="17"/>
        <v>1462.4</v>
      </c>
      <c r="L173" s="86"/>
      <c r="M173" s="86"/>
      <c r="N173" s="87"/>
      <c r="O173" s="104"/>
    </row>
    <row r="174" spans="1:15" s="24" customFormat="1" ht="15.75">
      <c r="A174" s="61" t="s">
        <v>113</v>
      </c>
      <c r="B174" s="41" t="s">
        <v>96</v>
      </c>
      <c r="C174" s="41" t="s">
        <v>74</v>
      </c>
      <c r="D174" s="41" t="s">
        <v>74</v>
      </c>
      <c r="E174" s="41" t="s">
        <v>415</v>
      </c>
      <c r="F174" s="41" t="s">
        <v>146</v>
      </c>
      <c r="G174" s="41" t="s">
        <v>102</v>
      </c>
      <c r="H174" s="41"/>
      <c r="I174" s="45">
        <v>1462.4</v>
      </c>
      <c r="J174" s="45">
        <v>0</v>
      </c>
      <c r="K174" s="45">
        <f t="shared" si="17"/>
        <v>1462.4</v>
      </c>
      <c r="L174" s="86"/>
      <c r="M174" s="86"/>
      <c r="N174" s="108"/>
      <c r="O174" s="104"/>
    </row>
    <row r="175" spans="1:15" s="24" customFormat="1" ht="28.5">
      <c r="A175" s="120" t="s">
        <v>62</v>
      </c>
      <c r="B175" s="42" t="s">
        <v>96</v>
      </c>
      <c r="C175" s="42" t="s">
        <v>74</v>
      </c>
      <c r="D175" s="42" t="s">
        <v>69</v>
      </c>
      <c r="E175" s="42"/>
      <c r="F175" s="42"/>
      <c r="G175" s="42"/>
      <c r="H175" s="42"/>
      <c r="I175" s="43">
        <f>I176+I205</f>
        <v>21297.1</v>
      </c>
      <c r="J175" s="43">
        <f>J176+J205</f>
        <v>507.6</v>
      </c>
      <c r="K175" s="43">
        <f t="shared" si="17"/>
        <v>21804.699999999997</v>
      </c>
      <c r="L175" s="86"/>
      <c r="M175" s="86"/>
      <c r="N175" s="103"/>
      <c r="O175" s="102"/>
    </row>
    <row r="176" spans="1:15" s="24" customFormat="1" ht="30">
      <c r="A176" s="115" t="s">
        <v>38</v>
      </c>
      <c r="B176" s="40" t="s">
        <v>96</v>
      </c>
      <c r="C176" s="40" t="s">
        <v>74</v>
      </c>
      <c r="D176" s="40" t="s">
        <v>69</v>
      </c>
      <c r="E176" s="40" t="s">
        <v>265</v>
      </c>
      <c r="F176" s="40"/>
      <c r="G176" s="40"/>
      <c r="H176" s="40"/>
      <c r="I176" s="44">
        <f>I177+I193+I189</f>
        <v>14589.4</v>
      </c>
      <c r="J176" s="44">
        <f>J177+J193+J189</f>
        <v>373.2</v>
      </c>
      <c r="K176" s="44">
        <f t="shared" si="17"/>
        <v>14962.6</v>
      </c>
      <c r="L176" s="86"/>
      <c r="M176" s="86"/>
      <c r="N176" s="87"/>
      <c r="O176" s="104"/>
    </row>
    <row r="177" spans="1:15" s="24" customFormat="1" ht="45">
      <c r="A177" s="115" t="s">
        <v>123</v>
      </c>
      <c r="B177" s="40" t="s">
        <v>96</v>
      </c>
      <c r="C177" s="40" t="s">
        <v>74</v>
      </c>
      <c r="D177" s="40" t="s">
        <v>69</v>
      </c>
      <c r="E177" s="40" t="s">
        <v>266</v>
      </c>
      <c r="F177" s="40"/>
      <c r="G177" s="40"/>
      <c r="H177" s="40"/>
      <c r="I177" s="44">
        <f>I178+I181+I184</f>
        <v>7095.7</v>
      </c>
      <c r="J177" s="44">
        <f>J178+J181+J184</f>
        <v>503.2</v>
      </c>
      <c r="K177" s="44">
        <f t="shared" si="17"/>
        <v>7598.9</v>
      </c>
      <c r="L177" s="86"/>
      <c r="M177" s="86"/>
      <c r="N177" s="87"/>
      <c r="O177" s="104"/>
    </row>
    <row r="178" spans="1:15" s="24" customFormat="1" ht="90">
      <c r="A178" s="115" t="s">
        <v>249</v>
      </c>
      <c r="B178" s="40" t="s">
        <v>96</v>
      </c>
      <c r="C178" s="40" t="s">
        <v>74</v>
      </c>
      <c r="D178" s="40" t="s">
        <v>69</v>
      </c>
      <c r="E178" s="40" t="s">
        <v>266</v>
      </c>
      <c r="F178" s="40" t="s">
        <v>124</v>
      </c>
      <c r="G178" s="40"/>
      <c r="H178" s="40"/>
      <c r="I178" s="44">
        <f>I179</f>
        <v>6466.5</v>
      </c>
      <c r="J178" s="44">
        <f>J179</f>
        <v>503.2</v>
      </c>
      <c r="K178" s="44">
        <f t="shared" si="17"/>
        <v>6969.7</v>
      </c>
      <c r="L178" s="106"/>
      <c r="M178" s="106"/>
      <c r="N178" s="87"/>
      <c r="O178" s="104"/>
    </row>
    <row r="179" spans="1:15" s="24" customFormat="1" ht="30">
      <c r="A179" s="115" t="s">
        <v>128</v>
      </c>
      <c r="B179" s="40" t="s">
        <v>96</v>
      </c>
      <c r="C179" s="40" t="s">
        <v>74</v>
      </c>
      <c r="D179" s="40" t="s">
        <v>69</v>
      </c>
      <c r="E179" s="40" t="s">
        <v>266</v>
      </c>
      <c r="F179" s="40" t="s">
        <v>125</v>
      </c>
      <c r="G179" s="40"/>
      <c r="H179" s="40"/>
      <c r="I179" s="44">
        <f>I180</f>
        <v>6466.5</v>
      </c>
      <c r="J179" s="44">
        <f>J180</f>
        <v>503.2</v>
      </c>
      <c r="K179" s="44">
        <f t="shared" si="17"/>
        <v>6969.7</v>
      </c>
      <c r="L179" s="106"/>
      <c r="M179" s="106"/>
      <c r="N179" s="87"/>
      <c r="O179" s="104"/>
    </row>
    <row r="180" spans="1:15" s="24" customFormat="1" ht="15.75">
      <c r="A180" s="61" t="s">
        <v>113</v>
      </c>
      <c r="B180" s="41" t="s">
        <v>96</v>
      </c>
      <c r="C180" s="41" t="s">
        <v>74</v>
      </c>
      <c r="D180" s="41" t="s">
        <v>69</v>
      </c>
      <c r="E180" s="41" t="s">
        <v>266</v>
      </c>
      <c r="F180" s="41" t="s">
        <v>125</v>
      </c>
      <c r="G180" s="41" t="s">
        <v>102</v>
      </c>
      <c r="H180" s="41"/>
      <c r="I180" s="45">
        <v>6466.5</v>
      </c>
      <c r="J180" s="45">
        <v>503.2</v>
      </c>
      <c r="K180" s="45">
        <f t="shared" si="17"/>
        <v>6969.7</v>
      </c>
      <c r="L180" s="106"/>
      <c r="M180" s="106"/>
      <c r="N180" s="108"/>
      <c r="O180" s="104"/>
    </row>
    <row r="181" spans="1:15" s="24" customFormat="1" ht="30">
      <c r="A181" s="60" t="s">
        <v>502</v>
      </c>
      <c r="B181" s="40" t="s">
        <v>96</v>
      </c>
      <c r="C181" s="40" t="s">
        <v>74</v>
      </c>
      <c r="D181" s="40" t="s">
        <v>69</v>
      </c>
      <c r="E181" s="40" t="s">
        <v>266</v>
      </c>
      <c r="F181" s="40" t="s">
        <v>127</v>
      </c>
      <c r="G181" s="40"/>
      <c r="H181" s="40"/>
      <c r="I181" s="44">
        <f>I182</f>
        <v>601.8</v>
      </c>
      <c r="J181" s="44">
        <f>J182</f>
        <v>0</v>
      </c>
      <c r="K181" s="44">
        <f t="shared" si="17"/>
        <v>601.8</v>
      </c>
      <c r="L181" s="106"/>
      <c r="M181" s="106"/>
      <c r="N181" s="87"/>
      <c r="O181" s="104"/>
    </row>
    <row r="182" spans="1:15" s="24" customFormat="1" ht="30">
      <c r="A182" s="60" t="s">
        <v>130</v>
      </c>
      <c r="B182" s="40" t="s">
        <v>96</v>
      </c>
      <c r="C182" s="40" t="s">
        <v>74</v>
      </c>
      <c r="D182" s="40" t="s">
        <v>69</v>
      </c>
      <c r="E182" s="40" t="s">
        <v>266</v>
      </c>
      <c r="F182" s="40" t="s">
        <v>129</v>
      </c>
      <c r="G182" s="40"/>
      <c r="H182" s="40"/>
      <c r="I182" s="44">
        <f>I183</f>
        <v>601.8</v>
      </c>
      <c r="J182" s="44">
        <f>J183</f>
        <v>0</v>
      </c>
      <c r="K182" s="44">
        <f t="shared" si="17"/>
        <v>601.8</v>
      </c>
      <c r="L182" s="106"/>
      <c r="M182" s="106"/>
      <c r="N182" s="87"/>
      <c r="O182" s="104"/>
    </row>
    <row r="183" spans="1:15" s="30" customFormat="1" ht="15.75">
      <c r="A183" s="61" t="s">
        <v>113</v>
      </c>
      <c r="B183" s="41" t="s">
        <v>96</v>
      </c>
      <c r="C183" s="41" t="s">
        <v>74</v>
      </c>
      <c r="D183" s="41" t="s">
        <v>69</v>
      </c>
      <c r="E183" s="41" t="s">
        <v>266</v>
      </c>
      <c r="F183" s="41" t="s">
        <v>129</v>
      </c>
      <c r="G183" s="41" t="s">
        <v>102</v>
      </c>
      <c r="H183" s="41"/>
      <c r="I183" s="45">
        <v>601.8</v>
      </c>
      <c r="J183" s="45">
        <v>0</v>
      </c>
      <c r="K183" s="45">
        <f t="shared" si="17"/>
        <v>601.8</v>
      </c>
      <c r="L183" s="87"/>
      <c r="M183" s="87"/>
      <c r="N183" s="108"/>
      <c r="O183" s="104"/>
    </row>
    <row r="184" spans="1:15" s="24" customFormat="1" ht="15.75">
      <c r="A184" s="60" t="s">
        <v>139</v>
      </c>
      <c r="B184" s="40" t="s">
        <v>96</v>
      </c>
      <c r="C184" s="40" t="s">
        <v>74</v>
      </c>
      <c r="D184" s="40" t="s">
        <v>69</v>
      </c>
      <c r="E184" s="40" t="s">
        <v>266</v>
      </c>
      <c r="F184" s="40" t="s">
        <v>138</v>
      </c>
      <c r="G184" s="40"/>
      <c r="H184" s="40"/>
      <c r="I184" s="44">
        <f>I187+I185</f>
        <v>27.4</v>
      </c>
      <c r="J184" s="44">
        <f>J187+J185</f>
        <v>0</v>
      </c>
      <c r="K184" s="44">
        <f t="shared" si="17"/>
        <v>27.4</v>
      </c>
      <c r="L184" s="87"/>
      <c r="M184" s="87"/>
      <c r="N184" s="87"/>
      <c r="O184" s="104"/>
    </row>
    <row r="185" spans="1:15" s="24" customFormat="1" ht="15.75">
      <c r="A185" s="60" t="s">
        <v>450</v>
      </c>
      <c r="B185" s="40" t="s">
        <v>96</v>
      </c>
      <c r="C185" s="40" t="s">
        <v>74</v>
      </c>
      <c r="D185" s="40" t="s">
        <v>69</v>
      </c>
      <c r="E185" s="40" t="s">
        <v>266</v>
      </c>
      <c r="F185" s="40" t="s">
        <v>451</v>
      </c>
      <c r="G185" s="40"/>
      <c r="H185" s="40"/>
      <c r="I185" s="44">
        <f>I186</f>
        <v>5</v>
      </c>
      <c r="J185" s="44">
        <f>J186</f>
        <v>0</v>
      </c>
      <c r="K185" s="44">
        <f>K186</f>
        <v>5</v>
      </c>
      <c r="L185" s="87"/>
      <c r="M185" s="87"/>
      <c r="N185" s="87"/>
      <c r="O185" s="104"/>
    </row>
    <row r="186" spans="1:15" s="24" customFormat="1" ht="15.75">
      <c r="A186" s="61" t="s">
        <v>113</v>
      </c>
      <c r="B186" s="41" t="s">
        <v>96</v>
      </c>
      <c r="C186" s="41" t="s">
        <v>74</v>
      </c>
      <c r="D186" s="41" t="s">
        <v>69</v>
      </c>
      <c r="E186" s="41" t="s">
        <v>266</v>
      </c>
      <c r="F186" s="41" t="s">
        <v>451</v>
      </c>
      <c r="G186" s="41" t="s">
        <v>102</v>
      </c>
      <c r="H186" s="41"/>
      <c r="I186" s="45">
        <v>5</v>
      </c>
      <c r="J186" s="45">
        <v>0</v>
      </c>
      <c r="K186" s="45">
        <f>I186+J186</f>
        <v>5</v>
      </c>
      <c r="L186" s="87"/>
      <c r="M186" s="87"/>
      <c r="N186" s="87"/>
      <c r="O186" s="104"/>
    </row>
    <row r="187" spans="1:15" s="24" customFormat="1" ht="15.75" customHeight="1">
      <c r="A187" s="60" t="s">
        <v>141</v>
      </c>
      <c r="B187" s="40" t="s">
        <v>96</v>
      </c>
      <c r="C187" s="40" t="s">
        <v>74</v>
      </c>
      <c r="D187" s="40" t="s">
        <v>69</v>
      </c>
      <c r="E187" s="40" t="s">
        <v>266</v>
      </c>
      <c r="F187" s="40" t="s">
        <v>140</v>
      </c>
      <c r="G187" s="40"/>
      <c r="H187" s="40"/>
      <c r="I187" s="44">
        <f>I188</f>
        <v>22.4</v>
      </c>
      <c r="J187" s="44">
        <f>J188</f>
        <v>0</v>
      </c>
      <c r="K187" s="44">
        <f t="shared" si="17"/>
        <v>22.4</v>
      </c>
      <c r="L187" s="87"/>
      <c r="M187" s="87"/>
      <c r="N187" s="87"/>
      <c r="O187" s="104"/>
    </row>
    <row r="188" spans="1:15" s="24" customFormat="1" ht="15.75">
      <c r="A188" s="61" t="s">
        <v>113</v>
      </c>
      <c r="B188" s="41" t="s">
        <v>96</v>
      </c>
      <c r="C188" s="41" t="s">
        <v>74</v>
      </c>
      <c r="D188" s="41" t="s">
        <v>69</v>
      </c>
      <c r="E188" s="41" t="s">
        <v>266</v>
      </c>
      <c r="F188" s="41" t="s">
        <v>140</v>
      </c>
      <c r="G188" s="41" t="s">
        <v>102</v>
      </c>
      <c r="H188" s="41"/>
      <c r="I188" s="45">
        <v>22.4</v>
      </c>
      <c r="J188" s="45">
        <v>0</v>
      </c>
      <c r="K188" s="45">
        <f t="shared" si="17"/>
        <v>22.4</v>
      </c>
      <c r="L188" s="86"/>
      <c r="M188" s="86"/>
      <c r="N188" s="108"/>
      <c r="O188" s="104"/>
    </row>
    <row r="189" spans="1:15" s="24" customFormat="1" ht="45">
      <c r="A189" s="60" t="s">
        <v>435</v>
      </c>
      <c r="B189" s="40" t="s">
        <v>96</v>
      </c>
      <c r="C189" s="40" t="s">
        <v>74</v>
      </c>
      <c r="D189" s="40" t="s">
        <v>69</v>
      </c>
      <c r="E189" s="40" t="s">
        <v>455</v>
      </c>
      <c r="F189" s="41"/>
      <c r="G189" s="41"/>
      <c r="H189" s="41"/>
      <c r="I189" s="44">
        <f aca="true" t="shared" si="31" ref="I189:K191">I190</f>
        <v>25.9</v>
      </c>
      <c r="J189" s="44">
        <f t="shared" si="31"/>
        <v>0</v>
      </c>
      <c r="K189" s="44">
        <f t="shared" si="31"/>
        <v>25.9</v>
      </c>
      <c r="L189" s="86"/>
      <c r="M189" s="86"/>
      <c r="N189" s="108"/>
      <c r="O189" s="104"/>
    </row>
    <row r="190" spans="1:15" s="24" customFormat="1" ht="30">
      <c r="A190" s="60" t="s">
        <v>502</v>
      </c>
      <c r="B190" s="40" t="s">
        <v>96</v>
      </c>
      <c r="C190" s="40" t="s">
        <v>74</v>
      </c>
      <c r="D190" s="40" t="s">
        <v>69</v>
      </c>
      <c r="E190" s="40" t="s">
        <v>455</v>
      </c>
      <c r="F190" s="40" t="s">
        <v>127</v>
      </c>
      <c r="G190" s="40"/>
      <c r="H190" s="41"/>
      <c r="I190" s="44">
        <f t="shared" si="31"/>
        <v>25.9</v>
      </c>
      <c r="J190" s="44">
        <f t="shared" si="31"/>
        <v>0</v>
      </c>
      <c r="K190" s="44">
        <f t="shared" si="31"/>
        <v>25.9</v>
      </c>
      <c r="L190" s="86"/>
      <c r="M190" s="86"/>
      <c r="N190" s="108"/>
      <c r="O190" s="104"/>
    </row>
    <row r="191" spans="1:15" s="24" customFormat="1" ht="30">
      <c r="A191" s="60" t="s">
        <v>130</v>
      </c>
      <c r="B191" s="40" t="s">
        <v>96</v>
      </c>
      <c r="C191" s="40" t="s">
        <v>74</v>
      </c>
      <c r="D191" s="40" t="s">
        <v>69</v>
      </c>
      <c r="E191" s="40" t="s">
        <v>455</v>
      </c>
      <c r="F191" s="40" t="s">
        <v>129</v>
      </c>
      <c r="G191" s="40"/>
      <c r="H191" s="41"/>
      <c r="I191" s="44">
        <f t="shared" si="31"/>
        <v>25.9</v>
      </c>
      <c r="J191" s="44">
        <f t="shared" si="31"/>
        <v>0</v>
      </c>
      <c r="K191" s="44">
        <f t="shared" si="31"/>
        <v>25.9</v>
      </c>
      <c r="L191" s="86"/>
      <c r="M191" s="86"/>
      <c r="N191" s="108"/>
      <c r="O191" s="104"/>
    </row>
    <row r="192" spans="1:15" s="24" customFormat="1" ht="15.75">
      <c r="A192" s="61" t="s">
        <v>113</v>
      </c>
      <c r="B192" s="41" t="s">
        <v>96</v>
      </c>
      <c r="C192" s="41" t="s">
        <v>74</v>
      </c>
      <c r="D192" s="41" t="s">
        <v>69</v>
      </c>
      <c r="E192" s="41" t="s">
        <v>455</v>
      </c>
      <c r="F192" s="41" t="s">
        <v>129</v>
      </c>
      <c r="G192" s="41" t="s">
        <v>102</v>
      </c>
      <c r="H192" s="41"/>
      <c r="I192" s="45">
        <v>25.9</v>
      </c>
      <c r="J192" s="45">
        <v>0</v>
      </c>
      <c r="K192" s="45">
        <f>I192+J192</f>
        <v>25.9</v>
      </c>
      <c r="L192" s="86"/>
      <c r="M192" s="86"/>
      <c r="N192" s="108"/>
      <c r="O192" s="104"/>
    </row>
    <row r="193" spans="1:15" s="24" customFormat="1" ht="45">
      <c r="A193" s="115" t="s">
        <v>167</v>
      </c>
      <c r="B193" s="40" t="s">
        <v>96</v>
      </c>
      <c r="C193" s="40" t="s">
        <v>74</v>
      </c>
      <c r="D193" s="40" t="s">
        <v>69</v>
      </c>
      <c r="E193" s="40" t="s">
        <v>150</v>
      </c>
      <c r="F193" s="40"/>
      <c r="G193" s="40"/>
      <c r="H193" s="40"/>
      <c r="I193" s="44">
        <f>I194+I197+I200</f>
        <v>7467.8</v>
      </c>
      <c r="J193" s="44">
        <f>J194+J197+J200</f>
        <v>-130</v>
      </c>
      <c r="K193" s="44">
        <f t="shared" si="17"/>
        <v>7337.8</v>
      </c>
      <c r="L193" s="86"/>
      <c r="M193" s="86"/>
      <c r="N193" s="87"/>
      <c r="O193" s="104"/>
    </row>
    <row r="194" spans="1:15" s="24" customFormat="1" ht="90">
      <c r="A194" s="115" t="s">
        <v>249</v>
      </c>
      <c r="B194" s="40" t="s">
        <v>96</v>
      </c>
      <c r="C194" s="40" t="s">
        <v>74</v>
      </c>
      <c r="D194" s="40" t="s">
        <v>69</v>
      </c>
      <c r="E194" s="40" t="s">
        <v>150</v>
      </c>
      <c r="F194" s="40" t="s">
        <v>124</v>
      </c>
      <c r="G194" s="40"/>
      <c r="H194" s="40"/>
      <c r="I194" s="44">
        <f>I195</f>
        <v>7067.7</v>
      </c>
      <c r="J194" s="44">
        <f>J195</f>
        <v>-144.5</v>
      </c>
      <c r="K194" s="44">
        <f t="shared" si="17"/>
        <v>6923.2</v>
      </c>
      <c r="L194" s="86"/>
      <c r="M194" s="86"/>
      <c r="N194" s="87"/>
      <c r="O194" s="104"/>
    </row>
    <row r="195" spans="1:15" s="24" customFormat="1" ht="30">
      <c r="A195" s="115" t="s">
        <v>137</v>
      </c>
      <c r="B195" s="40" t="s">
        <v>96</v>
      </c>
      <c r="C195" s="40" t="s">
        <v>74</v>
      </c>
      <c r="D195" s="40" t="s">
        <v>69</v>
      </c>
      <c r="E195" s="40" t="s">
        <v>150</v>
      </c>
      <c r="F195" s="40" t="s">
        <v>136</v>
      </c>
      <c r="G195" s="40"/>
      <c r="H195" s="40"/>
      <c r="I195" s="44">
        <f>I196</f>
        <v>7067.7</v>
      </c>
      <c r="J195" s="44">
        <f>J196</f>
        <v>-144.5</v>
      </c>
      <c r="K195" s="44">
        <f t="shared" si="17"/>
        <v>6923.2</v>
      </c>
      <c r="L195" s="87"/>
      <c r="M195" s="87"/>
      <c r="N195" s="87"/>
      <c r="O195" s="104"/>
    </row>
    <row r="196" spans="1:15" s="30" customFormat="1" ht="15.75">
      <c r="A196" s="121" t="s">
        <v>113</v>
      </c>
      <c r="B196" s="41" t="s">
        <v>96</v>
      </c>
      <c r="C196" s="41" t="s">
        <v>74</v>
      </c>
      <c r="D196" s="41" t="s">
        <v>69</v>
      </c>
      <c r="E196" s="41" t="s">
        <v>150</v>
      </c>
      <c r="F196" s="41" t="s">
        <v>136</v>
      </c>
      <c r="G196" s="41" t="s">
        <v>102</v>
      </c>
      <c r="H196" s="41"/>
      <c r="I196" s="45">
        <v>7067.7</v>
      </c>
      <c r="J196" s="45">
        <v>-144.5</v>
      </c>
      <c r="K196" s="45">
        <f t="shared" si="17"/>
        <v>6923.2</v>
      </c>
      <c r="L196" s="86"/>
      <c r="M196" s="86"/>
      <c r="N196" s="108"/>
      <c r="O196" s="104"/>
    </row>
    <row r="197" spans="1:15" s="30" customFormat="1" ht="30">
      <c r="A197" s="60" t="s">
        <v>502</v>
      </c>
      <c r="B197" s="40" t="s">
        <v>96</v>
      </c>
      <c r="C197" s="40" t="s">
        <v>74</v>
      </c>
      <c r="D197" s="40" t="s">
        <v>69</v>
      </c>
      <c r="E197" s="40" t="s">
        <v>150</v>
      </c>
      <c r="F197" s="40" t="s">
        <v>127</v>
      </c>
      <c r="G197" s="40"/>
      <c r="H197" s="40"/>
      <c r="I197" s="44">
        <f>I198</f>
        <v>370.1</v>
      </c>
      <c r="J197" s="44">
        <f>J198</f>
        <v>18.3</v>
      </c>
      <c r="K197" s="44">
        <f t="shared" si="17"/>
        <v>388.40000000000003</v>
      </c>
      <c r="L197" s="86"/>
      <c r="M197" s="86"/>
      <c r="N197" s="87"/>
      <c r="O197" s="104"/>
    </row>
    <row r="198" spans="1:15" s="30" customFormat="1" ht="30">
      <c r="A198" s="60" t="s">
        <v>130</v>
      </c>
      <c r="B198" s="40" t="s">
        <v>96</v>
      </c>
      <c r="C198" s="40" t="s">
        <v>74</v>
      </c>
      <c r="D198" s="40" t="s">
        <v>69</v>
      </c>
      <c r="E198" s="40" t="s">
        <v>150</v>
      </c>
      <c r="F198" s="40" t="s">
        <v>129</v>
      </c>
      <c r="G198" s="40"/>
      <c r="H198" s="40"/>
      <c r="I198" s="44">
        <f>I199</f>
        <v>370.1</v>
      </c>
      <c r="J198" s="44">
        <f>J199</f>
        <v>18.3</v>
      </c>
      <c r="K198" s="44">
        <f t="shared" si="17"/>
        <v>388.40000000000003</v>
      </c>
      <c r="L198" s="87"/>
      <c r="M198" s="87"/>
      <c r="N198" s="87"/>
      <c r="O198" s="104"/>
    </row>
    <row r="199" spans="1:15" s="30" customFormat="1" ht="15.75">
      <c r="A199" s="61" t="s">
        <v>113</v>
      </c>
      <c r="B199" s="41" t="s">
        <v>96</v>
      </c>
      <c r="C199" s="41" t="s">
        <v>74</v>
      </c>
      <c r="D199" s="41" t="s">
        <v>69</v>
      </c>
      <c r="E199" s="41" t="s">
        <v>150</v>
      </c>
      <c r="F199" s="41" t="s">
        <v>129</v>
      </c>
      <c r="G199" s="41" t="s">
        <v>102</v>
      </c>
      <c r="H199" s="41"/>
      <c r="I199" s="45">
        <v>370.1</v>
      </c>
      <c r="J199" s="45">
        <v>18.3</v>
      </c>
      <c r="K199" s="45">
        <f t="shared" si="17"/>
        <v>388.40000000000003</v>
      </c>
      <c r="L199" s="87"/>
      <c r="M199" s="87"/>
      <c r="N199" s="108"/>
      <c r="O199" s="104"/>
    </row>
    <row r="200" spans="1:15" s="30" customFormat="1" ht="15.75">
      <c r="A200" s="60" t="s">
        <v>139</v>
      </c>
      <c r="B200" s="40" t="s">
        <v>96</v>
      </c>
      <c r="C200" s="40" t="s">
        <v>74</v>
      </c>
      <c r="D200" s="40" t="s">
        <v>69</v>
      </c>
      <c r="E200" s="40" t="s">
        <v>150</v>
      </c>
      <c r="F200" s="40" t="s">
        <v>138</v>
      </c>
      <c r="G200" s="40"/>
      <c r="H200" s="40"/>
      <c r="I200" s="44">
        <f>I203+I201</f>
        <v>30</v>
      </c>
      <c r="J200" s="44">
        <f>J203+J201</f>
        <v>-3.8</v>
      </c>
      <c r="K200" s="44">
        <f t="shared" si="17"/>
        <v>26.2</v>
      </c>
      <c r="L200" s="108"/>
      <c r="M200" s="108"/>
      <c r="N200" s="87"/>
      <c r="O200" s="104"/>
    </row>
    <row r="201" spans="1:15" s="30" customFormat="1" ht="15.75">
      <c r="A201" s="60" t="s">
        <v>450</v>
      </c>
      <c r="B201" s="40" t="s">
        <v>96</v>
      </c>
      <c r="C201" s="40" t="s">
        <v>74</v>
      </c>
      <c r="D201" s="40" t="s">
        <v>69</v>
      </c>
      <c r="E201" s="40" t="s">
        <v>150</v>
      </c>
      <c r="F201" s="40" t="s">
        <v>451</v>
      </c>
      <c r="G201" s="40"/>
      <c r="H201" s="40"/>
      <c r="I201" s="44">
        <f>I202</f>
        <v>3.7</v>
      </c>
      <c r="J201" s="44">
        <f>J202</f>
        <v>0</v>
      </c>
      <c r="K201" s="44">
        <f>K202</f>
        <v>3.7</v>
      </c>
      <c r="L201" s="108"/>
      <c r="M201" s="108"/>
      <c r="N201" s="87"/>
      <c r="O201" s="104"/>
    </row>
    <row r="202" spans="1:15" s="30" customFormat="1" ht="15.75">
      <c r="A202" s="61" t="s">
        <v>113</v>
      </c>
      <c r="B202" s="41" t="s">
        <v>96</v>
      </c>
      <c r="C202" s="41" t="s">
        <v>74</v>
      </c>
      <c r="D202" s="41" t="s">
        <v>69</v>
      </c>
      <c r="E202" s="41" t="s">
        <v>150</v>
      </c>
      <c r="F202" s="41" t="s">
        <v>451</v>
      </c>
      <c r="G202" s="41" t="s">
        <v>102</v>
      </c>
      <c r="H202" s="41"/>
      <c r="I202" s="45">
        <v>3.7</v>
      </c>
      <c r="J202" s="45">
        <v>0</v>
      </c>
      <c r="K202" s="45">
        <f t="shared" si="17"/>
        <v>3.7</v>
      </c>
      <c r="L202" s="108"/>
      <c r="M202" s="108"/>
      <c r="N202" s="87"/>
      <c r="O202" s="104"/>
    </row>
    <row r="203" spans="1:15" s="30" customFormat="1" ht="15.75" customHeight="1">
      <c r="A203" s="60" t="s">
        <v>141</v>
      </c>
      <c r="B203" s="40" t="s">
        <v>96</v>
      </c>
      <c r="C203" s="40" t="s">
        <v>74</v>
      </c>
      <c r="D203" s="40" t="s">
        <v>69</v>
      </c>
      <c r="E203" s="40" t="s">
        <v>150</v>
      </c>
      <c r="F203" s="40" t="s">
        <v>140</v>
      </c>
      <c r="G203" s="40"/>
      <c r="H203" s="40"/>
      <c r="I203" s="44">
        <f>I204</f>
        <v>26.3</v>
      </c>
      <c r="J203" s="44">
        <f>J204</f>
        <v>-3.8</v>
      </c>
      <c r="K203" s="44">
        <f t="shared" si="17"/>
        <v>22.5</v>
      </c>
      <c r="L203" s="87"/>
      <c r="M203" s="87"/>
      <c r="N203" s="87"/>
      <c r="O203" s="104"/>
    </row>
    <row r="204" spans="1:15" s="30" customFormat="1" ht="15.75">
      <c r="A204" s="61" t="s">
        <v>113</v>
      </c>
      <c r="B204" s="41" t="s">
        <v>96</v>
      </c>
      <c r="C204" s="41" t="s">
        <v>74</v>
      </c>
      <c r="D204" s="41" t="s">
        <v>69</v>
      </c>
      <c r="E204" s="41" t="s">
        <v>150</v>
      </c>
      <c r="F204" s="41" t="s">
        <v>140</v>
      </c>
      <c r="G204" s="41" t="s">
        <v>102</v>
      </c>
      <c r="H204" s="41"/>
      <c r="I204" s="45">
        <v>26.3</v>
      </c>
      <c r="J204" s="45">
        <v>-3.8</v>
      </c>
      <c r="K204" s="45">
        <f t="shared" si="17"/>
        <v>22.5</v>
      </c>
      <c r="L204" s="87"/>
      <c r="M204" s="87"/>
      <c r="N204" s="108"/>
      <c r="O204" s="104"/>
    </row>
    <row r="205" spans="1:15" s="30" customFormat="1" ht="45">
      <c r="A205" s="115" t="s">
        <v>174</v>
      </c>
      <c r="B205" s="40" t="s">
        <v>96</v>
      </c>
      <c r="C205" s="40" t="s">
        <v>74</v>
      </c>
      <c r="D205" s="40" t="s">
        <v>69</v>
      </c>
      <c r="E205" s="40" t="s">
        <v>271</v>
      </c>
      <c r="F205" s="40"/>
      <c r="G205" s="40"/>
      <c r="H205" s="40"/>
      <c r="I205" s="44">
        <f>I206+I224</f>
        <v>6707.700000000001</v>
      </c>
      <c r="J205" s="44">
        <f>J206+J224</f>
        <v>134.4</v>
      </c>
      <c r="K205" s="44">
        <f t="shared" si="17"/>
        <v>6842.1</v>
      </c>
      <c r="L205" s="87"/>
      <c r="M205" s="87"/>
      <c r="N205" s="87"/>
      <c r="O205" s="104"/>
    </row>
    <row r="206" spans="1:15" s="32" customFormat="1" ht="60">
      <c r="A206" s="60" t="s">
        <v>169</v>
      </c>
      <c r="B206" s="40" t="s">
        <v>96</v>
      </c>
      <c r="C206" s="40" t="s">
        <v>74</v>
      </c>
      <c r="D206" s="40" t="s">
        <v>69</v>
      </c>
      <c r="E206" s="40" t="s">
        <v>25</v>
      </c>
      <c r="F206" s="40"/>
      <c r="G206" s="40"/>
      <c r="H206" s="40"/>
      <c r="I206" s="44">
        <f>I207</f>
        <v>3973.4</v>
      </c>
      <c r="J206" s="44">
        <f>J207</f>
        <v>134.4</v>
      </c>
      <c r="K206" s="44">
        <f t="shared" si="17"/>
        <v>4107.8</v>
      </c>
      <c r="L206" s="87"/>
      <c r="M206" s="87"/>
      <c r="N206" s="87"/>
      <c r="O206" s="104"/>
    </row>
    <row r="207" spans="1:15" s="32" customFormat="1" ht="63" customHeight="1">
      <c r="A207" s="115" t="s">
        <v>439</v>
      </c>
      <c r="B207" s="40" t="s">
        <v>96</v>
      </c>
      <c r="C207" s="40" t="s">
        <v>74</v>
      </c>
      <c r="D207" s="40" t="s">
        <v>69</v>
      </c>
      <c r="E207" s="40" t="s">
        <v>26</v>
      </c>
      <c r="F207" s="40"/>
      <c r="G207" s="40"/>
      <c r="H207" s="40"/>
      <c r="I207" s="44">
        <f>I212+I208</f>
        <v>3973.4</v>
      </c>
      <c r="J207" s="44">
        <f>J212+J208</f>
        <v>134.4</v>
      </c>
      <c r="K207" s="44">
        <f aca="true" t="shared" si="32" ref="K207:K318">I207+J207</f>
        <v>4107.8</v>
      </c>
      <c r="L207" s="108"/>
      <c r="M207" s="108"/>
      <c r="N207" s="87"/>
      <c r="O207" s="104"/>
    </row>
    <row r="208" spans="1:15" s="32" customFormat="1" ht="15.75">
      <c r="A208" s="60" t="s">
        <v>293</v>
      </c>
      <c r="B208" s="40" t="s">
        <v>96</v>
      </c>
      <c r="C208" s="40" t="s">
        <v>74</v>
      </c>
      <c r="D208" s="40" t="s">
        <v>69</v>
      </c>
      <c r="E208" s="40" t="s">
        <v>456</v>
      </c>
      <c r="F208" s="40"/>
      <c r="G208" s="40"/>
      <c r="H208" s="40"/>
      <c r="I208" s="44">
        <f aca="true" t="shared" si="33" ref="I208:K210">I209</f>
        <v>36.8</v>
      </c>
      <c r="J208" s="44">
        <f t="shared" si="33"/>
        <v>0</v>
      </c>
      <c r="K208" s="44">
        <f t="shared" si="33"/>
        <v>36.8</v>
      </c>
      <c r="L208" s="108"/>
      <c r="M208" s="108"/>
      <c r="N208" s="87"/>
      <c r="O208" s="104"/>
    </row>
    <row r="209" spans="1:15" s="32" customFormat="1" ht="30">
      <c r="A209" s="60" t="s">
        <v>502</v>
      </c>
      <c r="B209" s="40" t="s">
        <v>96</v>
      </c>
      <c r="C209" s="40" t="s">
        <v>74</v>
      </c>
      <c r="D209" s="40" t="s">
        <v>69</v>
      </c>
      <c r="E209" s="40" t="s">
        <v>456</v>
      </c>
      <c r="F209" s="40" t="s">
        <v>127</v>
      </c>
      <c r="G209" s="40"/>
      <c r="H209" s="40"/>
      <c r="I209" s="44">
        <f t="shared" si="33"/>
        <v>36.8</v>
      </c>
      <c r="J209" s="44">
        <f t="shared" si="33"/>
        <v>0</v>
      </c>
      <c r="K209" s="44">
        <f t="shared" si="33"/>
        <v>36.8</v>
      </c>
      <c r="L209" s="108"/>
      <c r="M209" s="108"/>
      <c r="N209" s="87"/>
      <c r="O209" s="104"/>
    </row>
    <row r="210" spans="1:15" s="32" customFormat="1" ht="30">
      <c r="A210" s="60" t="s">
        <v>130</v>
      </c>
      <c r="B210" s="40" t="s">
        <v>96</v>
      </c>
      <c r="C210" s="40" t="s">
        <v>74</v>
      </c>
      <c r="D210" s="40" t="s">
        <v>69</v>
      </c>
      <c r="E210" s="40" t="s">
        <v>456</v>
      </c>
      <c r="F210" s="40" t="s">
        <v>129</v>
      </c>
      <c r="G210" s="40"/>
      <c r="H210" s="40"/>
      <c r="I210" s="44">
        <f t="shared" si="33"/>
        <v>36.8</v>
      </c>
      <c r="J210" s="44">
        <f t="shared" si="33"/>
        <v>0</v>
      </c>
      <c r="K210" s="44">
        <f t="shared" si="33"/>
        <v>36.8</v>
      </c>
      <c r="L210" s="108"/>
      <c r="M210" s="108"/>
      <c r="N210" s="87"/>
      <c r="O210" s="104"/>
    </row>
    <row r="211" spans="1:15" s="32" customFormat="1" ht="15.75">
      <c r="A211" s="61" t="s">
        <v>113</v>
      </c>
      <c r="B211" s="41" t="s">
        <v>96</v>
      </c>
      <c r="C211" s="41" t="s">
        <v>74</v>
      </c>
      <c r="D211" s="41" t="s">
        <v>69</v>
      </c>
      <c r="E211" s="41" t="s">
        <v>456</v>
      </c>
      <c r="F211" s="41" t="s">
        <v>129</v>
      </c>
      <c r="G211" s="41" t="s">
        <v>102</v>
      </c>
      <c r="H211" s="40"/>
      <c r="I211" s="45">
        <v>36.8</v>
      </c>
      <c r="J211" s="45">
        <v>0</v>
      </c>
      <c r="K211" s="45">
        <f>I211+J211</f>
        <v>36.8</v>
      </c>
      <c r="L211" s="108"/>
      <c r="M211" s="108"/>
      <c r="N211" s="87"/>
      <c r="O211" s="104"/>
    </row>
    <row r="212" spans="1:15" s="32" customFormat="1" ht="15.75">
      <c r="A212" s="60" t="s">
        <v>293</v>
      </c>
      <c r="B212" s="40" t="s">
        <v>96</v>
      </c>
      <c r="C212" s="40" t="s">
        <v>74</v>
      </c>
      <c r="D212" s="40" t="s">
        <v>69</v>
      </c>
      <c r="E212" s="40" t="s">
        <v>27</v>
      </c>
      <c r="F212" s="40"/>
      <c r="G212" s="40"/>
      <c r="H212" s="40"/>
      <c r="I212" s="44">
        <f>I213+I216+I219</f>
        <v>3936.6</v>
      </c>
      <c r="J212" s="44">
        <f>J213+J216+J219</f>
        <v>134.4</v>
      </c>
      <c r="K212" s="44">
        <f t="shared" si="32"/>
        <v>4071</v>
      </c>
      <c r="L212" s="108"/>
      <c r="M212" s="108"/>
      <c r="N212" s="87"/>
      <c r="O212" s="104"/>
    </row>
    <row r="213" spans="1:15" s="32" customFormat="1" ht="90">
      <c r="A213" s="115" t="s">
        <v>249</v>
      </c>
      <c r="B213" s="40" t="s">
        <v>96</v>
      </c>
      <c r="C213" s="40" t="s">
        <v>74</v>
      </c>
      <c r="D213" s="40" t="s">
        <v>69</v>
      </c>
      <c r="E213" s="40" t="s">
        <v>27</v>
      </c>
      <c r="F213" s="40" t="s">
        <v>124</v>
      </c>
      <c r="G213" s="40"/>
      <c r="H213" s="40"/>
      <c r="I213" s="44">
        <f>I214</f>
        <v>3603.9</v>
      </c>
      <c r="J213" s="44">
        <f>J214</f>
        <v>133.6</v>
      </c>
      <c r="K213" s="44">
        <f t="shared" si="32"/>
        <v>3737.5</v>
      </c>
      <c r="L213" s="103"/>
      <c r="M213" s="103"/>
      <c r="N213" s="87"/>
      <c r="O213" s="104"/>
    </row>
    <row r="214" spans="1:15" s="32" customFormat="1" ht="30">
      <c r="A214" s="115" t="s">
        <v>137</v>
      </c>
      <c r="B214" s="40" t="s">
        <v>96</v>
      </c>
      <c r="C214" s="40" t="s">
        <v>74</v>
      </c>
      <c r="D214" s="40" t="s">
        <v>69</v>
      </c>
      <c r="E214" s="40" t="s">
        <v>27</v>
      </c>
      <c r="F214" s="40" t="s">
        <v>136</v>
      </c>
      <c r="G214" s="40"/>
      <c r="H214" s="40"/>
      <c r="I214" s="44">
        <f>I215</f>
        <v>3603.9</v>
      </c>
      <c r="J214" s="44">
        <f>J215</f>
        <v>133.6</v>
      </c>
      <c r="K214" s="44">
        <f t="shared" si="32"/>
        <v>3737.5</v>
      </c>
      <c r="L214" s="103"/>
      <c r="M214" s="103"/>
      <c r="N214" s="87"/>
      <c r="O214" s="104"/>
    </row>
    <row r="215" spans="1:15" s="32" customFormat="1" ht="15.75">
      <c r="A215" s="61" t="s">
        <v>113</v>
      </c>
      <c r="B215" s="41" t="s">
        <v>96</v>
      </c>
      <c r="C215" s="41" t="s">
        <v>74</v>
      </c>
      <c r="D215" s="41" t="s">
        <v>69</v>
      </c>
      <c r="E215" s="41" t="s">
        <v>27</v>
      </c>
      <c r="F215" s="41" t="s">
        <v>136</v>
      </c>
      <c r="G215" s="41" t="s">
        <v>102</v>
      </c>
      <c r="H215" s="41"/>
      <c r="I215" s="45">
        <v>3603.9</v>
      </c>
      <c r="J215" s="45">
        <v>133.6</v>
      </c>
      <c r="K215" s="45">
        <f t="shared" si="32"/>
        <v>3737.5</v>
      </c>
      <c r="L215" s="86"/>
      <c r="M215" s="86"/>
      <c r="N215" s="108"/>
      <c r="O215" s="104"/>
    </row>
    <row r="216" spans="1:15" s="24" customFormat="1" ht="30">
      <c r="A216" s="60" t="s">
        <v>502</v>
      </c>
      <c r="B216" s="40" t="s">
        <v>96</v>
      </c>
      <c r="C216" s="40" t="s">
        <v>74</v>
      </c>
      <c r="D216" s="40" t="s">
        <v>69</v>
      </c>
      <c r="E216" s="40" t="s">
        <v>27</v>
      </c>
      <c r="F216" s="40" t="s">
        <v>127</v>
      </c>
      <c r="G216" s="40"/>
      <c r="H216" s="40"/>
      <c r="I216" s="44">
        <f>I217</f>
        <v>312.7</v>
      </c>
      <c r="J216" s="44">
        <f>J217</f>
        <v>9.5</v>
      </c>
      <c r="K216" s="44">
        <f t="shared" si="32"/>
        <v>322.2</v>
      </c>
      <c r="L216" s="86"/>
      <c r="M216" s="86"/>
      <c r="N216" s="87"/>
      <c r="O216" s="104"/>
    </row>
    <row r="217" spans="1:15" s="24" customFormat="1" ht="30">
      <c r="A217" s="60" t="s">
        <v>130</v>
      </c>
      <c r="B217" s="40" t="s">
        <v>96</v>
      </c>
      <c r="C217" s="40" t="s">
        <v>74</v>
      </c>
      <c r="D217" s="40" t="s">
        <v>69</v>
      </c>
      <c r="E217" s="40" t="s">
        <v>27</v>
      </c>
      <c r="F217" s="40" t="s">
        <v>129</v>
      </c>
      <c r="G217" s="40"/>
      <c r="H217" s="40"/>
      <c r="I217" s="44">
        <f>I218</f>
        <v>312.7</v>
      </c>
      <c r="J217" s="44">
        <f>J218</f>
        <v>9.5</v>
      </c>
      <c r="K217" s="44">
        <f t="shared" si="32"/>
        <v>322.2</v>
      </c>
      <c r="L217" s="86"/>
      <c r="M217" s="86"/>
      <c r="N217" s="87"/>
      <c r="O217" s="104"/>
    </row>
    <row r="218" spans="1:15" s="31" customFormat="1" ht="15">
      <c r="A218" s="61" t="s">
        <v>113</v>
      </c>
      <c r="B218" s="41" t="s">
        <v>96</v>
      </c>
      <c r="C218" s="41" t="s">
        <v>74</v>
      </c>
      <c r="D218" s="41" t="s">
        <v>69</v>
      </c>
      <c r="E218" s="41" t="s">
        <v>27</v>
      </c>
      <c r="F218" s="41" t="s">
        <v>129</v>
      </c>
      <c r="G218" s="41" t="s">
        <v>102</v>
      </c>
      <c r="H218" s="41"/>
      <c r="I218" s="45">
        <v>312.7</v>
      </c>
      <c r="J218" s="45">
        <v>9.5</v>
      </c>
      <c r="K218" s="45">
        <f t="shared" si="32"/>
        <v>322.2</v>
      </c>
      <c r="L218" s="86"/>
      <c r="M218" s="86"/>
      <c r="N218" s="108"/>
      <c r="O218" s="104"/>
    </row>
    <row r="219" spans="1:15" s="24" customFormat="1" ht="15.75">
      <c r="A219" s="60" t="s">
        <v>139</v>
      </c>
      <c r="B219" s="40" t="s">
        <v>96</v>
      </c>
      <c r="C219" s="40" t="s">
        <v>74</v>
      </c>
      <c r="D219" s="40" t="s">
        <v>69</v>
      </c>
      <c r="E219" s="40" t="s">
        <v>27</v>
      </c>
      <c r="F219" s="40" t="s">
        <v>138</v>
      </c>
      <c r="G219" s="40"/>
      <c r="H219" s="40"/>
      <c r="I219" s="44">
        <f>I220+I222</f>
        <v>20</v>
      </c>
      <c r="J219" s="44">
        <f>J220+J222</f>
        <v>-8.7</v>
      </c>
      <c r="K219" s="44">
        <f t="shared" si="32"/>
        <v>11.3</v>
      </c>
      <c r="L219" s="86"/>
      <c r="M219" s="86"/>
      <c r="N219" s="87"/>
      <c r="O219" s="104"/>
    </row>
    <row r="220" spans="1:15" s="24" customFormat="1" ht="15.75">
      <c r="A220" s="60" t="s">
        <v>450</v>
      </c>
      <c r="B220" s="40" t="s">
        <v>96</v>
      </c>
      <c r="C220" s="40" t="s">
        <v>74</v>
      </c>
      <c r="D220" s="40" t="s">
        <v>69</v>
      </c>
      <c r="E220" s="40" t="s">
        <v>27</v>
      </c>
      <c r="F220" s="40" t="s">
        <v>451</v>
      </c>
      <c r="G220" s="40"/>
      <c r="H220" s="40"/>
      <c r="I220" s="44">
        <f>I221</f>
        <v>3</v>
      </c>
      <c r="J220" s="44">
        <f>J221</f>
        <v>0</v>
      </c>
      <c r="K220" s="45">
        <f>I220+J220</f>
        <v>3</v>
      </c>
      <c r="L220" s="86"/>
      <c r="M220" s="86"/>
      <c r="N220" s="87"/>
      <c r="O220" s="104"/>
    </row>
    <row r="221" spans="1:15" s="24" customFormat="1" ht="15.75">
      <c r="A221" s="61" t="s">
        <v>113</v>
      </c>
      <c r="B221" s="41" t="s">
        <v>96</v>
      </c>
      <c r="C221" s="41" t="s">
        <v>74</v>
      </c>
      <c r="D221" s="41" t="s">
        <v>69</v>
      </c>
      <c r="E221" s="41" t="s">
        <v>27</v>
      </c>
      <c r="F221" s="41" t="s">
        <v>451</v>
      </c>
      <c r="G221" s="41" t="s">
        <v>102</v>
      </c>
      <c r="H221" s="41"/>
      <c r="I221" s="45">
        <v>3</v>
      </c>
      <c r="J221" s="45">
        <v>0</v>
      </c>
      <c r="K221" s="45">
        <f>I221+J221</f>
        <v>3</v>
      </c>
      <c r="L221" s="86"/>
      <c r="M221" s="86"/>
      <c r="N221" s="87"/>
      <c r="O221" s="104"/>
    </row>
    <row r="222" spans="1:15" s="24" customFormat="1" ht="15.75" customHeight="1">
      <c r="A222" s="60" t="s">
        <v>141</v>
      </c>
      <c r="B222" s="40" t="s">
        <v>96</v>
      </c>
      <c r="C222" s="40" t="s">
        <v>74</v>
      </c>
      <c r="D222" s="40" t="s">
        <v>69</v>
      </c>
      <c r="E222" s="40" t="s">
        <v>27</v>
      </c>
      <c r="F222" s="40" t="s">
        <v>140</v>
      </c>
      <c r="G222" s="40"/>
      <c r="H222" s="40"/>
      <c r="I222" s="44">
        <f>I223</f>
        <v>17</v>
      </c>
      <c r="J222" s="44">
        <f>J223</f>
        <v>-8.7</v>
      </c>
      <c r="K222" s="44">
        <f t="shared" si="32"/>
        <v>8.3</v>
      </c>
      <c r="L222" s="86"/>
      <c r="M222" s="86"/>
      <c r="N222" s="87"/>
      <c r="O222" s="104"/>
    </row>
    <row r="223" spans="1:15" s="24" customFormat="1" ht="15.75">
      <c r="A223" s="61" t="s">
        <v>113</v>
      </c>
      <c r="B223" s="41" t="s">
        <v>96</v>
      </c>
      <c r="C223" s="41" t="s">
        <v>74</v>
      </c>
      <c r="D223" s="41" t="s">
        <v>69</v>
      </c>
      <c r="E223" s="41" t="s">
        <v>27</v>
      </c>
      <c r="F223" s="41" t="s">
        <v>140</v>
      </c>
      <c r="G223" s="41" t="s">
        <v>102</v>
      </c>
      <c r="H223" s="41"/>
      <c r="I223" s="45">
        <v>17</v>
      </c>
      <c r="J223" s="45">
        <v>-8.7</v>
      </c>
      <c r="K223" s="45">
        <f t="shared" si="32"/>
        <v>8.3</v>
      </c>
      <c r="L223" s="86"/>
      <c r="M223" s="86"/>
      <c r="N223" s="108"/>
      <c r="O223" s="104"/>
    </row>
    <row r="224" spans="1:15" s="24" customFormat="1" ht="60">
      <c r="A224" s="60" t="s">
        <v>170</v>
      </c>
      <c r="B224" s="40" t="s">
        <v>96</v>
      </c>
      <c r="C224" s="40" t="s">
        <v>74</v>
      </c>
      <c r="D224" s="40" t="s">
        <v>69</v>
      </c>
      <c r="E224" s="40" t="s">
        <v>22</v>
      </c>
      <c r="F224" s="40"/>
      <c r="G224" s="40"/>
      <c r="H224" s="40"/>
      <c r="I224" s="44">
        <f aca="true" t="shared" si="34" ref="I224:J228">I225</f>
        <v>2734.3</v>
      </c>
      <c r="J224" s="44">
        <f t="shared" si="34"/>
        <v>0</v>
      </c>
      <c r="K224" s="44">
        <f t="shared" si="32"/>
        <v>2734.3</v>
      </c>
      <c r="L224" s="86"/>
      <c r="M224" s="86"/>
      <c r="N224" s="87"/>
      <c r="O224" s="104"/>
    </row>
    <row r="225" spans="1:15" s="24" customFormat="1" ht="45">
      <c r="A225" s="60" t="s">
        <v>171</v>
      </c>
      <c r="B225" s="40" t="s">
        <v>96</v>
      </c>
      <c r="C225" s="40" t="s">
        <v>74</v>
      </c>
      <c r="D225" s="40" t="s">
        <v>69</v>
      </c>
      <c r="E225" s="40" t="s">
        <v>23</v>
      </c>
      <c r="F225" s="41"/>
      <c r="G225" s="41"/>
      <c r="H225" s="41"/>
      <c r="I225" s="44">
        <f t="shared" si="34"/>
        <v>2734.3</v>
      </c>
      <c r="J225" s="44">
        <f t="shared" si="34"/>
        <v>0</v>
      </c>
      <c r="K225" s="44">
        <f t="shared" si="32"/>
        <v>2734.3</v>
      </c>
      <c r="L225" s="86"/>
      <c r="M225" s="86"/>
      <c r="N225" s="87"/>
      <c r="O225" s="104"/>
    </row>
    <row r="226" spans="1:15" s="24" customFormat="1" ht="15.75">
      <c r="A226" s="60" t="s">
        <v>293</v>
      </c>
      <c r="B226" s="40" t="s">
        <v>96</v>
      </c>
      <c r="C226" s="40" t="s">
        <v>74</v>
      </c>
      <c r="D226" s="40" t="s">
        <v>69</v>
      </c>
      <c r="E226" s="40" t="s">
        <v>24</v>
      </c>
      <c r="F226" s="41"/>
      <c r="G226" s="41"/>
      <c r="H226" s="41"/>
      <c r="I226" s="44">
        <f t="shared" si="34"/>
        <v>2734.3</v>
      </c>
      <c r="J226" s="44">
        <f t="shared" si="34"/>
        <v>0</v>
      </c>
      <c r="K226" s="44">
        <f t="shared" si="32"/>
        <v>2734.3</v>
      </c>
      <c r="L226" s="86"/>
      <c r="M226" s="86"/>
      <c r="N226" s="87"/>
      <c r="O226" s="104"/>
    </row>
    <row r="227" spans="1:15" s="24" customFormat="1" ht="30">
      <c r="A227" s="60" t="s">
        <v>502</v>
      </c>
      <c r="B227" s="40" t="s">
        <v>96</v>
      </c>
      <c r="C227" s="40" t="s">
        <v>74</v>
      </c>
      <c r="D227" s="40" t="s">
        <v>69</v>
      </c>
      <c r="E227" s="40" t="s">
        <v>24</v>
      </c>
      <c r="F227" s="40" t="s">
        <v>127</v>
      </c>
      <c r="G227" s="41"/>
      <c r="H227" s="41"/>
      <c r="I227" s="44">
        <f t="shared" si="34"/>
        <v>2734.3</v>
      </c>
      <c r="J227" s="44">
        <f t="shared" si="34"/>
        <v>0</v>
      </c>
      <c r="K227" s="44">
        <f t="shared" si="32"/>
        <v>2734.3</v>
      </c>
      <c r="L227" s="86"/>
      <c r="M227" s="86"/>
      <c r="N227" s="87"/>
      <c r="O227" s="104"/>
    </row>
    <row r="228" spans="1:15" s="24" customFormat="1" ht="30">
      <c r="A228" s="60" t="s">
        <v>130</v>
      </c>
      <c r="B228" s="40" t="s">
        <v>96</v>
      </c>
      <c r="C228" s="40" t="s">
        <v>74</v>
      </c>
      <c r="D228" s="40" t="s">
        <v>69</v>
      </c>
      <c r="E228" s="40" t="s">
        <v>24</v>
      </c>
      <c r="F228" s="40" t="s">
        <v>129</v>
      </c>
      <c r="G228" s="41"/>
      <c r="H228" s="41"/>
      <c r="I228" s="44">
        <f t="shared" si="34"/>
        <v>2734.3</v>
      </c>
      <c r="J228" s="44">
        <f t="shared" si="34"/>
        <v>0</v>
      </c>
      <c r="K228" s="44">
        <f t="shared" si="32"/>
        <v>2734.3</v>
      </c>
      <c r="L228" s="86"/>
      <c r="M228" s="86"/>
      <c r="N228" s="87"/>
      <c r="O228" s="104"/>
    </row>
    <row r="229" spans="1:15" s="24" customFormat="1" ht="15.75">
      <c r="A229" s="61" t="s">
        <v>113</v>
      </c>
      <c r="B229" s="41" t="s">
        <v>96</v>
      </c>
      <c r="C229" s="41" t="s">
        <v>74</v>
      </c>
      <c r="D229" s="41" t="s">
        <v>69</v>
      </c>
      <c r="E229" s="41" t="s">
        <v>24</v>
      </c>
      <c r="F229" s="41" t="s">
        <v>129</v>
      </c>
      <c r="G229" s="41" t="s">
        <v>102</v>
      </c>
      <c r="H229" s="41"/>
      <c r="I229" s="45">
        <v>2734.3</v>
      </c>
      <c r="J229" s="45">
        <v>0</v>
      </c>
      <c r="K229" s="45">
        <f t="shared" si="32"/>
        <v>2734.3</v>
      </c>
      <c r="L229" s="86"/>
      <c r="M229" s="86"/>
      <c r="N229" s="108"/>
      <c r="O229" s="104"/>
    </row>
    <row r="230" spans="1:15" s="33" customFormat="1" ht="15">
      <c r="A230" s="120" t="s">
        <v>64</v>
      </c>
      <c r="B230" s="42" t="s">
        <v>96</v>
      </c>
      <c r="C230" s="42" t="s">
        <v>81</v>
      </c>
      <c r="D230" s="40"/>
      <c r="E230" s="40"/>
      <c r="F230" s="40"/>
      <c r="G230" s="40"/>
      <c r="H230" s="40"/>
      <c r="I230" s="43">
        <f>I231+I248</f>
        <v>12524.199999999999</v>
      </c>
      <c r="J230" s="43">
        <f>J231+J248</f>
        <v>118.6</v>
      </c>
      <c r="K230" s="43">
        <f t="shared" si="32"/>
        <v>12642.8</v>
      </c>
      <c r="L230" s="87"/>
      <c r="M230" s="87"/>
      <c r="N230" s="103"/>
      <c r="O230" s="102"/>
    </row>
    <row r="231" spans="1:15" s="24" customFormat="1" ht="15">
      <c r="A231" s="120" t="s">
        <v>117</v>
      </c>
      <c r="B231" s="42" t="s">
        <v>96</v>
      </c>
      <c r="C231" s="42" t="s">
        <v>81</v>
      </c>
      <c r="D231" s="42" t="s">
        <v>70</v>
      </c>
      <c r="E231" s="42"/>
      <c r="F231" s="42"/>
      <c r="G231" s="42"/>
      <c r="H231" s="42"/>
      <c r="I231" s="43">
        <f>I232</f>
        <v>12474.199999999999</v>
      </c>
      <c r="J231" s="43">
        <f>J232</f>
        <v>118.6</v>
      </c>
      <c r="K231" s="43">
        <f t="shared" si="32"/>
        <v>12592.8</v>
      </c>
      <c r="L231" s="87"/>
      <c r="M231" s="87"/>
      <c r="N231" s="103"/>
      <c r="O231" s="102"/>
    </row>
    <row r="232" spans="1:15" s="24" customFormat="1" ht="30">
      <c r="A232" s="115" t="s">
        <v>38</v>
      </c>
      <c r="B232" s="40" t="s">
        <v>96</v>
      </c>
      <c r="C232" s="40" t="s">
        <v>81</v>
      </c>
      <c r="D232" s="40" t="s">
        <v>70</v>
      </c>
      <c r="E232" s="40" t="s">
        <v>21</v>
      </c>
      <c r="F232" s="40"/>
      <c r="G232" s="40"/>
      <c r="H232" s="40"/>
      <c r="I232" s="44">
        <f>I233+I240+I244</f>
        <v>12474.199999999999</v>
      </c>
      <c r="J232" s="44">
        <f>J233+J240+J244</f>
        <v>118.6</v>
      </c>
      <c r="K232" s="44">
        <f t="shared" si="32"/>
        <v>12592.8</v>
      </c>
      <c r="L232" s="86"/>
      <c r="M232" s="86"/>
      <c r="N232" s="87"/>
      <c r="O232" s="104"/>
    </row>
    <row r="233" spans="1:15" s="24" customFormat="1" ht="135">
      <c r="A233" s="123" t="s">
        <v>416</v>
      </c>
      <c r="B233" s="40" t="s">
        <v>96</v>
      </c>
      <c r="C233" s="40" t="s">
        <v>81</v>
      </c>
      <c r="D233" s="40" t="s">
        <v>70</v>
      </c>
      <c r="E233" s="40" t="s">
        <v>17</v>
      </c>
      <c r="F233" s="40"/>
      <c r="G233" s="40"/>
      <c r="H233" s="40"/>
      <c r="I233" s="44">
        <f>I237+I234</f>
        <v>12263</v>
      </c>
      <c r="J233" s="44">
        <f>J237+J234</f>
        <v>299</v>
      </c>
      <c r="K233" s="44">
        <f t="shared" si="32"/>
        <v>12562</v>
      </c>
      <c r="L233" s="105"/>
      <c r="M233" s="105"/>
      <c r="N233" s="87"/>
      <c r="O233" s="104"/>
    </row>
    <row r="234" spans="1:15" s="24" customFormat="1" ht="30">
      <c r="A234" s="115" t="s">
        <v>143</v>
      </c>
      <c r="B234" s="40" t="s">
        <v>96</v>
      </c>
      <c r="C234" s="40" t="s">
        <v>81</v>
      </c>
      <c r="D234" s="40" t="s">
        <v>70</v>
      </c>
      <c r="E234" s="40" t="s">
        <v>17</v>
      </c>
      <c r="F234" s="40" t="s">
        <v>142</v>
      </c>
      <c r="G234" s="40"/>
      <c r="H234" s="40"/>
      <c r="I234" s="44">
        <f aca="true" t="shared" si="35" ref="I234:K235">I235</f>
        <v>12263</v>
      </c>
      <c r="J234" s="44">
        <f t="shared" si="35"/>
        <v>299</v>
      </c>
      <c r="K234" s="44">
        <f t="shared" si="35"/>
        <v>12562</v>
      </c>
      <c r="L234" s="105"/>
      <c r="M234" s="105"/>
      <c r="N234" s="87"/>
      <c r="O234" s="104"/>
    </row>
    <row r="235" spans="1:15" s="24" customFormat="1" ht="45">
      <c r="A235" s="115" t="s">
        <v>215</v>
      </c>
      <c r="B235" s="40" t="s">
        <v>96</v>
      </c>
      <c r="C235" s="40" t="s">
        <v>81</v>
      </c>
      <c r="D235" s="40" t="s">
        <v>70</v>
      </c>
      <c r="E235" s="40" t="s">
        <v>17</v>
      </c>
      <c r="F235" s="40" t="s">
        <v>146</v>
      </c>
      <c r="G235" s="40"/>
      <c r="H235" s="40"/>
      <c r="I235" s="44">
        <f t="shared" si="35"/>
        <v>12263</v>
      </c>
      <c r="J235" s="44">
        <f t="shared" si="35"/>
        <v>299</v>
      </c>
      <c r="K235" s="44">
        <f t="shared" si="35"/>
        <v>12562</v>
      </c>
      <c r="L235" s="105"/>
      <c r="M235" s="105"/>
      <c r="N235" s="87"/>
      <c r="O235" s="104"/>
    </row>
    <row r="236" spans="1:15" s="24" customFormat="1" ht="15.75">
      <c r="A236" s="61" t="s">
        <v>114</v>
      </c>
      <c r="B236" s="41" t="s">
        <v>96</v>
      </c>
      <c r="C236" s="41" t="s">
        <v>81</v>
      </c>
      <c r="D236" s="41" t="s">
        <v>70</v>
      </c>
      <c r="E236" s="41" t="s">
        <v>17</v>
      </c>
      <c r="F236" s="41" t="s">
        <v>146</v>
      </c>
      <c r="G236" s="41" t="s">
        <v>103</v>
      </c>
      <c r="H236" s="41"/>
      <c r="I236" s="45">
        <v>12263</v>
      </c>
      <c r="J236" s="45">
        <v>299</v>
      </c>
      <c r="K236" s="45">
        <f t="shared" si="32"/>
        <v>12562</v>
      </c>
      <c r="L236" s="105"/>
      <c r="M236" s="105"/>
      <c r="N236" s="87"/>
      <c r="O236" s="104"/>
    </row>
    <row r="237" spans="1:15" s="24" customFormat="1" ht="45">
      <c r="A237" s="115" t="s">
        <v>133</v>
      </c>
      <c r="B237" s="40" t="s">
        <v>96</v>
      </c>
      <c r="C237" s="40" t="s">
        <v>81</v>
      </c>
      <c r="D237" s="40" t="s">
        <v>70</v>
      </c>
      <c r="E237" s="40" t="s">
        <v>17</v>
      </c>
      <c r="F237" s="40" t="s">
        <v>132</v>
      </c>
      <c r="G237" s="40"/>
      <c r="H237" s="40"/>
      <c r="I237" s="44">
        <f>I238</f>
        <v>0</v>
      </c>
      <c r="J237" s="44">
        <f>J238</f>
        <v>0</v>
      </c>
      <c r="K237" s="44">
        <f t="shared" si="32"/>
        <v>0</v>
      </c>
      <c r="L237" s="86"/>
      <c r="M237" s="86"/>
      <c r="N237" s="87"/>
      <c r="O237" s="104"/>
    </row>
    <row r="238" spans="1:15" s="24" customFormat="1" ht="15">
      <c r="A238" s="115" t="s">
        <v>135</v>
      </c>
      <c r="B238" s="40" t="s">
        <v>96</v>
      </c>
      <c r="C238" s="40" t="s">
        <v>81</v>
      </c>
      <c r="D238" s="40" t="s">
        <v>70</v>
      </c>
      <c r="E238" s="40" t="s">
        <v>17</v>
      </c>
      <c r="F238" s="40" t="s">
        <v>134</v>
      </c>
      <c r="G238" s="40"/>
      <c r="H238" s="40"/>
      <c r="I238" s="44">
        <f>I239</f>
        <v>0</v>
      </c>
      <c r="J238" s="44">
        <f>J239</f>
        <v>0</v>
      </c>
      <c r="K238" s="44">
        <f t="shared" si="32"/>
        <v>0</v>
      </c>
      <c r="L238" s="86"/>
      <c r="M238" s="86"/>
      <c r="N238" s="87"/>
      <c r="O238" s="104"/>
    </row>
    <row r="239" spans="1:15" s="24" customFormat="1" ht="15.75">
      <c r="A239" s="61" t="s">
        <v>114</v>
      </c>
      <c r="B239" s="41" t="s">
        <v>96</v>
      </c>
      <c r="C239" s="41" t="s">
        <v>81</v>
      </c>
      <c r="D239" s="41" t="s">
        <v>70</v>
      </c>
      <c r="E239" s="41" t="s">
        <v>17</v>
      </c>
      <c r="F239" s="48" t="s">
        <v>134</v>
      </c>
      <c r="G239" s="48" t="s">
        <v>103</v>
      </c>
      <c r="H239" s="48"/>
      <c r="I239" s="134">
        <v>0</v>
      </c>
      <c r="J239" s="134">
        <v>0</v>
      </c>
      <c r="K239" s="45">
        <f t="shared" si="32"/>
        <v>0</v>
      </c>
      <c r="L239" s="87"/>
      <c r="M239" s="87"/>
      <c r="N239" s="143"/>
      <c r="O239" s="104"/>
    </row>
    <row r="240" spans="1:15" s="24" customFormat="1" ht="117" customHeight="1">
      <c r="A240" s="60" t="s">
        <v>37</v>
      </c>
      <c r="B240" s="40" t="s">
        <v>96</v>
      </c>
      <c r="C240" s="40" t="s">
        <v>81</v>
      </c>
      <c r="D240" s="40" t="s">
        <v>70</v>
      </c>
      <c r="E240" s="40" t="s">
        <v>18</v>
      </c>
      <c r="F240" s="40"/>
      <c r="G240" s="40"/>
      <c r="H240" s="40"/>
      <c r="I240" s="44">
        <f aca="true" t="shared" si="36" ref="I240:J242">I241</f>
        <v>186.9</v>
      </c>
      <c r="J240" s="44">
        <f t="shared" si="36"/>
        <v>-180.4</v>
      </c>
      <c r="K240" s="44">
        <f t="shared" si="32"/>
        <v>6.5</v>
      </c>
      <c r="L240" s="87"/>
      <c r="M240" s="87"/>
      <c r="N240" s="87"/>
      <c r="O240" s="104"/>
    </row>
    <row r="241" spans="1:15" s="24" customFormat="1" ht="30">
      <c r="A241" s="115" t="s">
        <v>143</v>
      </c>
      <c r="B241" s="40" t="s">
        <v>96</v>
      </c>
      <c r="C241" s="40" t="s">
        <v>81</v>
      </c>
      <c r="D241" s="40" t="s">
        <v>70</v>
      </c>
      <c r="E241" s="40" t="s">
        <v>18</v>
      </c>
      <c r="F241" s="40" t="s">
        <v>142</v>
      </c>
      <c r="G241" s="40"/>
      <c r="H241" s="40"/>
      <c r="I241" s="44">
        <f t="shared" si="36"/>
        <v>186.9</v>
      </c>
      <c r="J241" s="44">
        <f t="shared" si="36"/>
        <v>-180.4</v>
      </c>
      <c r="K241" s="44">
        <f t="shared" si="32"/>
        <v>6.5</v>
      </c>
      <c r="L241" s="106"/>
      <c r="M241" s="106"/>
      <c r="N241" s="87"/>
      <c r="O241" s="104"/>
    </row>
    <row r="242" spans="1:15" s="24" customFormat="1" ht="30">
      <c r="A242" s="115" t="s">
        <v>145</v>
      </c>
      <c r="B242" s="40" t="s">
        <v>96</v>
      </c>
      <c r="C242" s="40" t="s">
        <v>81</v>
      </c>
      <c r="D242" s="40" t="s">
        <v>70</v>
      </c>
      <c r="E242" s="40" t="s">
        <v>18</v>
      </c>
      <c r="F242" s="40" t="s">
        <v>144</v>
      </c>
      <c r="G242" s="40"/>
      <c r="H242" s="40"/>
      <c r="I242" s="44">
        <f t="shared" si="36"/>
        <v>186.9</v>
      </c>
      <c r="J242" s="44">
        <f t="shared" si="36"/>
        <v>-180.4</v>
      </c>
      <c r="K242" s="44">
        <f t="shared" si="32"/>
        <v>6.5</v>
      </c>
      <c r="L242" s="105"/>
      <c r="M242" s="105"/>
      <c r="N242" s="87"/>
      <c r="O242" s="104"/>
    </row>
    <row r="243" spans="1:15" s="24" customFormat="1" ht="15.75">
      <c r="A243" s="61" t="s">
        <v>114</v>
      </c>
      <c r="B243" s="41" t="s">
        <v>96</v>
      </c>
      <c r="C243" s="41" t="s">
        <v>81</v>
      </c>
      <c r="D243" s="41" t="s">
        <v>70</v>
      </c>
      <c r="E243" s="41" t="s">
        <v>18</v>
      </c>
      <c r="F243" s="41" t="s">
        <v>144</v>
      </c>
      <c r="G243" s="41" t="s">
        <v>103</v>
      </c>
      <c r="H243" s="41"/>
      <c r="I243" s="45">
        <v>186.9</v>
      </c>
      <c r="J243" s="45">
        <v>-180.4</v>
      </c>
      <c r="K243" s="45">
        <f t="shared" si="32"/>
        <v>6.5</v>
      </c>
      <c r="L243" s="105"/>
      <c r="M243" s="105"/>
      <c r="N243" s="108"/>
      <c r="O243" s="104"/>
    </row>
    <row r="244" spans="1:15" s="24" customFormat="1" ht="90">
      <c r="A244" s="60" t="s">
        <v>19</v>
      </c>
      <c r="B244" s="40" t="s">
        <v>96</v>
      </c>
      <c r="C244" s="40" t="s">
        <v>81</v>
      </c>
      <c r="D244" s="40" t="s">
        <v>70</v>
      </c>
      <c r="E244" s="40" t="s">
        <v>20</v>
      </c>
      <c r="F244" s="42"/>
      <c r="G244" s="42"/>
      <c r="H244" s="42"/>
      <c r="I244" s="44">
        <f aca="true" t="shared" si="37" ref="I244:J246">I245</f>
        <v>24.3</v>
      </c>
      <c r="J244" s="44">
        <f t="shared" si="37"/>
        <v>0</v>
      </c>
      <c r="K244" s="44">
        <f t="shared" si="32"/>
        <v>24.3</v>
      </c>
      <c r="L244" s="87"/>
      <c r="M244" s="87"/>
      <c r="N244" s="87"/>
      <c r="O244" s="104"/>
    </row>
    <row r="245" spans="1:15" s="24" customFormat="1" ht="30">
      <c r="A245" s="115" t="s">
        <v>143</v>
      </c>
      <c r="B245" s="40" t="s">
        <v>96</v>
      </c>
      <c r="C245" s="40" t="s">
        <v>81</v>
      </c>
      <c r="D245" s="40" t="s">
        <v>70</v>
      </c>
      <c r="E245" s="40" t="s">
        <v>20</v>
      </c>
      <c r="F245" s="40" t="s">
        <v>142</v>
      </c>
      <c r="G245" s="42"/>
      <c r="H245" s="42"/>
      <c r="I245" s="44">
        <f t="shared" si="37"/>
        <v>24.3</v>
      </c>
      <c r="J245" s="44">
        <f t="shared" si="37"/>
        <v>0</v>
      </c>
      <c r="K245" s="44">
        <f t="shared" si="32"/>
        <v>24.3</v>
      </c>
      <c r="L245" s="108"/>
      <c r="M245" s="108"/>
      <c r="N245" s="87"/>
      <c r="O245" s="104"/>
    </row>
    <row r="246" spans="1:15" s="24" customFormat="1" ht="30">
      <c r="A246" s="115" t="s">
        <v>145</v>
      </c>
      <c r="B246" s="40" t="s">
        <v>96</v>
      </c>
      <c r="C246" s="40" t="s">
        <v>81</v>
      </c>
      <c r="D246" s="40" t="s">
        <v>70</v>
      </c>
      <c r="E246" s="40" t="s">
        <v>20</v>
      </c>
      <c r="F246" s="40" t="s">
        <v>144</v>
      </c>
      <c r="G246" s="42"/>
      <c r="H246" s="42"/>
      <c r="I246" s="44">
        <f t="shared" si="37"/>
        <v>24.3</v>
      </c>
      <c r="J246" s="44">
        <f t="shared" si="37"/>
        <v>0</v>
      </c>
      <c r="K246" s="44">
        <f t="shared" si="32"/>
        <v>24.3</v>
      </c>
      <c r="L246" s="108"/>
      <c r="M246" s="108"/>
      <c r="N246" s="87"/>
      <c r="O246" s="104"/>
    </row>
    <row r="247" spans="1:15" s="24" customFormat="1" ht="15.75">
      <c r="A247" s="61" t="s">
        <v>113</v>
      </c>
      <c r="B247" s="41" t="s">
        <v>96</v>
      </c>
      <c r="C247" s="41" t="s">
        <v>81</v>
      </c>
      <c r="D247" s="41" t="s">
        <v>70</v>
      </c>
      <c r="E247" s="41" t="s">
        <v>20</v>
      </c>
      <c r="F247" s="41" t="s">
        <v>144</v>
      </c>
      <c r="G247" s="41" t="s">
        <v>102</v>
      </c>
      <c r="H247" s="47"/>
      <c r="I247" s="45">
        <v>24.3</v>
      </c>
      <c r="J247" s="45">
        <v>0</v>
      </c>
      <c r="K247" s="45">
        <f t="shared" si="32"/>
        <v>24.3</v>
      </c>
      <c r="L247" s="87"/>
      <c r="M247" s="87"/>
      <c r="N247" s="108"/>
      <c r="O247" s="104"/>
    </row>
    <row r="248" spans="1:15" s="24" customFormat="1" ht="28.5">
      <c r="A248" s="120" t="s">
        <v>66</v>
      </c>
      <c r="B248" s="42" t="s">
        <v>96</v>
      </c>
      <c r="C248" s="42" t="s">
        <v>81</v>
      </c>
      <c r="D248" s="42" t="s">
        <v>75</v>
      </c>
      <c r="E248" s="42"/>
      <c r="F248" s="42"/>
      <c r="G248" s="42"/>
      <c r="H248" s="42"/>
      <c r="I248" s="43">
        <f aca="true" t="shared" si="38" ref="I248:J252">I249</f>
        <v>50</v>
      </c>
      <c r="J248" s="43">
        <f t="shared" si="38"/>
        <v>0</v>
      </c>
      <c r="K248" s="43">
        <f aca="true" t="shared" si="39" ref="K248:K253">I248+J248</f>
        <v>50</v>
      </c>
      <c r="L248" s="87"/>
      <c r="M248" s="87"/>
      <c r="N248" s="108"/>
      <c r="O248" s="104"/>
    </row>
    <row r="249" spans="1:15" s="24" customFormat="1" ht="30">
      <c r="A249" s="115" t="s">
        <v>38</v>
      </c>
      <c r="B249" s="40" t="s">
        <v>96</v>
      </c>
      <c r="C249" s="40" t="s">
        <v>81</v>
      </c>
      <c r="D249" s="40" t="s">
        <v>75</v>
      </c>
      <c r="E249" s="40" t="s">
        <v>265</v>
      </c>
      <c r="F249" s="40"/>
      <c r="G249" s="40"/>
      <c r="H249" s="42"/>
      <c r="I249" s="44">
        <f t="shared" si="38"/>
        <v>50</v>
      </c>
      <c r="J249" s="44">
        <f t="shared" si="38"/>
        <v>0</v>
      </c>
      <c r="K249" s="44">
        <f t="shared" si="39"/>
        <v>50</v>
      </c>
      <c r="L249" s="87"/>
      <c r="M249" s="87"/>
      <c r="N249" s="108"/>
      <c r="O249" s="104"/>
    </row>
    <row r="250" spans="1:15" s="24" customFormat="1" ht="61.5" customHeight="1">
      <c r="A250" s="115" t="s">
        <v>475</v>
      </c>
      <c r="B250" s="40" t="s">
        <v>96</v>
      </c>
      <c r="C250" s="40" t="s">
        <v>81</v>
      </c>
      <c r="D250" s="40" t="s">
        <v>75</v>
      </c>
      <c r="E250" s="40" t="s">
        <v>471</v>
      </c>
      <c r="F250" s="40"/>
      <c r="G250" s="40"/>
      <c r="H250" s="42"/>
      <c r="I250" s="44">
        <f t="shared" si="38"/>
        <v>50</v>
      </c>
      <c r="J250" s="44">
        <f t="shared" si="38"/>
        <v>0</v>
      </c>
      <c r="K250" s="44">
        <f t="shared" si="39"/>
        <v>50</v>
      </c>
      <c r="L250" s="87"/>
      <c r="M250" s="87"/>
      <c r="N250" s="108"/>
      <c r="O250" s="104"/>
    </row>
    <row r="251" spans="1:15" s="24" customFormat="1" ht="30">
      <c r="A251" s="60" t="s">
        <v>502</v>
      </c>
      <c r="B251" s="40" t="s">
        <v>96</v>
      </c>
      <c r="C251" s="40" t="s">
        <v>81</v>
      </c>
      <c r="D251" s="40" t="s">
        <v>75</v>
      </c>
      <c r="E251" s="40" t="s">
        <v>471</v>
      </c>
      <c r="F251" s="40" t="s">
        <v>127</v>
      </c>
      <c r="G251" s="40"/>
      <c r="H251" s="42"/>
      <c r="I251" s="44">
        <f t="shared" si="38"/>
        <v>50</v>
      </c>
      <c r="J251" s="44">
        <f t="shared" si="38"/>
        <v>0</v>
      </c>
      <c r="K251" s="44">
        <f t="shared" si="39"/>
        <v>50</v>
      </c>
      <c r="L251" s="87"/>
      <c r="M251" s="87"/>
      <c r="N251" s="108"/>
      <c r="O251" s="104"/>
    </row>
    <row r="252" spans="1:15" s="24" customFormat="1" ht="30">
      <c r="A252" s="60" t="s">
        <v>130</v>
      </c>
      <c r="B252" s="40" t="s">
        <v>96</v>
      </c>
      <c r="C252" s="40" t="s">
        <v>81</v>
      </c>
      <c r="D252" s="40" t="s">
        <v>75</v>
      </c>
      <c r="E252" s="40" t="s">
        <v>471</v>
      </c>
      <c r="F252" s="40" t="s">
        <v>129</v>
      </c>
      <c r="G252" s="40"/>
      <c r="H252" s="42"/>
      <c r="I252" s="44">
        <f t="shared" si="38"/>
        <v>50</v>
      </c>
      <c r="J252" s="44">
        <f t="shared" si="38"/>
        <v>0</v>
      </c>
      <c r="K252" s="44">
        <f t="shared" si="39"/>
        <v>50</v>
      </c>
      <c r="L252" s="87"/>
      <c r="M252" s="87"/>
      <c r="N252" s="108"/>
      <c r="O252" s="104"/>
    </row>
    <row r="253" spans="1:15" s="24" customFormat="1" ht="15.75">
      <c r="A253" s="61" t="s">
        <v>114</v>
      </c>
      <c r="B253" s="41" t="s">
        <v>96</v>
      </c>
      <c r="C253" s="41" t="s">
        <v>81</v>
      </c>
      <c r="D253" s="41" t="s">
        <v>75</v>
      </c>
      <c r="E253" s="41" t="s">
        <v>471</v>
      </c>
      <c r="F253" s="41" t="s">
        <v>129</v>
      </c>
      <c r="G253" s="41" t="s">
        <v>103</v>
      </c>
      <c r="H253" s="47"/>
      <c r="I253" s="45">
        <v>50</v>
      </c>
      <c r="J253" s="45">
        <v>0</v>
      </c>
      <c r="K253" s="45">
        <f t="shared" si="39"/>
        <v>50</v>
      </c>
      <c r="L253" s="87"/>
      <c r="M253" s="87"/>
      <c r="N253" s="108"/>
      <c r="O253" s="104"/>
    </row>
    <row r="254" spans="1:15" s="24" customFormat="1" ht="71.25">
      <c r="A254" s="120" t="s">
        <v>105</v>
      </c>
      <c r="B254" s="42" t="s">
        <v>97</v>
      </c>
      <c r="C254" s="42"/>
      <c r="D254" s="42"/>
      <c r="E254" s="42"/>
      <c r="F254" s="42"/>
      <c r="G254" s="42"/>
      <c r="H254" s="42"/>
      <c r="I254" s="43">
        <f>I257+I287+I349+I317+I336</f>
        <v>171771.7</v>
      </c>
      <c r="J254" s="43">
        <f>J257+J287+J349+J317+J336</f>
        <v>513.2</v>
      </c>
      <c r="K254" s="43">
        <f t="shared" si="32"/>
        <v>172284.90000000002</v>
      </c>
      <c r="L254" s="109"/>
      <c r="M254" s="109"/>
      <c r="N254" s="103"/>
      <c r="O254" s="102"/>
    </row>
    <row r="255" spans="1:15" s="24" customFormat="1" ht="15.75">
      <c r="A255" s="120" t="s">
        <v>113</v>
      </c>
      <c r="B255" s="42" t="s">
        <v>97</v>
      </c>
      <c r="C255" s="42"/>
      <c r="D255" s="42"/>
      <c r="E255" s="42"/>
      <c r="F255" s="42"/>
      <c r="G255" s="42" t="s">
        <v>102</v>
      </c>
      <c r="H255" s="42"/>
      <c r="I255" s="43">
        <f>I263+I266+I271+I275+I278+I316+I323+I335+I348+I269+I310+I286+I282+I329+I302</f>
        <v>18862.499999999996</v>
      </c>
      <c r="J255" s="43">
        <f>J263+J266+J271+J275+J278+J316+J323+J335+J348+J269+J310+J286+J282+J329+J302</f>
        <v>513.2</v>
      </c>
      <c r="K255" s="43">
        <f t="shared" si="32"/>
        <v>19375.699999999997</v>
      </c>
      <c r="L255" s="109"/>
      <c r="M255" s="109"/>
      <c r="N255" s="103"/>
      <c r="O255" s="102"/>
    </row>
    <row r="256" spans="1:15" s="24" customFormat="1" ht="15.75">
      <c r="A256" s="120" t="s">
        <v>114</v>
      </c>
      <c r="B256" s="42" t="s">
        <v>97</v>
      </c>
      <c r="C256" s="42"/>
      <c r="D256" s="42"/>
      <c r="E256" s="42"/>
      <c r="F256" s="42"/>
      <c r="G256" s="42" t="s">
        <v>103</v>
      </c>
      <c r="H256" s="42"/>
      <c r="I256" s="43">
        <f>I355+I344+I306+I294+I298</f>
        <v>152909.19999999998</v>
      </c>
      <c r="J256" s="43">
        <f>J355+J344+J306+J294+J298</f>
        <v>0</v>
      </c>
      <c r="K256" s="43">
        <f t="shared" si="32"/>
        <v>152909.19999999998</v>
      </c>
      <c r="L256" s="109"/>
      <c r="M256" s="109"/>
      <c r="N256" s="103"/>
      <c r="O256" s="102"/>
    </row>
    <row r="257" spans="1:15" s="24" customFormat="1" ht="15.75">
      <c r="A257" s="120" t="s">
        <v>118</v>
      </c>
      <c r="B257" s="42">
        <v>163</v>
      </c>
      <c r="C257" s="42" t="s">
        <v>67</v>
      </c>
      <c r="D257" s="42"/>
      <c r="E257" s="42"/>
      <c r="F257" s="40"/>
      <c r="G257" s="40"/>
      <c r="H257" s="40"/>
      <c r="I257" s="43">
        <f>I258</f>
        <v>9262.6</v>
      </c>
      <c r="J257" s="43">
        <f>J258</f>
        <v>473.2</v>
      </c>
      <c r="K257" s="43">
        <f t="shared" si="32"/>
        <v>9735.800000000001</v>
      </c>
      <c r="L257" s="109"/>
      <c r="M257" s="109"/>
      <c r="N257" s="103"/>
      <c r="O257" s="102"/>
    </row>
    <row r="258" spans="1:15" s="24" customFormat="1" ht="28.5">
      <c r="A258" s="120" t="s">
        <v>54</v>
      </c>
      <c r="B258" s="42">
        <v>163</v>
      </c>
      <c r="C258" s="42" t="s">
        <v>67</v>
      </c>
      <c r="D258" s="42" t="s">
        <v>109</v>
      </c>
      <c r="E258" s="42"/>
      <c r="F258" s="42"/>
      <c r="G258" s="42"/>
      <c r="H258" s="42"/>
      <c r="I258" s="43">
        <f>I259</f>
        <v>9262.6</v>
      </c>
      <c r="J258" s="43">
        <f>J259</f>
        <v>473.2</v>
      </c>
      <c r="K258" s="43">
        <f t="shared" si="32"/>
        <v>9735.800000000001</v>
      </c>
      <c r="L258" s="110"/>
      <c r="M258" s="110"/>
      <c r="N258" s="103"/>
      <c r="O258" s="102"/>
    </row>
    <row r="259" spans="1:15" s="24" customFormat="1" ht="30">
      <c r="A259" s="115" t="s">
        <v>38</v>
      </c>
      <c r="B259" s="40" t="s">
        <v>97</v>
      </c>
      <c r="C259" s="40" t="s">
        <v>67</v>
      </c>
      <c r="D259" s="40" t="s">
        <v>109</v>
      </c>
      <c r="E259" s="40" t="s">
        <v>265</v>
      </c>
      <c r="F259" s="40"/>
      <c r="G259" s="40"/>
      <c r="H259" s="40"/>
      <c r="I259" s="44">
        <f>I260+I272+I283+I279</f>
        <v>9262.6</v>
      </c>
      <c r="J259" s="44">
        <f>J260+J272+J283+J279</f>
        <v>473.2</v>
      </c>
      <c r="K259" s="44">
        <f t="shared" si="32"/>
        <v>9735.800000000001</v>
      </c>
      <c r="L259" s="86"/>
      <c r="M259" s="86"/>
      <c r="N259" s="87"/>
      <c r="O259" s="104"/>
    </row>
    <row r="260" spans="1:15" s="24" customFormat="1" ht="45">
      <c r="A260" s="115" t="s">
        <v>123</v>
      </c>
      <c r="B260" s="40" t="s">
        <v>97</v>
      </c>
      <c r="C260" s="40" t="s">
        <v>67</v>
      </c>
      <c r="D260" s="40" t="s">
        <v>109</v>
      </c>
      <c r="E260" s="40" t="s">
        <v>266</v>
      </c>
      <c r="F260" s="40"/>
      <c r="G260" s="40"/>
      <c r="H260" s="40"/>
      <c r="I260" s="44">
        <f>I262+I264+I267</f>
        <v>6948.9</v>
      </c>
      <c r="J260" s="44">
        <f>J262+J264+J267</f>
        <v>509.2</v>
      </c>
      <c r="K260" s="44">
        <f t="shared" si="32"/>
        <v>7458.099999999999</v>
      </c>
      <c r="L260" s="86"/>
      <c r="M260" s="86"/>
      <c r="N260" s="87"/>
      <c r="O260" s="104"/>
    </row>
    <row r="261" spans="1:15" s="24" customFormat="1" ht="90">
      <c r="A261" s="115" t="s">
        <v>249</v>
      </c>
      <c r="B261" s="40" t="s">
        <v>97</v>
      </c>
      <c r="C261" s="40" t="s">
        <v>67</v>
      </c>
      <c r="D261" s="40" t="s">
        <v>109</v>
      </c>
      <c r="E261" s="40" t="s">
        <v>266</v>
      </c>
      <c r="F261" s="40" t="s">
        <v>124</v>
      </c>
      <c r="G261" s="40"/>
      <c r="H261" s="40"/>
      <c r="I261" s="44">
        <f>I262</f>
        <v>6418.4</v>
      </c>
      <c r="J261" s="44">
        <f>J262</f>
        <v>473.2</v>
      </c>
      <c r="K261" s="44">
        <f t="shared" si="32"/>
        <v>6891.599999999999</v>
      </c>
      <c r="L261" s="86"/>
      <c r="M261" s="86"/>
      <c r="N261" s="87"/>
      <c r="O261" s="104"/>
    </row>
    <row r="262" spans="1:15" s="24" customFormat="1" ht="30">
      <c r="A262" s="115" t="s">
        <v>128</v>
      </c>
      <c r="B262" s="40">
        <v>163</v>
      </c>
      <c r="C262" s="40" t="s">
        <v>67</v>
      </c>
      <c r="D262" s="40" t="s">
        <v>109</v>
      </c>
      <c r="E262" s="40" t="s">
        <v>266</v>
      </c>
      <c r="F262" s="40" t="s">
        <v>125</v>
      </c>
      <c r="G262" s="40"/>
      <c r="H262" s="40"/>
      <c r="I262" s="44">
        <f>I263</f>
        <v>6418.4</v>
      </c>
      <c r="J262" s="44">
        <f>J263</f>
        <v>473.2</v>
      </c>
      <c r="K262" s="44">
        <f t="shared" si="32"/>
        <v>6891.599999999999</v>
      </c>
      <c r="L262" s="86"/>
      <c r="M262" s="86"/>
      <c r="N262" s="87"/>
      <c r="O262" s="104"/>
    </row>
    <row r="263" spans="1:15" s="24" customFormat="1" ht="15.75">
      <c r="A263" s="61" t="s">
        <v>113</v>
      </c>
      <c r="B263" s="41">
        <v>163</v>
      </c>
      <c r="C263" s="41" t="s">
        <v>67</v>
      </c>
      <c r="D263" s="41" t="s">
        <v>109</v>
      </c>
      <c r="E263" s="41" t="s">
        <v>266</v>
      </c>
      <c r="F263" s="41" t="s">
        <v>125</v>
      </c>
      <c r="G263" s="41" t="s">
        <v>102</v>
      </c>
      <c r="H263" s="41"/>
      <c r="I263" s="45">
        <v>6418.4</v>
      </c>
      <c r="J263" s="45">
        <v>473.2</v>
      </c>
      <c r="K263" s="45">
        <f t="shared" si="32"/>
        <v>6891.599999999999</v>
      </c>
      <c r="L263" s="109"/>
      <c r="M263" s="109"/>
      <c r="N263" s="108"/>
      <c r="O263" s="104"/>
    </row>
    <row r="264" spans="1:15" s="24" customFormat="1" ht="30">
      <c r="A264" s="60" t="s">
        <v>502</v>
      </c>
      <c r="B264" s="40">
        <v>163</v>
      </c>
      <c r="C264" s="40" t="s">
        <v>67</v>
      </c>
      <c r="D264" s="40" t="s">
        <v>109</v>
      </c>
      <c r="E264" s="40" t="s">
        <v>266</v>
      </c>
      <c r="F264" s="40" t="s">
        <v>127</v>
      </c>
      <c r="G264" s="40"/>
      <c r="H264" s="40"/>
      <c r="I264" s="44">
        <f>I265</f>
        <v>504</v>
      </c>
      <c r="J264" s="44">
        <f>J265</f>
        <v>36</v>
      </c>
      <c r="K264" s="44">
        <f t="shared" si="32"/>
        <v>540</v>
      </c>
      <c r="L264" s="107"/>
      <c r="M264" s="107"/>
      <c r="N264" s="87"/>
      <c r="O264" s="104"/>
    </row>
    <row r="265" spans="1:15" s="24" customFormat="1" ht="30">
      <c r="A265" s="60" t="s">
        <v>130</v>
      </c>
      <c r="B265" s="40">
        <v>163</v>
      </c>
      <c r="C265" s="40" t="s">
        <v>67</v>
      </c>
      <c r="D265" s="40" t="s">
        <v>109</v>
      </c>
      <c r="E265" s="40" t="s">
        <v>266</v>
      </c>
      <c r="F265" s="40" t="s">
        <v>129</v>
      </c>
      <c r="G265" s="40"/>
      <c r="H265" s="40"/>
      <c r="I265" s="44">
        <f>I266</f>
        <v>504</v>
      </c>
      <c r="J265" s="44">
        <f>J266</f>
        <v>36</v>
      </c>
      <c r="K265" s="44">
        <f t="shared" si="32"/>
        <v>540</v>
      </c>
      <c r="L265" s="87"/>
      <c r="M265" s="87"/>
      <c r="N265" s="87"/>
      <c r="O265" s="104"/>
    </row>
    <row r="266" spans="1:15" s="24" customFormat="1" ht="15.75">
      <c r="A266" s="61" t="s">
        <v>113</v>
      </c>
      <c r="B266" s="41">
        <v>163</v>
      </c>
      <c r="C266" s="41" t="s">
        <v>67</v>
      </c>
      <c r="D266" s="41" t="s">
        <v>109</v>
      </c>
      <c r="E266" s="41" t="s">
        <v>266</v>
      </c>
      <c r="F266" s="41" t="s">
        <v>129</v>
      </c>
      <c r="G266" s="41" t="s">
        <v>102</v>
      </c>
      <c r="H266" s="41"/>
      <c r="I266" s="45">
        <v>504</v>
      </c>
      <c r="J266" s="45">
        <v>36</v>
      </c>
      <c r="K266" s="45">
        <f t="shared" si="32"/>
        <v>540</v>
      </c>
      <c r="L266" s="87"/>
      <c r="M266" s="87"/>
      <c r="N266" s="108"/>
      <c r="O266" s="104"/>
    </row>
    <row r="267" spans="1:15" s="24" customFormat="1" ht="15.75">
      <c r="A267" s="60" t="s">
        <v>139</v>
      </c>
      <c r="B267" s="40">
        <v>163</v>
      </c>
      <c r="C267" s="40" t="s">
        <v>67</v>
      </c>
      <c r="D267" s="40" t="s">
        <v>109</v>
      </c>
      <c r="E267" s="40" t="s">
        <v>266</v>
      </c>
      <c r="F267" s="40" t="s">
        <v>138</v>
      </c>
      <c r="G267" s="40"/>
      <c r="H267" s="40"/>
      <c r="I267" s="44">
        <f>I270+I268</f>
        <v>26.5</v>
      </c>
      <c r="J267" s="44">
        <f>J270+J268</f>
        <v>0</v>
      </c>
      <c r="K267" s="44">
        <f t="shared" si="32"/>
        <v>26.5</v>
      </c>
      <c r="L267" s="87"/>
      <c r="M267" s="87"/>
      <c r="N267" s="87"/>
      <c r="O267" s="104"/>
    </row>
    <row r="268" spans="1:15" s="24" customFormat="1" ht="15.75">
      <c r="A268" s="60" t="s">
        <v>450</v>
      </c>
      <c r="B268" s="40" t="s">
        <v>97</v>
      </c>
      <c r="C268" s="40" t="s">
        <v>67</v>
      </c>
      <c r="D268" s="40" t="s">
        <v>109</v>
      </c>
      <c r="E268" s="40" t="s">
        <v>266</v>
      </c>
      <c r="F268" s="40" t="s">
        <v>451</v>
      </c>
      <c r="G268" s="40"/>
      <c r="H268" s="40"/>
      <c r="I268" s="44">
        <f>I269</f>
        <v>5</v>
      </c>
      <c r="J268" s="44">
        <f>J269</f>
        <v>0</v>
      </c>
      <c r="K268" s="44">
        <f>K269</f>
        <v>5</v>
      </c>
      <c r="L268" s="87"/>
      <c r="M268" s="87"/>
      <c r="N268" s="87"/>
      <c r="O268" s="104"/>
    </row>
    <row r="269" spans="1:15" s="24" customFormat="1" ht="15.75">
      <c r="A269" s="61" t="s">
        <v>113</v>
      </c>
      <c r="B269" s="41" t="s">
        <v>97</v>
      </c>
      <c r="C269" s="41" t="s">
        <v>67</v>
      </c>
      <c r="D269" s="41" t="s">
        <v>109</v>
      </c>
      <c r="E269" s="41" t="s">
        <v>266</v>
      </c>
      <c r="F269" s="41" t="s">
        <v>451</v>
      </c>
      <c r="G269" s="41" t="s">
        <v>102</v>
      </c>
      <c r="H269" s="41"/>
      <c r="I269" s="45">
        <v>5</v>
      </c>
      <c r="J269" s="45">
        <v>0</v>
      </c>
      <c r="K269" s="45">
        <f>I269+J269</f>
        <v>5</v>
      </c>
      <c r="L269" s="87"/>
      <c r="M269" s="87"/>
      <c r="N269" s="87"/>
      <c r="O269" s="104"/>
    </row>
    <row r="270" spans="1:15" s="24" customFormat="1" ht="17.25" customHeight="1">
      <c r="A270" s="60" t="s">
        <v>141</v>
      </c>
      <c r="B270" s="40">
        <v>163</v>
      </c>
      <c r="C270" s="40" t="s">
        <v>67</v>
      </c>
      <c r="D270" s="40" t="s">
        <v>109</v>
      </c>
      <c r="E270" s="40" t="s">
        <v>266</v>
      </c>
      <c r="F270" s="40" t="s">
        <v>140</v>
      </c>
      <c r="G270" s="40"/>
      <c r="H270" s="40"/>
      <c r="I270" s="44">
        <f>I271</f>
        <v>21.5</v>
      </c>
      <c r="J270" s="44">
        <f>J271</f>
        <v>0</v>
      </c>
      <c r="K270" s="44">
        <f t="shared" si="32"/>
        <v>21.5</v>
      </c>
      <c r="L270" s="87"/>
      <c r="M270" s="87"/>
      <c r="N270" s="87"/>
      <c r="O270" s="104"/>
    </row>
    <row r="271" spans="1:15" s="24" customFormat="1" ht="15.75">
      <c r="A271" s="61" t="s">
        <v>113</v>
      </c>
      <c r="B271" s="41">
        <v>163</v>
      </c>
      <c r="C271" s="41" t="s">
        <v>67</v>
      </c>
      <c r="D271" s="41" t="s">
        <v>109</v>
      </c>
      <c r="E271" s="41" t="s">
        <v>266</v>
      </c>
      <c r="F271" s="41" t="s">
        <v>140</v>
      </c>
      <c r="G271" s="41" t="s">
        <v>102</v>
      </c>
      <c r="H271" s="41"/>
      <c r="I271" s="45">
        <v>21.5</v>
      </c>
      <c r="J271" s="45">
        <v>0</v>
      </c>
      <c r="K271" s="45">
        <f t="shared" si="32"/>
        <v>21.5</v>
      </c>
      <c r="L271" s="87"/>
      <c r="M271" s="87"/>
      <c r="N271" s="108"/>
      <c r="O271" s="104"/>
    </row>
    <row r="272" spans="1:15" s="24" customFormat="1" ht="75">
      <c r="A272" s="60" t="s">
        <v>15</v>
      </c>
      <c r="B272" s="40">
        <v>163</v>
      </c>
      <c r="C272" s="40" t="s">
        <v>67</v>
      </c>
      <c r="D272" s="40" t="s">
        <v>109</v>
      </c>
      <c r="E272" s="40" t="s">
        <v>16</v>
      </c>
      <c r="F272" s="40"/>
      <c r="G272" s="40"/>
      <c r="H272" s="40"/>
      <c r="I272" s="44">
        <f>I273+I276</f>
        <v>1388</v>
      </c>
      <c r="J272" s="44">
        <f>J273+J276</f>
        <v>-36</v>
      </c>
      <c r="K272" s="44">
        <f t="shared" si="32"/>
        <v>1352</v>
      </c>
      <c r="L272" s="86"/>
      <c r="M272" s="86"/>
      <c r="N272" s="87"/>
      <c r="O272" s="104"/>
    </row>
    <row r="273" spans="1:15" s="24" customFormat="1" ht="30">
      <c r="A273" s="60" t="s">
        <v>502</v>
      </c>
      <c r="B273" s="40" t="s">
        <v>97</v>
      </c>
      <c r="C273" s="40" t="s">
        <v>67</v>
      </c>
      <c r="D273" s="40" t="s">
        <v>109</v>
      </c>
      <c r="E273" s="40" t="s">
        <v>16</v>
      </c>
      <c r="F273" s="40" t="s">
        <v>127</v>
      </c>
      <c r="G273" s="40"/>
      <c r="H273" s="40"/>
      <c r="I273" s="44">
        <f>I274</f>
        <v>1380.1</v>
      </c>
      <c r="J273" s="44">
        <f>J274</f>
        <v>-36</v>
      </c>
      <c r="K273" s="44">
        <f t="shared" si="32"/>
        <v>1344.1</v>
      </c>
      <c r="L273" s="103"/>
      <c r="M273" s="103"/>
      <c r="N273" s="87"/>
      <c r="O273" s="104"/>
    </row>
    <row r="274" spans="1:15" s="24" customFormat="1" ht="30">
      <c r="A274" s="60" t="s">
        <v>130</v>
      </c>
      <c r="B274" s="40" t="s">
        <v>97</v>
      </c>
      <c r="C274" s="40" t="s">
        <v>67</v>
      </c>
      <c r="D274" s="40" t="s">
        <v>109</v>
      </c>
      <c r="E274" s="40" t="s">
        <v>16</v>
      </c>
      <c r="F274" s="40" t="s">
        <v>129</v>
      </c>
      <c r="G274" s="40"/>
      <c r="H274" s="40"/>
      <c r="I274" s="44">
        <f>I275</f>
        <v>1380.1</v>
      </c>
      <c r="J274" s="44">
        <f>J275</f>
        <v>-36</v>
      </c>
      <c r="K274" s="44">
        <f t="shared" si="32"/>
        <v>1344.1</v>
      </c>
      <c r="L274" s="103"/>
      <c r="M274" s="103"/>
      <c r="N274" s="87"/>
      <c r="O274" s="104"/>
    </row>
    <row r="275" spans="1:15" s="33" customFormat="1" ht="15">
      <c r="A275" s="121" t="s">
        <v>113</v>
      </c>
      <c r="B275" s="41" t="s">
        <v>97</v>
      </c>
      <c r="C275" s="41" t="s">
        <v>67</v>
      </c>
      <c r="D275" s="41" t="s">
        <v>109</v>
      </c>
      <c r="E275" s="41" t="s">
        <v>16</v>
      </c>
      <c r="F275" s="41" t="s">
        <v>129</v>
      </c>
      <c r="G275" s="41" t="s">
        <v>102</v>
      </c>
      <c r="H275" s="41"/>
      <c r="I275" s="45">
        <v>1380.1</v>
      </c>
      <c r="J275" s="45">
        <v>-36</v>
      </c>
      <c r="K275" s="45">
        <f t="shared" si="32"/>
        <v>1344.1</v>
      </c>
      <c r="L275" s="86"/>
      <c r="M275" s="86"/>
      <c r="N275" s="108"/>
      <c r="O275" s="104"/>
    </row>
    <row r="276" spans="1:15" s="33" customFormat="1" ht="15.75">
      <c r="A276" s="60" t="s">
        <v>139</v>
      </c>
      <c r="B276" s="40">
        <v>163</v>
      </c>
      <c r="C276" s="40" t="s">
        <v>67</v>
      </c>
      <c r="D276" s="40" t="s">
        <v>109</v>
      </c>
      <c r="E276" s="40" t="s">
        <v>16</v>
      </c>
      <c r="F276" s="40" t="s">
        <v>138</v>
      </c>
      <c r="G276" s="40"/>
      <c r="H276" s="40"/>
      <c r="I276" s="44">
        <f>I277</f>
        <v>7.9</v>
      </c>
      <c r="J276" s="44">
        <f>J277</f>
        <v>0</v>
      </c>
      <c r="K276" s="44">
        <f t="shared" si="32"/>
        <v>7.9</v>
      </c>
      <c r="L276" s="87"/>
      <c r="M276" s="87"/>
      <c r="N276" s="87"/>
      <c r="O276" s="104"/>
    </row>
    <row r="277" spans="1:15" s="33" customFormat="1" ht="19.5" customHeight="1">
      <c r="A277" s="60" t="s">
        <v>141</v>
      </c>
      <c r="B277" s="40">
        <v>163</v>
      </c>
      <c r="C277" s="40" t="s">
        <v>67</v>
      </c>
      <c r="D277" s="40" t="s">
        <v>109</v>
      </c>
      <c r="E277" s="40" t="s">
        <v>16</v>
      </c>
      <c r="F277" s="40" t="s">
        <v>140</v>
      </c>
      <c r="G277" s="40"/>
      <c r="H277" s="40"/>
      <c r="I277" s="44">
        <f>I278</f>
        <v>7.9</v>
      </c>
      <c r="J277" s="44">
        <f>J278</f>
        <v>0</v>
      </c>
      <c r="K277" s="44">
        <f t="shared" si="32"/>
        <v>7.9</v>
      </c>
      <c r="L277" s="86"/>
      <c r="M277" s="86"/>
      <c r="N277" s="87"/>
      <c r="O277" s="104"/>
    </row>
    <row r="278" spans="1:15" s="33" customFormat="1" ht="15.75">
      <c r="A278" s="61" t="s">
        <v>113</v>
      </c>
      <c r="B278" s="41">
        <v>163</v>
      </c>
      <c r="C278" s="41" t="s">
        <v>67</v>
      </c>
      <c r="D278" s="41" t="s">
        <v>109</v>
      </c>
      <c r="E278" s="41" t="s">
        <v>16</v>
      </c>
      <c r="F278" s="41" t="s">
        <v>140</v>
      </c>
      <c r="G278" s="41" t="s">
        <v>102</v>
      </c>
      <c r="H278" s="41"/>
      <c r="I278" s="45">
        <v>7.9</v>
      </c>
      <c r="J278" s="45">
        <v>0</v>
      </c>
      <c r="K278" s="45">
        <f t="shared" si="32"/>
        <v>7.9</v>
      </c>
      <c r="L278" s="86"/>
      <c r="M278" s="86"/>
      <c r="N278" s="108"/>
      <c r="O278" s="104"/>
    </row>
    <row r="279" spans="1:15" s="33" customFormat="1" ht="45">
      <c r="A279" s="60" t="s">
        <v>435</v>
      </c>
      <c r="B279" s="40" t="s">
        <v>97</v>
      </c>
      <c r="C279" s="40" t="s">
        <v>67</v>
      </c>
      <c r="D279" s="40" t="s">
        <v>109</v>
      </c>
      <c r="E279" s="40" t="s">
        <v>455</v>
      </c>
      <c r="F279" s="41"/>
      <c r="G279" s="41"/>
      <c r="H279" s="41"/>
      <c r="I279" s="44">
        <f aca="true" t="shared" si="40" ref="I279:K281">I280</f>
        <v>204.1</v>
      </c>
      <c r="J279" s="44">
        <f t="shared" si="40"/>
        <v>0</v>
      </c>
      <c r="K279" s="44">
        <f t="shared" si="40"/>
        <v>204.1</v>
      </c>
      <c r="L279" s="86"/>
      <c r="M279" s="86"/>
      <c r="N279" s="108"/>
      <c r="O279" s="104"/>
    </row>
    <row r="280" spans="1:15" s="33" customFormat="1" ht="30">
      <c r="A280" s="60" t="s">
        <v>502</v>
      </c>
      <c r="B280" s="40" t="s">
        <v>97</v>
      </c>
      <c r="C280" s="40" t="s">
        <v>67</v>
      </c>
      <c r="D280" s="40" t="s">
        <v>109</v>
      </c>
      <c r="E280" s="40" t="s">
        <v>455</v>
      </c>
      <c r="F280" s="40" t="s">
        <v>127</v>
      </c>
      <c r="G280" s="40"/>
      <c r="H280" s="41"/>
      <c r="I280" s="44">
        <f t="shared" si="40"/>
        <v>204.1</v>
      </c>
      <c r="J280" s="44">
        <f t="shared" si="40"/>
        <v>0</v>
      </c>
      <c r="K280" s="44">
        <f t="shared" si="40"/>
        <v>204.1</v>
      </c>
      <c r="L280" s="86"/>
      <c r="M280" s="86"/>
      <c r="N280" s="108"/>
      <c r="O280" s="104"/>
    </row>
    <row r="281" spans="1:15" s="33" customFormat="1" ht="30">
      <c r="A281" s="60" t="s">
        <v>130</v>
      </c>
      <c r="B281" s="40" t="s">
        <v>97</v>
      </c>
      <c r="C281" s="40" t="s">
        <v>67</v>
      </c>
      <c r="D281" s="40" t="s">
        <v>109</v>
      </c>
      <c r="E281" s="40" t="s">
        <v>455</v>
      </c>
      <c r="F281" s="40" t="s">
        <v>129</v>
      </c>
      <c r="G281" s="40"/>
      <c r="H281" s="41"/>
      <c r="I281" s="44">
        <f t="shared" si="40"/>
        <v>204.1</v>
      </c>
      <c r="J281" s="44">
        <f t="shared" si="40"/>
        <v>0</v>
      </c>
      <c r="K281" s="44">
        <f t="shared" si="40"/>
        <v>204.1</v>
      </c>
      <c r="L281" s="86"/>
      <c r="M281" s="86"/>
      <c r="N281" s="108"/>
      <c r="O281" s="104"/>
    </row>
    <row r="282" spans="1:15" s="33" customFormat="1" ht="15.75">
      <c r="A282" s="61" t="s">
        <v>113</v>
      </c>
      <c r="B282" s="41" t="s">
        <v>97</v>
      </c>
      <c r="C282" s="41" t="s">
        <v>67</v>
      </c>
      <c r="D282" s="41" t="s">
        <v>109</v>
      </c>
      <c r="E282" s="41" t="s">
        <v>455</v>
      </c>
      <c r="F282" s="41" t="s">
        <v>129</v>
      </c>
      <c r="G282" s="41" t="s">
        <v>102</v>
      </c>
      <c r="H282" s="41"/>
      <c r="I282" s="45">
        <v>204.1</v>
      </c>
      <c r="J282" s="45">
        <v>0</v>
      </c>
      <c r="K282" s="45">
        <f>I282+J282</f>
        <v>204.1</v>
      </c>
      <c r="L282" s="86"/>
      <c r="M282" s="86"/>
      <c r="N282" s="108"/>
      <c r="O282" s="104"/>
    </row>
    <row r="283" spans="1:15" s="33" customFormat="1" ht="62.25" customHeight="1">
      <c r="A283" s="115" t="s">
        <v>262</v>
      </c>
      <c r="B283" s="40" t="s">
        <v>97</v>
      </c>
      <c r="C283" s="40" t="s">
        <v>67</v>
      </c>
      <c r="D283" s="40" t="s">
        <v>109</v>
      </c>
      <c r="E283" s="40" t="s">
        <v>269</v>
      </c>
      <c r="F283" s="40"/>
      <c r="G283" s="40"/>
      <c r="H283" s="41"/>
      <c r="I283" s="44">
        <f aca="true" t="shared" si="41" ref="I283:K285">I284</f>
        <v>721.6</v>
      </c>
      <c r="J283" s="44">
        <f t="shared" si="41"/>
        <v>0</v>
      </c>
      <c r="K283" s="44">
        <f t="shared" si="41"/>
        <v>721.6</v>
      </c>
      <c r="L283" s="86"/>
      <c r="M283" s="86"/>
      <c r="N283" s="108"/>
      <c r="O283" s="104"/>
    </row>
    <row r="284" spans="1:15" s="33" customFormat="1" ht="30">
      <c r="A284" s="60" t="s">
        <v>502</v>
      </c>
      <c r="B284" s="40" t="s">
        <v>97</v>
      </c>
      <c r="C284" s="40" t="s">
        <v>67</v>
      </c>
      <c r="D284" s="40" t="s">
        <v>109</v>
      </c>
      <c r="E284" s="40" t="s">
        <v>269</v>
      </c>
      <c r="F284" s="40" t="s">
        <v>127</v>
      </c>
      <c r="G284" s="40"/>
      <c r="H284" s="41"/>
      <c r="I284" s="44">
        <f t="shared" si="41"/>
        <v>721.6</v>
      </c>
      <c r="J284" s="44">
        <f t="shared" si="41"/>
        <v>0</v>
      </c>
      <c r="K284" s="44">
        <f t="shared" si="41"/>
        <v>721.6</v>
      </c>
      <c r="L284" s="86"/>
      <c r="M284" s="86"/>
      <c r="N284" s="108"/>
      <c r="O284" s="104"/>
    </row>
    <row r="285" spans="1:15" s="33" customFormat="1" ht="30">
      <c r="A285" s="115" t="s">
        <v>130</v>
      </c>
      <c r="B285" s="40" t="s">
        <v>97</v>
      </c>
      <c r="C285" s="40" t="s">
        <v>67</v>
      </c>
      <c r="D285" s="40" t="s">
        <v>109</v>
      </c>
      <c r="E285" s="40" t="s">
        <v>269</v>
      </c>
      <c r="F285" s="40" t="s">
        <v>129</v>
      </c>
      <c r="G285" s="40"/>
      <c r="H285" s="41"/>
      <c r="I285" s="44">
        <f t="shared" si="41"/>
        <v>721.6</v>
      </c>
      <c r="J285" s="44">
        <f t="shared" si="41"/>
        <v>0</v>
      </c>
      <c r="K285" s="44">
        <f t="shared" si="41"/>
        <v>721.6</v>
      </c>
      <c r="L285" s="86"/>
      <c r="M285" s="86"/>
      <c r="N285" s="108"/>
      <c r="O285" s="104"/>
    </row>
    <row r="286" spans="1:15" s="33" customFormat="1" ht="15">
      <c r="A286" s="121" t="s">
        <v>113</v>
      </c>
      <c r="B286" s="41" t="s">
        <v>97</v>
      </c>
      <c r="C286" s="41" t="s">
        <v>67</v>
      </c>
      <c r="D286" s="41" t="s">
        <v>109</v>
      </c>
      <c r="E286" s="41" t="s">
        <v>269</v>
      </c>
      <c r="F286" s="41" t="s">
        <v>129</v>
      </c>
      <c r="G286" s="41" t="s">
        <v>102</v>
      </c>
      <c r="H286" s="41"/>
      <c r="I286" s="45">
        <v>721.6</v>
      </c>
      <c r="J286" s="45">
        <v>0</v>
      </c>
      <c r="K286" s="45">
        <f>I286+J286</f>
        <v>721.6</v>
      </c>
      <c r="L286" s="86"/>
      <c r="M286" s="86"/>
      <c r="N286" s="108"/>
      <c r="O286" s="104"/>
    </row>
    <row r="287" spans="1:15" s="33" customFormat="1" ht="15">
      <c r="A287" s="120" t="s">
        <v>55</v>
      </c>
      <c r="B287" s="42" t="s">
        <v>97</v>
      </c>
      <c r="C287" s="42" t="s">
        <v>70</v>
      </c>
      <c r="D287" s="42"/>
      <c r="E287" s="40"/>
      <c r="F287" s="40"/>
      <c r="G287" s="40"/>
      <c r="H287" s="40"/>
      <c r="I287" s="43">
        <f>I311+I288</f>
        <v>72134.6</v>
      </c>
      <c r="J287" s="43">
        <f>J311+J288</f>
        <v>0</v>
      </c>
      <c r="K287" s="43">
        <f>I287+J287</f>
        <v>72134.6</v>
      </c>
      <c r="L287" s="86"/>
      <c r="M287" s="86"/>
      <c r="N287" s="103"/>
      <c r="O287" s="102"/>
    </row>
    <row r="288" spans="1:15" s="33" customFormat="1" ht="28.5">
      <c r="A288" s="120" t="s">
        <v>496</v>
      </c>
      <c r="B288" s="42" t="s">
        <v>97</v>
      </c>
      <c r="C288" s="42" t="s">
        <v>70</v>
      </c>
      <c r="D288" s="42" t="s">
        <v>69</v>
      </c>
      <c r="E288" s="40"/>
      <c r="F288" s="40"/>
      <c r="G288" s="40"/>
      <c r="H288" s="40"/>
      <c r="I288" s="43">
        <f aca="true" t="shared" si="42" ref="I288:K289">I289</f>
        <v>71927.6</v>
      </c>
      <c r="J288" s="43">
        <f t="shared" si="42"/>
        <v>0</v>
      </c>
      <c r="K288" s="43">
        <f t="shared" si="42"/>
        <v>71927.6</v>
      </c>
      <c r="L288" s="86"/>
      <c r="M288" s="86"/>
      <c r="N288" s="103"/>
      <c r="O288" s="102"/>
    </row>
    <row r="289" spans="1:15" s="33" customFormat="1" ht="75">
      <c r="A289" s="60" t="s">
        <v>175</v>
      </c>
      <c r="B289" s="40" t="s">
        <v>97</v>
      </c>
      <c r="C289" s="40" t="s">
        <v>70</v>
      </c>
      <c r="D289" s="40" t="s">
        <v>69</v>
      </c>
      <c r="E289" s="40" t="s">
        <v>376</v>
      </c>
      <c r="F289" s="40"/>
      <c r="G289" s="40"/>
      <c r="H289" s="40"/>
      <c r="I289" s="44">
        <f t="shared" si="42"/>
        <v>71927.6</v>
      </c>
      <c r="J289" s="44">
        <f t="shared" si="42"/>
        <v>0</v>
      </c>
      <c r="K289" s="44">
        <f t="shared" si="42"/>
        <v>71927.6</v>
      </c>
      <c r="L289" s="86"/>
      <c r="M289" s="86"/>
      <c r="N289" s="103"/>
      <c r="O289" s="102"/>
    </row>
    <row r="290" spans="1:15" s="33" customFormat="1" ht="45">
      <c r="A290" s="115" t="s">
        <v>457</v>
      </c>
      <c r="B290" s="40" t="s">
        <v>97</v>
      </c>
      <c r="C290" s="40" t="s">
        <v>70</v>
      </c>
      <c r="D290" s="40" t="s">
        <v>69</v>
      </c>
      <c r="E290" s="40" t="s">
        <v>458</v>
      </c>
      <c r="F290" s="40"/>
      <c r="G290" s="40"/>
      <c r="H290" s="40"/>
      <c r="I290" s="44">
        <f>I291+I303+I307+I295+I299</f>
        <v>71927.6</v>
      </c>
      <c r="J290" s="44">
        <f>J291+J303+J307+J295+J299</f>
        <v>0</v>
      </c>
      <c r="K290" s="44">
        <f>K291+K303+K307+K295+K299</f>
        <v>71927.6</v>
      </c>
      <c r="L290" s="86"/>
      <c r="M290" s="86"/>
      <c r="N290" s="103"/>
      <c r="O290" s="102"/>
    </row>
    <row r="291" spans="1:15" s="33" customFormat="1" ht="15.75">
      <c r="A291" s="60" t="s">
        <v>293</v>
      </c>
      <c r="B291" s="40" t="s">
        <v>97</v>
      </c>
      <c r="C291" s="40" t="s">
        <v>70</v>
      </c>
      <c r="D291" s="40" t="s">
        <v>69</v>
      </c>
      <c r="E291" s="40" t="s">
        <v>483</v>
      </c>
      <c r="F291" s="40"/>
      <c r="G291" s="40"/>
      <c r="H291" s="40"/>
      <c r="I291" s="44">
        <f aca="true" t="shared" si="43" ref="I291:K293">I292</f>
        <v>0</v>
      </c>
      <c r="J291" s="44">
        <f t="shared" si="43"/>
        <v>0</v>
      </c>
      <c r="K291" s="44">
        <f t="shared" si="43"/>
        <v>0</v>
      </c>
      <c r="L291" s="86"/>
      <c r="M291" s="86"/>
      <c r="N291" s="103"/>
      <c r="O291" s="102"/>
    </row>
    <row r="292" spans="1:15" s="33" customFormat="1" ht="30">
      <c r="A292" s="144" t="s">
        <v>408</v>
      </c>
      <c r="B292" s="40" t="s">
        <v>97</v>
      </c>
      <c r="C292" s="40" t="s">
        <v>70</v>
      </c>
      <c r="D292" s="40" t="s">
        <v>69</v>
      </c>
      <c r="E292" s="40" t="s">
        <v>483</v>
      </c>
      <c r="F292" s="40" t="s">
        <v>220</v>
      </c>
      <c r="G292" s="40"/>
      <c r="H292" s="40"/>
      <c r="I292" s="44">
        <f t="shared" si="43"/>
        <v>0</v>
      </c>
      <c r="J292" s="44">
        <f t="shared" si="43"/>
        <v>0</v>
      </c>
      <c r="K292" s="44">
        <f t="shared" si="43"/>
        <v>0</v>
      </c>
      <c r="L292" s="86"/>
      <c r="M292" s="86"/>
      <c r="N292" s="103"/>
      <c r="O292" s="102"/>
    </row>
    <row r="293" spans="1:15" s="33" customFormat="1" ht="15">
      <c r="A293" s="144" t="s">
        <v>250</v>
      </c>
      <c r="B293" s="40" t="s">
        <v>97</v>
      </c>
      <c r="C293" s="40" t="s">
        <v>70</v>
      </c>
      <c r="D293" s="40" t="s">
        <v>69</v>
      </c>
      <c r="E293" s="40" t="s">
        <v>483</v>
      </c>
      <c r="F293" s="40" t="s">
        <v>34</v>
      </c>
      <c r="G293" s="40"/>
      <c r="H293" s="40"/>
      <c r="I293" s="44">
        <f t="shared" si="43"/>
        <v>0</v>
      </c>
      <c r="J293" s="44">
        <f t="shared" si="43"/>
        <v>0</v>
      </c>
      <c r="K293" s="44">
        <f t="shared" si="43"/>
        <v>0</v>
      </c>
      <c r="L293" s="86"/>
      <c r="M293" s="86"/>
      <c r="N293" s="103"/>
      <c r="O293" s="102"/>
    </row>
    <row r="294" spans="1:15" s="33" customFormat="1" ht="15">
      <c r="A294" s="121" t="s">
        <v>114</v>
      </c>
      <c r="B294" s="41" t="s">
        <v>97</v>
      </c>
      <c r="C294" s="41" t="s">
        <v>70</v>
      </c>
      <c r="D294" s="41" t="s">
        <v>69</v>
      </c>
      <c r="E294" s="41" t="s">
        <v>483</v>
      </c>
      <c r="F294" s="41" t="s">
        <v>34</v>
      </c>
      <c r="G294" s="41" t="s">
        <v>103</v>
      </c>
      <c r="H294" s="40"/>
      <c r="I294" s="45">
        <v>0</v>
      </c>
      <c r="J294" s="45">
        <v>0</v>
      </c>
      <c r="K294" s="45">
        <f>I294+J294</f>
        <v>0</v>
      </c>
      <c r="L294" s="86"/>
      <c r="M294" s="86"/>
      <c r="N294" s="103"/>
      <c r="O294" s="102"/>
    </row>
    <row r="295" spans="1:15" s="33" customFormat="1" ht="15.75">
      <c r="A295" s="60" t="s">
        <v>293</v>
      </c>
      <c r="B295" s="40" t="s">
        <v>97</v>
      </c>
      <c r="C295" s="40" t="s">
        <v>70</v>
      </c>
      <c r="D295" s="40" t="s">
        <v>69</v>
      </c>
      <c r="E295" s="40" t="s">
        <v>516</v>
      </c>
      <c r="F295" s="40"/>
      <c r="G295" s="40"/>
      <c r="H295" s="40"/>
      <c r="I295" s="44">
        <f aca="true" t="shared" si="44" ref="I295:K297">I296</f>
        <v>46034.9</v>
      </c>
      <c r="J295" s="44">
        <f t="shared" si="44"/>
        <v>0</v>
      </c>
      <c r="K295" s="44">
        <f t="shared" si="44"/>
        <v>46034.9</v>
      </c>
      <c r="L295" s="86"/>
      <c r="M295" s="86"/>
      <c r="N295" s="103"/>
      <c r="O295" s="102"/>
    </row>
    <row r="296" spans="1:15" s="33" customFormat="1" ht="30">
      <c r="A296" s="144" t="s">
        <v>408</v>
      </c>
      <c r="B296" s="40" t="s">
        <v>97</v>
      </c>
      <c r="C296" s="40" t="s">
        <v>70</v>
      </c>
      <c r="D296" s="40" t="s">
        <v>69</v>
      </c>
      <c r="E296" s="40" t="s">
        <v>516</v>
      </c>
      <c r="F296" s="40" t="s">
        <v>220</v>
      </c>
      <c r="G296" s="40"/>
      <c r="H296" s="40"/>
      <c r="I296" s="44">
        <f t="shared" si="44"/>
        <v>46034.9</v>
      </c>
      <c r="J296" s="44">
        <f t="shared" si="44"/>
        <v>0</v>
      </c>
      <c r="K296" s="44">
        <f t="shared" si="44"/>
        <v>46034.9</v>
      </c>
      <c r="L296" s="86"/>
      <c r="M296" s="86"/>
      <c r="N296" s="103"/>
      <c r="O296" s="102"/>
    </row>
    <row r="297" spans="1:15" s="33" customFormat="1" ht="15">
      <c r="A297" s="144" t="s">
        <v>250</v>
      </c>
      <c r="B297" s="40" t="s">
        <v>97</v>
      </c>
      <c r="C297" s="40" t="s">
        <v>70</v>
      </c>
      <c r="D297" s="40" t="s">
        <v>69</v>
      </c>
      <c r="E297" s="40" t="s">
        <v>516</v>
      </c>
      <c r="F297" s="40" t="s">
        <v>34</v>
      </c>
      <c r="G297" s="40"/>
      <c r="H297" s="40"/>
      <c r="I297" s="44">
        <f t="shared" si="44"/>
        <v>46034.9</v>
      </c>
      <c r="J297" s="44">
        <f t="shared" si="44"/>
        <v>0</v>
      </c>
      <c r="K297" s="44">
        <f t="shared" si="44"/>
        <v>46034.9</v>
      </c>
      <c r="L297" s="86"/>
      <c r="M297" s="86"/>
      <c r="N297" s="103"/>
      <c r="O297" s="102"/>
    </row>
    <row r="298" spans="1:15" s="33" customFormat="1" ht="15">
      <c r="A298" s="121" t="s">
        <v>114</v>
      </c>
      <c r="B298" s="41" t="s">
        <v>97</v>
      </c>
      <c r="C298" s="41" t="s">
        <v>70</v>
      </c>
      <c r="D298" s="41" t="s">
        <v>69</v>
      </c>
      <c r="E298" s="41" t="s">
        <v>516</v>
      </c>
      <c r="F298" s="41" t="s">
        <v>34</v>
      </c>
      <c r="G298" s="41" t="s">
        <v>103</v>
      </c>
      <c r="H298" s="40"/>
      <c r="I298" s="45">
        <v>46034.9</v>
      </c>
      <c r="J298" s="45">
        <v>0</v>
      </c>
      <c r="K298" s="45">
        <f>I298+J298</f>
        <v>46034.9</v>
      </c>
      <c r="L298" s="86"/>
      <c r="M298" s="86"/>
      <c r="N298" s="103"/>
      <c r="O298" s="102"/>
    </row>
    <row r="299" spans="1:15" s="33" customFormat="1" ht="15.75">
      <c r="A299" s="60" t="s">
        <v>293</v>
      </c>
      <c r="B299" s="40" t="s">
        <v>97</v>
      </c>
      <c r="C299" s="40" t="s">
        <v>70</v>
      </c>
      <c r="D299" s="40" t="s">
        <v>69</v>
      </c>
      <c r="E299" s="40" t="s">
        <v>516</v>
      </c>
      <c r="F299" s="40"/>
      <c r="G299" s="40"/>
      <c r="H299" s="40"/>
      <c r="I299" s="44">
        <f aca="true" t="shared" si="45" ref="I299:K301">I300</f>
        <v>447.5</v>
      </c>
      <c r="J299" s="44">
        <f t="shared" si="45"/>
        <v>0</v>
      </c>
      <c r="K299" s="44">
        <f t="shared" si="45"/>
        <v>447.5</v>
      </c>
      <c r="L299" s="86"/>
      <c r="M299" s="86"/>
      <c r="N299" s="103"/>
      <c r="O299" s="102"/>
    </row>
    <row r="300" spans="1:15" s="33" customFormat="1" ht="30">
      <c r="A300" s="144" t="s">
        <v>408</v>
      </c>
      <c r="B300" s="40" t="s">
        <v>97</v>
      </c>
      <c r="C300" s="40" t="s">
        <v>70</v>
      </c>
      <c r="D300" s="40" t="s">
        <v>69</v>
      </c>
      <c r="E300" s="40" t="s">
        <v>516</v>
      </c>
      <c r="F300" s="40" t="s">
        <v>220</v>
      </c>
      <c r="G300" s="40"/>
      <c r="H300" s="40"/>
      <c r="I300" s="44">
        <f t="shared" si="45"/>
        <v>447.5</v>
      </c>
      <c r="J300" s="44">
        <f t="shared" si="45"/>
        <v>0</v>
      </c>
      <c r="K300" s="44">
        <f t="shared" si="45"/>
        <v>447.5</v>
      </c>
      <c r="L300" s="86"/>
      <c r="M300" s="86"/>
      <c r="N300" s="103"/>
      <c r="O300" s="102"/>
    </row>
    <row r="301" spans="1:15" s="33" customFormat="1" ht="15">
      <c r="A301" s="144" t="s">
        <v>250</v>
      </c>
      <c r="B301" s="40" t="s">
        <v>97</v>
      </c>
      <c r="C301" s="40" t="s">
        <v>70</v>
      </c>
      <c r="D301" s="40" t="s">
        <v>69</v>
      </c>
      <c r="E301" s="40" t="s">
        <v>516</v>
      </c>
      <c r="F301" s="40" t="s">
        <v>34</v>
      </c>
      <c r="G301" s="40"/>
      <c r="H301" s="40"/>
      <c r="I301" s="44">
        <f t="shared" si="45"/>
        <v>447.5</v>
      </c>
      <c r="J301" s="44">
        <f t="shared" si="45"/>
        <v>0</v>
      </c>
      <c r="K301" s="44">
        <f t="shared" si="45"/>
        <v>447.5</v>
      </c>
      <c r="L301" s="86"/>
      <c r="M301" s="86"/>
      <c r="N301" s="103"/>
      <c r="O301" s="102"/>
    </row>
    <row r="302" spans="1:15" s="33" customFormat="1" ht="15">
      <c r="A302" s="121" t="s">
        <v>113</v>
      </c>
      <c r="B302" s="41" t="s">
        <v>97</v>
      </c>
      <c r="C302" s="41" t="s">
        <v>70</v>
      </c>
      <c r="D302" s="41" t="s">
        <v>69</v>
      </c>
      <c r="E302" s="41" t="s">
        <v>516</v>
      </c>
      <c r="F302" s="41" t="s">
        <v>34</v>
      </c>
      <c r="G302" s="41" t="s">
        <v>102</v>
      </c>
      <c r="H302" s="40"/>
      <c r="I302" s="45">
        <v>447.5</v>
      </c>
      <c r="J302" s="45">
        <v>0</v>
      </c>
      <c r="K302" s="45">
        <f>I302+J302</f>
        <v>447.5</v>
      </c>
      <c r="L302" s="86"/>
      <c r="M302" s="86"/>
      <c r="N302" s="103"/>
      <c r="O302" s="102"/>
    </row>
    <row r="303" spans="1:15" s="33" customFormat="1" ht="15.75">
      <c r="A303" s="60" t="s">
        <v>293</v>
      </c>
      <c r="B303" s="40" t="s">
        <v>97</v>
      </c>
      <c r="C303" s="40" t="s">
        <v>70</v>
      </c>
      <c r="D303" s="40" t="s">
        <v>69</v>
      </c>
      <c r="E303" s="40" t="s">
        <v>472</v>
      </c>
      <c r="F303" s="40"/>
      <c r="G303" s="40"/>
      <c r="H303" s="40"/>
      <c r="I303" s="44">
        <f aca="true" t="shared" si="46" ref="I303:K305">I304</f>
        <v>23814.4</v>
      </c>
      <c r="J303" s="44">
        <f t="shared" si="46"/>
        <v>0</v>
      </c>
      <c r="K303" s="44">
        <f t="shared" si="46"/>
        <v>23814.4</v>
      </c>
      <c r="L303" s="86"/>
      <c r="M303" s="86"/>
      <c r="N303" s="103"/>
      <c r="O303" s="102"/>
    </row>
    <row r="304" spans="1:15" s="33" customFormat="1" ht="30">
      <c r="A304" s="144" t="s">
        <v>408</v>
      </c>
      <c r="B304" s="40" t="s">
        <v>97</v>
      </c>
      <c r="C304" s="40" t="s">
        <v>70</v>
      </c>
      <c r="D304" s="40" t="s">
        <v>69</v>
      </c>
      <c r="E304" s="40" t="s">
        <v>472</v>
      </c>
      <c r="F304" s="40" t="s">
        <v>220</v>
      </c>
      <c r="G304" s="40"/>
      <c r="H304" s="40"/>
      <c r="I304" s="44">
        <f t="shared" si="46"/>
        <v>23814.4</v>
      </c>
      <c r="J304" s="44">
        <f t="shared" si="46"/>
        <v>0</v>
      </c>
      <c r="K304" s="44">
        <f t="shared" si="46"/>
        <v>23814.4</v>
      </c>
      <c r="L304" s="86"/>
      <c r="M304" s="86"/>
      <c r="N304" s="103"/>
      <c r="O304" s="102"/>
    </row>
    <row r="305" spans="1:15" s="33" customFormat="1" ht="15">
      <c r="A305" s="144" t="s">
        <v>250</v>
      </c>
      <c r="B305" s="40" t="s">
        <v>97</v>
      </c>
      <c r="C305" s="40" t="s">
        <v>70</v>
      </c>
      <c r="D305" s="40" t="s">
        <v>69</v>
      </c>
      <c r="E305" s="40" t="s">
        <v>472</v>
      </c>
      <c r="F305" s="40" t="s">
        <v>34</v>
      </c>
      <c r="G305" s="40"/>
      <c r="H305" s="40"/>
      <c r="I305" s="44">
        <f t="shared" si="46"/>
        <v>23814.4</v>
      </c>
      <c r="J305" s="44">
        <f t="shared" si="46"/>
        <v>0</v>
      </c>
      <c r="K305" s="44">
        <f t="shared" si="46"/>
        <v>23814.4</v>
      </c>
      <c r="L305" s="86"/>
      <c r="M305" s="86"/>
      <c r="N305" s="103"/>
      <c r="O305" s="102"/>
    </row>
    <row r="306" spans="1:15" s="33" customFormat="1" ht="15">
      <c r="A306" s="121" t="s">
        <v>114</v>
      </c>
      <c r="B306" s="41" t="s">
        <v>97</v>
      </c>
      <c r="C306" s="41" t="s">
        <v>70</v>
      </c>
      <c r="D306" s="41" t="s">
        <v>69</v>
      </c>
      <c r="E306" s="41" t="s">
        <v>472</v>
      </c>
      <c r="F306" s="41" t="s">
        <v>34</v>
      </c>
      <c r="G306" s="41" t="s">
        <v>103</v>
      </c>
      <c r="H306" s="40"/>
      <c r="I306" s="45">
        <v>23814.4</v>
      </c>
      <c r="J306" s="45">
        <v>0</v>
      </c>
      <c r="K306" s="45">
        <f>I306+J306</f>
        <v>23814.4</v>
      </c>
      <c r="L306" s="86"/>
      <c r="M306" s="86"/>
      <c r="N306" s="103"/>
      <c r="O306" s="102"/>
    </row>
    <row r="307" spans="1:15" s="33" customFormat="1" ht="15.75">
      <c r="A307" s="60" t="s">
        <v>293</v>
      </c>
      <c r="B307" s="40" t="s">
        <v>97</v>
      </c>
      <c r="C307" s="40" t="s">
        <v>70</v>
      </c>
      <c r="D307" s="40" t="s">
        <v>69</v>
      </c>
      <c r="E307" s="40" t="s">
        <v>459</v>
      </c>
      <c r="F307" s="40"/>
      <c r="G307" s="40"/>
      <c r="H307" s="40"/>
      <c r="I307" s="44">
        <f aca="true" t="shared" si="47" ref="I307:K309">I308</f>
        <v>1630.8</v>
      </c>
      <c r="J307" s="44">
        <f t="shared" si="47"/>
        <v>0</v>
      </c>
      <c r="K307" s="44">
        <f t="shared" si="47"/>
        <v>1630.8</v>
      </c>
      <c r="L307" s="86"/>
      <c r="M307" s="86"/>
      <c r="N307" s="103"/>
      <c r="O307" s="102"/>
    </row>
    <row r="308" spans="1:15" s="33" customFormat="1" ht="30">
      <c r="A308" s="144" t="s">
        <v>408</v>
      </c>
      <c r="B308" s="40" t="s">
        <v>97</v>
      </c>
      <c r="C308" s="40" t="s">
        <v>70</v>
      </c>
      <c r="D308" s="40" t="s">
        <v>69</v>
      </c>
      <c r="E308" s="40" t="s">
        <v>459</v>
      </c>
      <c r="F308" s="40" t="s">
        <v>220</v>
      </c>
      <c r="G308" s="40"/>
      <c r="H308" s="40"/>
      <c r="I308" s="44">
        <f t="shared" si="47"/>
        <v>1630.8</v>
      </c>
      <c r="J308" s="44">
        <f t="shared" si="47"/>
        <v>0</v>
      </c>
      <c r="K308" s="44">
        <f t="shared" si="47"/>
        <v>1630.8</v>
      </c>
      <c r="L308" s="86"/>
      <c r="M308" s="86"/>
      <c r="N308" s="103"/>
      <c r="O308" s="102"/>
    </row>
    <row r="309" spans="1:15" s="33" customFormat="1" ht="15">
      <c r="A309" s="144" t="s">
        <v>250</v>
      </c>
      <c r="B309" s="40" t="s">
        <v>97</v>
      </c>
      <c r="C309" s="40" t="s">
        <v>70</v>
      </c>
      <c r="D309" s="40" t="s">
        <v>69</v>
      </c>
      <c r="E309" s="40" t="s">
        <v>459</v>
      </c>
      <c r="F309" s="40" t="s">
        <v>34</v>
      </c>
      <c r="G309" s="40"/>
      <c r="H309" s="40"/>
      <c r="I309" s="44">
        <f t="shared" si="47"/>
        <v>1630.8</v>
      </c>
      <c r="J309" s="44">
        <f t="shared" si="47"/>
        <v>0</v>
      </c>
      <c r="K309" s="44">
        <f t="shared" si="47"/>
        <v>1630.8</v>
      </c>
      <c r="L309" s="86"/>
      <c r="M309" s="86"/>
      <c r="N309" s="103"/>
      <c r="O309" s="102"/>
    </row>
    <row r="310" spans="1:15" s="33" customFormat="1" ht="15">
      <c r="A310" s="121" t="s">
        <v>113</v>
      </c>
      <c r="B310" s="41" t="s">
        <v>97</v>
      </c>
      <c r="C310" s="41" t="s">
        <v>70</v>
      </c>
      <c r="D310" s="41" t="s">
        <v>69</v>
      </c>
      <c r="E310" s="41" t="s">
        <v>459</v>
      </c>
      <c r="F310" s="41" t="s">
        <v>34</v>
      </c>
      <c r="G310" s="41" t="s">
        <v>102</v>
      </c>
      <c r="H310" s="40"/>
      <c r="I310" s="45">
        <v>1630.8</v>
      </c>
      <c r="J310" s="45">
        <v>0</v>
      </c>
      <c r="K310" s="45">
        <f>I310+J310</f>
        <v>1630.8</v>
      </c>
      <c r="L310" s="86"/>
      <c r="M310" s="86"/>
      <c r="N310" s="103"/>
      <c r="O310" s="102"/>
    </row>
    <row r="311" spans="1:42" s="22" customFormat="1" ht="28.5">
      <c r="A311" s="120" t="s">
        <v>86</v>
      </c>
      <c r="B311" s="42" t="s">
        <v>97</v>
      </c>
      <c r="C311" s="42" t="s">
        <v>70</v>
      </c>
      <c r="D311" s="42" t="s">
        <v>82</v>
      </c>
      <c r="E311" s="40"/>
      <c r="F311" s="40"/>
      <c r="G311" s="40"/>
      <c r="H311" s="40"/>
      <c r="I311" s="43">
        <f aca="true" t="shared" si="48" ref="I311:J315">I312</f>
        <v>207</v>
      </c>
      <c r="J311" s="43">
        <f t="shared" si="48"/>
        <v>0</v>
      </c>
      <c r="K311" s="43">
        <f t="shared" si="32"/>
        <v>207</v>
      </c>
      <c r="L311" s="86"/>
      <c r="M311" s="86"/>
      <c r="N311" s="103"/>
      <c r="O311" s="102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</row>
    <row r="312" spans="1:42" s="22" customFormat="1" ht="30">
      <c r="A312" s="115" t="s">
        <v>38</v>
      </c>
      <c r="B312" s="40" t="s">
        <v>97</v>
      </c>
      <c r="C312" s="40" t="s">
        <v>70</v>
      </c>
      <c r="D312" s="40" t="s">
        <v>82</v>
      </c>
      <c r="E312" s="40" t="s">
        <v>265</v>
      </c>
      <c r="F312" s="40"/>
      <c r="G312" s="40"/>
      <c r="H312" s="40"/>
      <c r="I312" s="44">
        <f t="shared" si="48"/>
        <v>207</v>
      </c>
      <c r="J312" s="44">
        <f t="shared" si="48"/>
        <v>0</v>
      </c>
      <c r="K312" s="44">
        <f>K313</f>
        <v>207</v>
      </c>
      <c r="L312" s="86"/>
      <c r="M312" s="86"/>
      <c r="N312" s="87"/>
      <c r="O312" s="104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</row>
    <row r="313" spans="1:42" s="22" customFormat="1" ht="60">
      <c r="A313" s="115" t="s">
        <v>227</v>
      </c>
      <c r="B313" s="40" t="s">
        <v>97</v>
      </c>
      <c r="C313" s="40" t="s">
        <v>70</v>
      </c>
      <c r="D313" s="40" t="s">
        <v>82</v>
      </c>
      <c r="E313" s="40" t="s">
        <v>406</v>
      </c>
      <c r="F313" s="40"/>
      <c r="G313" s="40"/>
      <c r="H313" s="40"/>
      <c r="I313" s="44">
        <f t="shared" si="48"/>
        <v>207</v>
      </c>
      <c r="J313" s="44">
        <f t="shared" si="48"/>
        <v>0</v>
      </c>
      <c r="K313" s="44">
        <f t="shared" si="32"/>
        <v>207</v>
      </c>
      <c r="L313" s="86"/>
      <c r="M313" s="86"/>
      <c r="N313" s="87"/>
      <c r="O313" s="104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</row>
    <row r="314" spans="1:42" s="22" customFormat="1" ht="30">
      <c r="A314" s="60" t="s">
        <v>502</v>
      </c>
      <c r="B314" s="40" t="s">
        <v>97</v>
      </c>
      <c r="C314" s="40" t="s">
        <v>70</v>
      </c>
      <c r="D314" s="40" t="s">
        <v>82</v>
      </c>
      <c r="E314" s="40" t="s">
        <v>406</v>
      </c>
      <c r="F314" s="40" t="s">
        <v>127</v>
      </c>
      <c r="G314" s="40"/>
      <c r="H314" s="40"/>
      <c r="I314" s="44">
        <f t="shared" si="48"/>
        <v>207</v>
      </c>
      <c r="J314" s="44">
        <f t="shared" si="48"/>
        <v>0</v>
      </c>
      <c r="K314" s="44">
        <f t="shared" si="32"/>
        <v>207</v>
      </c>
      <c r="L314" s="86"/>
      <c r="M314" s="86"/>
      <c r="N314" s="87"/>
      <c r="O314" s="104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</row>
    <row r="315" spans="1:42" s="22" customFormat="1" ht="30">
      <c r="A315" s="60" t="s">
        <v>130</v>
      </c>
      <c r="B315" s="40" t="s">
        <v>97</v>
      </c>
      <c r="C315" s="40" t="s">
        <v>70</v>
      </c>
      <c r="D315" s="40" t="s">
        <v>82</v>
      </c>
      <c r="E315" s="40" t="s">
        <v>406</v>
      </c>
      <c r="F315" s="40" t="s">
        <v>129</v>
      </c>
      <c r="G315" s="40"/>
      <c r="H315" s="40"/>
      <c r="I315" s="44">
        <f t="shared" si="48"/>
        <v>207</v>
      </c>
      <c r="J315" s="44">
        <f t="shared" si="48"/>
        <v>0</v>
      </c>
      <c r="K315" s="44">
        <f t="shared" si="32"/>
        <v>207</v>
      </c>
      <c r="L315" s="86"/>
      <c r="M315" s="86"/>
      <c r="N315" s="87"/>
      <c r="O315" s="104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</row>
    <row r="316" spans="1:42" s="22" customFormat="1" ht="18">
      <c r="A316" s="61" t="s">
        <v>113</v>
      </c>
      <c r="B316" s="41" t="s">
        <v>97</v>
      </c>
      <c r="C316" s="41" t="s">
        <v>70</v>
      </c>
      <c r="D316" s="41" t="s">
        <v>82</v>
      </c>
      <c r="E316" s="41" t="s">
        <v>406</v>
      </c>
      <c r="F316" s="41" t="s">
        <v>129</v>
      </c>
      <c r="G316" s="41" t="s">
        <v>102</v>
      </c>
      <c r="H316" s="41"/>
      <c r="I316" s="45">
        <v>207</v>
      </c>
      <c r="J316" s="45">
        <v>0</v>
      </c>
      <c r="K316" s="45">
        <f t="shared" si="32"/>
        <v>207</v>
      </c>
      <c r="L316" s="86"/>
      <c r="M316" s="86"/>
      <c r="N316" s="108"/>
      <c r="O316" s="104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</row>
    <row r="317" spans="1:42" s="22" customFormat="1" ht="21" customHeight="1">
      <c r="A317" s="120" t="s">
        <v>56</v>
      </c>
      <c r="B317" s="42" t="s">
        <v>97</v>
      </c>
      <c r="C317" s="42" t="s">
        <v>72</v>
      </c>
      <c r="D317" s="40"/>
      <c r="E317" s="40"/>
      <c r="F317" s="40"/>
      <c r="G317" s="40"/>
      <c r="H317" s="40"/>
      <c r="I317" s="43">
        <f>I318+I324</f>
        <v>3205.6</v>
      </c>
      <c r="J317" s="43">
        <f>J318+J324</f>
        <v>40</v>
      </c>
      <c r="K317" s="43">
        <f t="shared" si="32"/>
        <v>3245.6</v>
      </c>
      <c r="L317" s="86"/>
      <c r="M317" s="86"/>
      <c r="N317" s="103"/>
      <c r="O317" s="102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</row>
    <row r="318" spans="1:42" s="22" customFormat="1" ht="18">
      <c r="A318" s="120" t="s">
        <v>57</v>
      </c>
      <c r="B318" s="42" t="s">
        <v>97</v>
      </c>
      <c r="C318" s="42" t="s">
        <v>72</v>
      </c>
      <c r="D318" s="42" t="s">
        <v>67</v>
      </c>
      <c r="E318" s="40"/>
      <c r="F318" s="40"/>
      <c r="G318" s="40"/>
      <c r="H318" s="40"/>
      <c r="I318" s="43">
        <f aca="true" t="shared" si="49" ref="I318:J322">I319</f>
        <v>2430.6</v>
      </c>
      <c r="J318" s="43">
        <f t="shared" si="49"/>
        <v>40</v>
      </c>
      <c r="K318" s="43">
        <f t="shared" si="32"/>
        <v>2470.6</v>
      </c>
      <c r="L318" s="86"/>
      <c r="M318" s="86"/>
      <c r="N318" s="103"/>
      <c r="O318" s="102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</row>
    <row r="319" spans="1:42" s="22" customFormat="1" ht="30">
      <c r="A319" s="115" t="s">
        <v>38</v>
      </c>
      <c r="B319" s="40" t="s">
        <v>97</v>
      </c>
      <c r="C319" s="40" t="s">
        <v>72</v>
      </c>
      <c r="D319" s="40" t="s">
        <v>67</v>
      </c>
      <c r="E319" s="40" t="s">
        <v>265</v>
      </c>
      <c r="F319" s="40"/>
      <c r="G319" s="40"/>
      <c r="H319" s="40"/>
      <c r="I319" s="44">
        <f t="shared" si="49"/>
        <v>2430.6</v>
      </c>
      <c r="J319" s="44">
        <f t="shared" si="49"/>
        <v>40</v>
      </c>
      <c r="K319" s="44">
        <f aca="true" t="shared" si="50" ref="K319:K398">I319+J319</f>
        <v>2470.6</v>
      </c>
      <c r="L319" s="86"/>
      <c r="M319" s="86"/>
      <c r="N319" s="87"/>
      <c r="O319" s="104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</row>
    <row r="320" spans="1:42" s="22" customFormat="1" ht="60">
      <c r="A320" s="115" t="s">
        <v>440</v>
      </c>
      <c r="B320" s="40" t="s">
        <v>97</v>
      </c>
      <c r="C320" s="40" t="s">
        <v>72</v>
      </c>
      <c r="D320" s="40" t="s">
        <v>67</v>
      </c>
      <c r="E320" s="40" t="s">
        <v>405</v>
      </c>
      <c r="F320" s="40"/>
      <c r="G320" s="40"/>
      <c r="H320" s="40"/>
      <c r="I320" s="44">
        <f t="shared" si="49"/>
        <v>2430.6</v>
      </c>
      <c r="J320" s="44">
        <f t="shared" si="49"/>
        <v>40</v>
      </c>
      <c r="K320" s="44">
        <f t="shared" si="50"/>
        <v>2470.6</v>
      </c>
      <c r="L320" s="86"/>
      <c r="M320" s="86"/>
      <c r="N320" s="87"/>
      <c r="O320" s="104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</row>
    <row r="321" spans="1:42" s="22" customFormat="1" ht="30">
      <c r="A321" s="60" t="s">
        <v>502</v>
      </c>
      <c r="B321" s="40" t="s">
        <v>97</v>
      </c>
      <c r="C321" s="40" t="s">
        <v>72</v>
      </c>
      <c r="D321" s="40" t="s">
        <v>67</v>
      </c>
      <c r="E321" s="40" t="s">
        <v>405</v>
      </c>
      <c r="F321" s="40" t="s">
        <v>127</v>
      </c>
      <c r="G321" s="40"/>
      <c r="H321" s="40"/>
      <c r="I321" s="44">
        <f t="shared" si="49"/>
        <v>2430.6</v>
      </c>
      <c r="J321" s="44">
        <f t="shared" si="49"/>
        <v>40</v>
      </c>
      <c r="K321" s="44">
        <f t="shared" si="50"/>
        <v>2470.6</v>
      </c>
      <c r="L321" s="86"/>
      <c r="M321" s="86"/>
      <c r="N321" s="87"/>
      <c r="O321" s="104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</row>
    <row r="322" spans="1:42" s="22" customFormat="1" ht="30">
      <c r="A322" s="60" t="s">
        <v>130</v>
      </c>
      <c r="B322" s="40" t="s">
        <v>97</v>
      </c>
      <c r="C322" s="40" t="s">
        <v>72</v>
      </c>
      <c r="D322" s="40" t="s">
        <v>67</v>
      </c>
      <c r="E322" s="40" t="s">
        <v>405</v>
      </c>
      <c r="F322" s="40" t="s">
        <v>129</v>
      </c>
      <c r="G322" s="40"/>
      <c r="H322" s="40"/>
      <c r="I322" s="44">
        <f t="shared" si="49"/>
        <v>2430.6</v>
      </c>
      <c r="J322" s="44">
        <f t="shared" si="49"/>
        <v>40</v>
      </c>
      <c r="K322" s="44">
        <f t="shared" si="50"/>
        <v>2470.6</v>
      </c>
      <c r="L322" s="86"/>
      <c r="M322" s="86"/>
      <c r="N322" s="87"/>
      <c r="O322" s="104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</row>
    <row r="323" spans="1:42" s="22" customFormat="1" ht="18">
      <c r="A323" s="61" t="s">
        <v>113</v>
      </c>
      <c r="B323" s="41" t="s">
        <v>97</v>
      </c>
      <c r="C323" s="41" t="s">
        <v>72</v>
      </c>
      <c r="D323" s="41" t="s">
        <v>67</v>
      </c>
      <c r="E323" s="41" t="s">
        <v>405</v>
      </c>
      <c r="F323" s="41" t="s">
        <v>129</v>
      </c>
      <c r="G323" s="41" t="s">
        <v>102</v>
      </c>
      <c r="H323" s="41"/>
      <c r="I323" s="45">
        <v>2430.6</v>
      </c>
      <c r="J323" s="45">
        <v>40</v>
      </c>
      <c r="K323" s="45">
        <f t="shared" si="50"/>
        <v>2470.6</v>
      </c>
      <c r="L323" s="86"/>
      <c r="M323" s="86"/>
      <c r="N323" s="108"/>
      <c r="O323" s="104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</row>
    <row r="324" spans="1:42" s="22" customFormat="1" ht="18">
      <c r="A324" s="60" t="s">
        <v>231</v>
      </c>
      <c r="B324" s="42" t="s">
        <v>97</v>
      </c>
      <c r="C324" s="42" t="s">
        <v>72</v>
      </c>
      <c r="D324" s="42" t="s">
        <v>68</v>
      </c>
      <c r="E324" s="41"/>
      <c r="F324" s="41"/>
      <c r="G324" s="41"/>
      <c r="H324" s="41"/>
      <c r="I324" s="43">
        <f>I330+I325</f>
        <v>775</v>
      </c>
      <c r="J324" s="43">
        <f>J330+J325</f>
        <v>0</v>
      </c>
      <c r="K324" s="43">
        <f t="shared" si="50"/>
        <v>775</v>
      </c>
      <c r="L324" s="86"/>
      <c r="M324" s="86"/>
      <c r="N324" s="103"/>
      <c r="O324" s="102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</row>
    <row r="325" spans="1:42" s="22" customFormat="1" ht="30">
      <c r="A325" s="115" t="s">
        <v>38</v>
      </c>
      <c r="B325" s="42"/>
      <c r="C325" s="42"/>
      <c r="D325" s="42"/>
      <c r="E325" s="41"/>
      <c r="F325" s="41"/>
      <c r="G325" s="41"/>
      <c r="H325" s="41"/>
      <c r="I325" s="44">
        <f aca="true" t="shared" si="51" ref="I325:K328">I326</f>
        <v>375</v>
      </c>
      <c r="J325" s="44">
        <f t="shared" si="51"/>
        <v>0</v>
      </c>
      <c r="K325" s="44">
        <f t="shared" si="51"/>
        <v>375</v>
      </c>
      <c r="L325" s="86"/>
      <c r="M325" s="86"/>
      <c r="N325" s="103"/>
      <c r="O325" s="102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</row>
    <row r="326" spans="1:42" s="22" customFormat="1" ht="60.75" customHeight="1">
      <c r="A326" s="115" t="s">
        <v>262</v>
      </c>
      <c r="B326" s="40" t="s">
        <v>97</v>
      </c>
      <c r="C326" s="40" t="s">
        <v>72</v>
      </c>
      <c r="D326" s="40" t="s">
        <v>68</v>
      </c>
      <c r="E326" s="40" t="s">
        <v>269</v>
      </c>
      <c r="F326" s="40"/>
      <c r="G326" s="40"/>
      <c r="H326" s="41"/>
      <c r="I326" s="44">
        <f t="shared" si="51"/>
        <v>375</v>
      </c>
      <c r="J326" s="44">
        <f t="shared" si="51"/>
        <v>0</v>
      </c>
      <c r="K326" s="44">
        <f t="shared" si="51"/>
        <v>375</v>
      </c>
      <c r="L326" s="86"/>
      <c r="M326" s="86"/>
      <c r="N326" s="103"/>
      <c r="O326" s="102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</row>
    <row r="327" spans="1:42" s="22" customFormat="1" ht="30">
      <c r="A327" s="60" t="s">
        <v>502</v>
      </c>
      <c r="B327" s="40" t="s">
        <v>97</v>
      </c>
      <c r="C327" s="40" t="s">
        <v>72</v>
      </c>
      <c r="D327" s="40" t="s">
        <v>68</v>
      </c>
      <c r="E327" s="40" t="s">
        <v>269</v>
      </c>
      <c r="F327" s="40" t="s">
        <v>127</v>
      </c>
      <c r="G327" s="40"/>
      <c r="H327" s="41"/>
      <c r="I327" s="44">
        <f t="shared" si="51"/>
        <v>375</v>
      </c>
      <c r="J327" s="44">
        <f t="shared" si="51"/>
        <v>0</v>
      </c>
      <c r="K327" s="44">
        <f t="shared" si="51"/>
        <v>375</v>
      </c>
      <c r="L327" s="86"/>
      <c r="M327" s="86"/>
      <c r="N327" s="103"/>
      <c r="O327" s="102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</row>
    <row r="328" spans="1:42" s="22" customFormat="1" ht="30">
      <c r="A328" s="115" t="s">
        <v>130</v>
      </c>
      <c r="B328" s="40" t="s">
        <v>97</v>
      </c>
      <c r="C328" s="40" t="s">
        <v>72</v>
      </c>
      <c r="D328" s="40" t="s">
        <v>68</v>
      </c>
      <c r="E328" s="40" t="s">
        <v>269</v>
      </c>
      <c r="F328" s="40" t="s">
        <v>129</v>
      </c>
      <c r="G328" s="40"/>
      <c r="H328" s="41"/>
      <c r="I328" s="44">
        <f t="shared" si="51"/>
        <v>375</v>
      </c>
      <c r="J328" s="44">
        <f t="shared" si="51"/>
        <v>0</v>
      </c>
      <c r="K328" s="44">
        <f t="shared" si="51"/>
        <v>375</v>
      </c>
      <c r="L328" s="86"/>
      <c r="M328" s="86"/>
      <c r="N328" s="103"/>
      <c r="O328" s="102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</row>
    <row r="329" spans="1:42" s="22" customFormat="1" ht="18">
      <c r="A329" s="121" t="s">
        <v>113</v>
      </c>
      <c r="B329" s="41" t="s">
        <v>97</v>
      </c>
      <c r="C329" s="41" t="s">
        <v>72</v>
      </c>
      <c r="D329" s="41" t="s">
        <v>68</v>
      </c>
      <c r="E329" s="41" t="s">
        <v>269</v>
      </c>
      <c r="F329" s="41" t="s">
        <v>129</v>
      </c>
      <c r="G329" s="41" t="s">
        <v>102</v>
      </c>
      <c r="H329" s="41"/>
      <c r="I329" s="45">
        <v>375</v>
      </c>
      <c r="J329" s="45">
        <v>0</v>
      </c>
      <c r="K329" s="45">
        <f>I329+J329</f>
        <v>375</v>
      </c>
      <c r="L329" s="86"/>
      <c r="M329" s="86"/>
      <c r="N329" s="103"/>
      <c r="O329" s="102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</row>
    <row r="330" spans="1:42" s="22" customFormat="1" ht="60">
      <c r="A330" s="60" t="s">
        <v>177</v>
      </c>
      <c r="B330" s="40" t="s">
        <v>97</v>
      </c>
      <c r="C330" s="40" t="s">
        <v>72</v>
      </c>
      <c r="D330" s="40" t="s">
        <v>68</v>
      </c>
      <c r="E330" s="40" t="s">
        <v>363</v>
      </c>
      <c r="F330" s="41"/>
      <c r="G330" s="41"/>
      <c r="H330" s="41"/>
      <c r="I330" s="44">
        <f aca="true" t="shared" si="52" ref="I330:J334">I331</f>
        <v>400</v>
      </c>
      <c r="J330" s="44">
        <f t="shared" si="52"/>
        <v>0</v>
      </c>
      <c r="K330" s="44">
        <f t="shared" si="50"/>
        <v>400</v>
      </c>
      <c r="L330" s="86"/>
      <c r="M330" s="86"/>
      <c r="N330" s="87"/>
      <c r="O330" s="104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</row>
    <row r="331" spans="1:42" s="22" customFormat="1" ht="45">
      <c r="A331" s="60" t="s">
        <v>364</v>
      </c>
      <c r="B331" s="40" t="s">
        <v>97</v>
      </c>
      <c r="C331" s="40" t="s">
        <v>72</v>
      </c>
      <c r="D331" s="40" t="s">
        <v>68</v>
      </c>
      <c r="E331" s="40" t="s">
        <v>365</v>
      </c>
      <c r="F331" s="41"/>
      <c r="G331" s="41"/>
      <c r="H331" s="41"/>
      <c r="I331" s="44">
        <f t="shared" si="52"/>
        <v>400</v>
      </c>
      <c r="J331" s="44">
        <f t="shared" si="52"/>
        <v>0</v>
      </c>
      <c r="K331" s="44">
        <f t="shared" si="50"/>
        <v>400</v>
      </c>
      <c r="L331" s="86"/>
      <c r="M331" s="86"/>
      <c r="N331" s="87"/>
      <c r="O331" s="104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</row>
    <row r="332" spans="1:42" s="22" customFormat="1" ht="18">
      <c r="A332" s="60" t="s">
        <v>293</v>
      </c>
      <c r="B332" s="40" t="s">
        <v>97</v>
      </c>
      <c r="C332" s="40" t="s">
        <v>72</v>
      </c>
      <c r="D332" s="40" t="s">
        <v>68</v>
      </c>
      <c r="E332" s="40" t="s">
        <v>366</v>
      </c>
      <c r="F332" s="41"/>
      <c r="G332" s="41"/>
      <c r="H332" s="41"/>
      <c r="I332" s="44">
        <f t="shared" si="52"/>
        <v>400</v>
      </c>
      <c r="J332" s="44">
        <f t="shared" si="52"/>
        <v>0</v>
      </c>
      <c r="K332" s="44">
        <f t="shared" si="50"/>
        <v>400</v>
      </c>
      <c r="L332" s="86"/>
      <c r="M332" s="86"/>
      <c r="N332" s="87"/>
      <c r="O332" s="104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</row>
    <row r="333" spans="1:42" s="22" customFormat="1" ht="30">
      <c r="A333" s="60" t="s">
        <v>502</v>
      </c>
      <c r="B333" s="40" t="s">
        <v>97</v>
      </c>
      <c r="C333" s="40" t="s">
        <v>72</v>
      </c>
      <c r="D333" s="40" t="s">
        <v>68</v>
      </c>
      <c r="E333" s="40" t="s">
        <v>366</v>
      </c>
      <c r="F333" s="40" t="s">
        <v>127</v>
      </c>
      <c r="G333" s="40"/>
      <c r="H333" s="41"/>
      <c r="I333" s="44">
        <f t="shared" si="52"/>
        <v>400</v>
      </c>
      <c r="J333" s="44">
        <f t="shared" si="52"/>
        <v>0</v>
      </c>
      <c r="K333" s="44">
        <f t="shared" si="50"/>
        <v>400</v>
      </c>
      <c r="L333" s="86"/>
      <c r="M333" s="86"/>
      <c r="N333" s="87"/>
      <c r="O333" s="104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</row>
    <row r="334" spans="1:42" s="22" customFormat="1" ht="30">
      <c r="A334" s="60" t="s">
        <v>130</v>
      </c>
      <c r="B334" s="40" t="s">
        <v>97</v>
      </c>
      <c r="C334" s="40" t="s">
        <v>72</v>
      </c>
      <c r="D334" s="40" t="s">
        <v>68</v>
      </c>
      <c r="E334" s="40" t="s">
        <v>366</v>
      </c>
      <c r="F334" s="40" t="s">
        <v>129</v>
      </c>
      <c r="G334" s="40"/>
      <c r="H334" s="41"/>
      <c r="I334" s="44">
        <f t="shared" si="52"/>
        <v>400</v>
      </c>
      <c r="J334" s="44">
        <f t="shared" si="52"/>
        <v>0</v>
      </c>
      <c r="K334" s="44">
        <f t="shared" si="50"/>
        <v>400</v>
      </c>
      <c r="L334" s="86"/>
      <c r="M334" s="86"/>
      <c r="N334" s="87"/>
      <c r="O334" s="104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</row>
    <row r="335" spans="1:42" s="22" customFormat="1" ht="18">
      <c r="A335" s="121" t="s">
        <v>113</v>
      </c>
      <c r="B335" s="41" t="s">
        <v>97</v>
      </c>
      <c r="C335" s="41" t="s">
        <v>72</v>
      </c>
      <c r="D335" s="41" t="s">
        <v>68</v>
      </c>
      <c r="E335" s="41" t="s">
        <v>366</v>
      </c>
      <c r="F335" s="41" t="s">
        <v>129</v>
      </c>
      <c r="G335" s="41" t="s">
        <v>102</v>
      </c>
      <c r="H335" s="41"/>
      <c r="I335" s="45">
        <v>400</v>
      </c>
      <c r="J335" s="45">
        <v>0</v>
      </c>
      <c r="K335" s="45">
        <f t="shared" si="50"/>
        <v>400</v>
      </c>
      <c r="L335" s="86"/>
      <c r="M335" s="86"/>
      <c r="N335" s="108"/>
      <c r="O335" s="104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</row>
    <row r="336" spans="1:42" s="22" customFormat="1" ht="18">
      <c r="A336" s="120" t="s">
        <v>59</v>
      </c>
      <c r="B336" s="42" t="s">
        <v>97</v>
      </c>
      <c r="C336" s="42" t="s">
        <v>74</v>
      </c>
      <c r="D336" s="42"/>
      <c r="E336" s="42"/>
      <c r="F336" s="42"/>
      <c r="G336" s="42"/>
      <c r="H336" s="41"/>
      <c r="I336" s="44">
        <f aca="true" t="shared" si="53" ref="I336:J339">I337</f>
        <v>82109</v>
      </c>
      <c r="J336" s="44">
        <f t="shared" si="53"/>
        <v>0</v>
      </c>
      <c r="K336" s="44">
        <f t="shared" si="50"/>
        <v>82109</v>
      </c>
      <c r="L336" s="86"/>
      <c r="M336" s="86"/>
      <c r="N336" s="87"/>
      <c r="O336" s="104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</row>
    <row r="337" spans="1:42" s="22" customFormat="1" ht="18">
      <c r="A337" s="120" t="s">
        <v>61</v>
      </c>
      <c r="B337" s="42" t="s">
        <v>97</v>
      </c>
      <c r="C337" s="42" t="s">
        <v>74</v>
      </c>
      <c r="D337" s="42" t="s">
        <v>73</v>
      </c>
      <c r="E337" s="42"/>
      <c r="F337" s="42"/>
      <c r="G337" s="42"/>
      <c r="H337" s="41"/>
      <c r="I337" s="44">
        <f t="shared" si="53"/>
        <v>82109</v>
      </c>
      <c r="J337" s="44">
        <f t="shared" si="53"/>
        <v>0</v>
      </c>
      <c r="K337" s="44">
        <f t="shared" si="50"/>
        <v>82109</v>
      </c>
      <c r="L337" s="86"/>
      <c r="M337" s="86"/>
      <c r="N337" s="87"/>
      <c r="O337" s="104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</row>
    <row r="338" spans="1:42" s="22" customFormat="1" ht="45">
      <c r="A338" s="115" t="s">
        <v>174</v>
      </c>
      <c r="B338" s="40" t="s">
        <v>97</v>
      </c>
      <c r="C338" s="40" t="s">
        <v>74</v>
      </c>
      <c r="D338" s="40" t="s">
        <v>73</v>
      </c>
      <c r="E338" s="40" t="s">
        <v>271</v>
      </c>
      <c r="F338" s="42"/>
      <c r="G338" s="42"/>
      <c r="H338" s="41"/>
      <c r="I338" s="44">
        <f t="shared" si="53"/>
        <v>82109</v>
      </c>
      <c r="J338" s="44">
        <f t="shared" si="53"/>
        <v>0</v>
      </c>
      <c r="K338" s="44">
        <f t="shared" si="50"/>
        <v>82109</v>
      </c>
      <c r="L338" s="86"/>
      <c r="M338" s="86"/>
      <c r="N338" s="87"/>
      <c r="O338" s="104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</row>
    <row r="339" spans="1:42" s="22" customFormat="1" ht="60">
      <c r="A339" s="60" t="s">
        <v>170</v>
      </c>
      <c r="B339" s="40" t="s">
        <v>97</v>
      </c>
      <c r="C339" s="40" t="s">
        <v>74</v>
      </c>
      <c r="D339" s="40" t="s">
        <v>73</v>
      </c>
      <c r="E339" s="40" t="s">
        <v>22</v>
      </c>
      <c r="F339" s="41"/>
      <c r="G339" s="41"/>
      <c r="H339" s="41"/>
      <c r="I339" s="44">
        <f t="shared" si="53"/>
        <v>82109</v>
      </c>
      <c r="J339" s="44">
        <f t="shared" si="53"/>
        <v>0</v>
      </c>
      <c r="K339" s="44">
        <f t="shared" si="50"/>
        <v>82109</v>
      </c>
      <c r="L339" s="86"/>
      <c r="M339" s="86"/>
      <c r="N339" s="87"/>
      <c r="O339" s="104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</row>
    <row r="340" spans="1:42" s="22" customFormat="1" ht="90">
      <c r="A340" s="60" t="s">
        <v>417</v>
      </c>
      <c r="B340" s="40" t="s">
        <v>97</v>
      </c>
      <c r="C340" s="40" t="s">
        <v>74</v>
      </c>
      <c r="D340" s="40" t="s">
        <v>73</v>
      </c>
      <c r="E340" s="40" t="s">
        <v>418</v>
      </c>
      <c r="F340" s="41"/>
      <c r="G340" s="41"/>
      <c r="H340" s="41"/>
      <c r="I340" s="44">
        <f>I341+I345</f>
        <v>82109</v>
      </c>
      <c r="J340" s="44">
        <f>J341+J345</f>
        <v>0</v>
      </c>
      <c r="K340" s="44">
        <f t="shared" si="50"/>
        <v>82109</v>
      </c>
      <c r="L340" s="86"/>
      <c r="M340" s="86"/>
      <c r="N340" s="87"/>
      <c r="O340" s="104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</row>
    <row r="341" spans="1:42" s="22" customFormat="1" ht="18">
      <c r="A341" s="60" t="s">
        <v>293</v>
      </c>
      <c r="B341" s="40" t="s">
        <v>97</v>
      </c>
      <c r="C341" s="40" t="s">
        <v>74</v>
      </c>
      <c r="D341" s="40" t="s">
        <v>73</v>
      </c>
      <c r="E341" s="40" t="s">
        <v>419</v>
      </c>
      <c r="F341" s="41"/>
      <c r="G341" s="41"/>
      <c r="H341" s="41"/>
      <c r="I341" s="44">
        <f aca="true" t="shared" si="54" ref="I341:J343">I342</f>
        <v>78000</v>
      </c>
      <c r="J341" s="44">
        <f t="shared" si="54"/>
        <v>0</v>
      </c>
      <c r="K341" s="44">
        <f t="shared" si="50"/>
        <v>78000</v>
      </c>
      <c r="L341" s="86"/>
      <c r="M341" s="86"/>
      <c r="N341" s="87"/>
      <c r="O341" s="104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</row>
    <row r="342" spans="1:42" s="22" customFormat="1" ht="30">
      <c r="A342" s="115" t="s">
        <v>408</v>
      </c>
      <c r="B342" s="40" t="s">
        <v>97</v>
      </c>
      <c r="C342" s="40" t="s">
        <v>74</v>
      </c>
      <c r="D342" s="40" t="s">
        <v>73</v>
      </c>
      <c r="E342" s="40" t="s">
        <v>419</v>
      </c>
      <c r="F342" s="40" t="s">
        <v>220</v>
      </c>
      <c r="G342" s="41"/>
      <c r="H342" s="41"/>
      <c r="I342" s="44">
        <f t="shared" si="54"/>
        <v>78000</v>
      </c>
      <c r="J342" s="44">
        <f t="shared" si="54"/>
        <v>0</v>
      </c>
      <c r="K342" s="44">
        <f t="shared" si="50"/>
        <v>78000</v>
      </c>
      <c r="L342" s="86"/>
      <c r="M342" s="86"/>
      <c r="N342" s="87"/>
      <c r="O342" s="104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</row>
    <row r="343" spans="1:42" s="22" customFormat="1" ht="18">
      <c r="A343" s="115" t="s">
        <v>250</v>
      </c>
      <c r="B343" s="40" t="s">
        <v>97</v>
      </c>
      <c r="C343" s="40" t="s">
        <v>74</v>
      </c>
      <c r="D343" s="40" t="s">
        <v>73</v>
      </c>
      <c r="E343" s="40" t="s">
        <v>419</v>
      </c>
      <c r="F343" s="40" t="s">
        <v>34</v>
      </c>
      <c r="G343" s="41"/>
      <c r="H343" s="41"/>
      <c r="I343" s="44">
        <f t="shared" si="54"/>
        <v>78000</v>
      </c>
      <c r="J343" s="44">
        <f t="shared" si="54"/>
        <v>0</v>
      </c>
      <c r="K343" s="44">
        <f t="shared" si="50"/>
        <v>78000</v>
      </c>
      <c r="L343" s="86"/>
      <c r="M343" s="86"/>
      <c r="N343" s="87"/>
      <c r="O343" s="104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</row>
    <row r="344" spans="1:42" s="22" customFormat="1" ht="18">
      <c r="A344" s="61" t="s">
        <v>114</v>
      </c>
      <c r="B344" s="41" t="s">
        <v>97</v>
      </c>
      <c r="C344" s="41" t="s">
        <v>74</v>
      </c>
      <c r="D344" s="41" t="s">
        <v>73</v>
      </c>
      <c r="E344" s="41" t="s">
        <v>419</v>
      </c>
      <c r="F344" s="41" t="s">
        <v>34</v>
      </c>
      <c r="G344" s="41" t="s">
        <v>103</v>
      </c>
      <c r="H344" s="41"/>
      <c r="I344" s="45">
        <v>78000</v>
      </c>
      <c r="J344" s="45">
        <v>0</v>
      </c>
      <c r="K344" s="45">
        <f t="shared" si="50"/>
        <v>78000</v>
      </c>
      <c r="L344" s="86"/>
      <c r="M344" s="86"/>
      <c r="N344" s="108"/>
      <c r="O344" s="104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</row>
    <row r="345" spans="1:42" s="22" customFormat="1" ht="18">
      <c r="A345" s="60" t="s">
        <v>293</v>
      </c>
      <c r="B345" s="40" t="s">
        <v>97</v>
      </c>
      <c r="C345" s="40" t="s">
        <v>74</v>
      </c>
      <c r="D345" s="40" t="s">
        <v>73</v>
      </c>
      <c r="E345" s="40" t="s">
        <v>420</v>
      </c>
      <c r="F345" s="41"/>
      <c r="G345" s="41"/>
      <c r="H345" s="41"/>
      <c r="I345" s="44">
        <f aca="true" t="shared" si="55" ref="I345:J347">I346</f>
        <v>4109</v>
      </c>
      <c r="J345" s="44">
        <f t="shared" si="55"/>
        <v>0</v>
      </c>
      <c r="K345" s="44">
        <f t="shared" si="50"/>
        <v>4109</v>
      </c>
      <c r="L345" s="86"/>
      <c r="M345" s="86"/>
      <c r="N345" s="87"/>
      <c r="O345" s="104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</row>
    <row r="346" spans="1:42" s="22" customFormat="1" ht="30">
      <c r="A346" s="115" t="s">
        <v>408</v>
      </c>
      <c r="B346" s="40" t="s">
        <v>97</v>
      </c>
      <c r="C346" s="40" t="s">
        <v>74</v>
      </c>
      <c r="D346" s="40" t="s">
        <v>73</v>
      </c>
      <c r="E346" s="40" t="s">
        <v>420</v>
      </c>
      <c r="F346" s="40" t="s">
        <v>220</v>
      </c>
      <c r="G346" s="41"/>
      <c r="H346" s="41"/>
      <c r="I346" s="44">
        <f t="shared" si="55"/>
        <v>4109</v>
      </c>
      <c r="J346" s="44">
        <f t="shared" si="55"/>
        <v>0</v>
      </c>
      <c r="K346" s="44">
        <f t="shared" si="50"/>
        <v>4109</v>
      </c>
      <c r="L346" s="86"/>
      <c r="M346" s="86"/>
      <c r="N346" s="87"/>
      <c r="O346" s="104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</row>
    <row r="347" spans="1:42" s="22" customFormat="1" ht="18">
      <c r="A347" s="115" t="s">
        <v>250</v>
      </c>
      <c r="B347" s="40" t="s">
        <v>97</v>
      </c>
      <c r="C347" s="40" t="s">
        <v>74</v>
      </c>
      <c r="D347" s="40" t="s">
        <v>73</v>
      </c>
      <c r="E347" s="40" t="s">
        <v>420</v>
      </c>
      <c r="F347" s="40" t="s">
        <v>34</v>
      </c>
      <c r="G347" s="41"/>
      <c r="H347" s="41"/>
      <c r="I347" s="44">
        <f t="shared" si="55"/>
        <v>4109</v>
      </c>
      <c r="J347" s="44">
        <f t="shared" si="55"/>
        <v>0</v>
      </c>
      <c r="K347" s="44">
        <f t="shared" si="50"/>
        <v>4109</v>
      </c>
      <c r="L347" s="86"/>
      <c r="M347" s="86"/>
      <c r="N347" s="87"/>
      <c r="O347" s="104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</row>
    <row r="348" spans="1:42" s="22" customFormat="1" ht="18">
      <c r="A348" s="61" t="s">
        <v>113</v>
      </c>
      <c r="B348" s="41" t="s">
        <v>97</v>
      </c>
      <c r="C348" s="41" t="s">
        <v>74</v>
      </c>
      <c r="D348" s="41" t="s">
        <v>73</v>
      </c>
      <c r="E348" s="41" t="s">
        <v>420</v>
      </c>
      <c r="F348" s="41" t="s">
        <v>34</v>
      </c>
      <c r="G348" s="41" t="s">
        <v>102</v>
      </c>
      <c r="H348" s="41"/>
      <c r="I348" s="45">
        <v>4109</v>
      </c>
      <c r="J348" s="45">
        <v>0</v>
      </c>
      <c r="K348" s="44">
        <f t="shared" si="50"/>
        <v>4109</v>
      </c>
      <c r="L348" s="86"/>
      <c r="M348" s="86"/>
      <c r="N348" s="108"/>
      <c r="O348" s="104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</row>
    <row r="349" spans="1:42" s="22" customFormat="1" ht="18">
      <c r="A349" s="65" t="s">
        <v>64</v>
      </c>
      <c r="B349" s="42" t="s">
        <v>97</v>
      </c>
      <c r="C349" s="42" t="s">
        <v>81</v>
      </c>
      <c r="D349" s="42"/>
      <c r="E349" s="42"/>
      <c r="F349" s="42"/>
      <c r="G349" s="42"/>
      <c r="H349" s="42"/>
      <c r="I349" s="43">
        <f aca="true" t="shared" si="56" ref="I349:J354">I350</f>
        <v>5059.9</v>
      </c>
      <c r="J349" s="43">
        <f t="shared" si="56"/>
        <v>0</v>
      </c>
      <c r="K349" s="43">
        <f t="shared" si="50"/>
        <v>5059.9</v>
      </c>
      <c r="L349" s="87"/>
      <c r="M349" s="87"/>
      <c r="N349" s="103"/>
      <c r="O349" s="102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</row>
    <row r="350" spans="1:42" s="22" customFormat="1" ht="18">
      <c r="A350" s="65" t="s">
        <v>117</v>
      </c>
      <c r="B350" s="42" t="s">
        <v>97</v>
      </c>
      <c r="C350" s="42" t="s">
        <v>81</v>
      </c>
      <c r="D350" s="42" t="s">
        <v>70</v>
      </c>
      <c r="E350" s="42"/>
      <c r="F350" s="42"/>
      <c r="G350" s="42"/>
      <c r="H350" s="42"/>
      <c r="I350" s="43">
        <f t="shared" si="56"/>
        <v>5059.9</v>
      </c>
      <c r="J350" s="43">
        <f t="shared" si="56"/>
        <v>0</v>
      </c>
      <c r="K350" s="43">
        <f t="shared" si="50"/>
        <v>5059.9</v>
      </c>
      <c r="L350" s="87"/>
      <c r="M350" s="87"/>
      <c r="N350" s="103"/>
      <c r="O350" s="102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</row>
    <row r="351" spans="1:42" s="22" customFormat="1" ht="30">
      <c r="A351" s="60" t="s">
        <v>38</v>
      </c>
      <c r="B351" s="40" t="s">
        <v>97</v>
      </c>
      <c r="C351" s="40" t="s">
        <v>81</v>
      </c>
      <c r="D351" s="40" t="s">
        <v>70</v>
      </c>
      <c r="E351" s="40" t="s">
        <v>265</v>
      </c>
      <c r="F351" s="40"/>
      <c r="G351" s="40"/>
      <c r="H351" s="40"/>
      <c r="I351" s="44">
        <f>I352</f>
        <v>5059.9</v>
      </c>
      <c r="J351" s="44">
        <f>J352</f>
        <v>0</v>
      </c>
      <c r="K351" s="44">
        <f t="shared" si="50"/>
        <v>5059.9</v>
      </c>
      <c r="L351" s="87"/>
      <c r="M351" s="87"/>
      <c r="N351" s="87"/>
      <c r="O351" s="104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</row>
    <row r="352" spans="1:42" s="22" customFormat="1" ht="93.75" customHeight="1">
      <c r="A352" s="123" t="s">
        <v>431</v>
      </c>
      <c r="B352" s="40" t="s">
        <v>97</v>
      </c>
      <c r="C352" s="40" t="s">
        <v>81</v>
      </c>
      <c r="D352" s="40" t="s">
        <v>70</v>
      </c>
      <c r="E352" s="40" t="s">
        <v>430</v>
      </c>
      <c r="F352" s="41"/>
      <c r="G352" s="41"/>
      <c r="H352" s="47"/>
      <c r="I352" s="44">
        <f t="shared" si="56"/>
        <v>5059.9</v>
      </c>
      <c r="J352" s="44">
        <f t="shared" si="56"/>
        <v>0</v>
      </c>
      <c r="K352" s="44">
        <f t="shared" si="50"/>
        <v>5059.9</v>
      </c>
      <c r="L352" s="87"/>
      <c r="M352" s="87"/>
      <c r="N352" s="87"/>
      <c r="O352" s="104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</row>
    <row r="353" spans="1:42" s="22" customFormat="1" ht="30">
      <c r="A353" s="115" t="s">
        <v>408</v>
      </c>
      <c r="B353" s="40" t="s">
        <v>97</v>
      </c>
      <c r="C353" s="40" t="s">
        <v>81</v>
      </c>
      <c r="D353" s="40" t="s">
        <v>70</v>
      </c>
      <c r="E353" s="40" t="s">
        <v>430</v>
      </c>
      <c r="F353" s="40" t="s">
        <v>220</v>
      </c>
      <c r="G353" s="41"/>
      <c r="H353" s="47"/>
      <c r="I353" s="44">
        <f t="shared" si="56"/>
        <v>5059.9</v>
      </c>
      <c r="J353" s="44">
        <f t="shared" si="56"/>
        <v>0</v>
      </c>
      <c r="K353" s="44">
        <f t="shared" si="50"/>
        <v>5059.9</v>
      </c>
      <c r="L353" s="87"/>
      <c r="M353" s="87"/>
      <c r="N353" s="87"/>
      <c r="O353" s="104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</row>
    <row r="354" spans="1:42" s="22" customFormat="1" ht="18">
      <c r="A354" s="115" t="s">
        <v>35</v>
      </c>
      <c r="B354" s="40" t="s">
        <v>97</v>
      </c>
      <c r="C354" s="40" t="s">
        <v>81</v>
      </c>
      <c r="D354" s="40" t="s">
        <v>70</v>
      </c>
      <c r="E354" s="40" t="s">
        <v>430</v>
      </c>
      <c r="F354" s="40" t="s">
        <v>34</v>
      </c>
      <c r="G354" s="41"/>
      <c r="H354" s="47"/>
      <c r="I354" s="44">
        <f t="shared" si="56"/>
        <v>5059.9</v>
      </c>
      <c r="J354" s="44">
        <f t="shared" si="56"/>
        <v>0</v>
      </c>
      <c r="K354" s="44">
        <f t="shared" si="50"/>
        <v>5059.9</v>
      </c>
      <c r="L354" s="87"/>
      <c r="M354" s="87"/>
      <c r="N354" s="87"/>
      <c r="O354" s="104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</row>
    <row r="355" spans="1:42" s="22" customFormat="1" ht="18">
      <c r="A355" s="61" t="s">
        <v>114</v>
      </c>
      <c r="B355" s="41" t="s">
        <v>97</v>
      </c>
      <c r="C355" s="41" t="s">
        <v>81</v>
      </c>
      <c r="D355" s="41" t="s">
        <v>70</v>
      </c>
      <c r="E355" s="41" t="s">
        <v>430</v>
      </c>
      <c r="F355" s="41" t="s">
        <v>34</v>
      </c>
      <c r="G355" s="41" t="s">
        <v>103</v>
      </c>
      <c r="H355" s="47"/>
      <c r="I355" s="45">
        <v>5059.9</v>
      </c>
      <c r="J355" s="45">
        <v>0</v>
      </c>
      <c r="K355" s="45">
        <f t="shared" si="50"/>
        <v>5059.9</v>
      </c>
      <c r="L355" s="87"/>
      <c r="M355" s="87"/>
      <c r="N355" s="108"/>
      <c r="O355" s="104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</row>
    <row r="356" spans="1:42" s="22" customFormat="1" ht="28.5">
      <c r="A356" s="120" t="s">
        <v>106</v>
      </c>
      <c r="B356" s="42" t="s">
        <v>99</v>
      </c>
      <c r="C356" s="42"/>
      <c r="D356" s="42"/>
      <c r="E356" s="42"/>
      <c r="F356" s="42"/>
      <c r="G356" s="42"/>
      <c r="H356" s="42"/>
      <c r="I356" s="43">
        <f>I359+I547+I635+I475+I621</f>
        <v>124644.59999999999</v>
      </c>
      <c r="J356" s="43">
        <f>J359+J547+J635+J475+J621</f>
        <v>515.4999999999999</v>
      </c>
      <c r="K356" s="43">
        <f>I356+J356</f>
        <v>125160.09999999999</v>
      </c>
      <c r="L356" s="86"/>
      <c r="M356" s="86"/>
      <c r="N356" s="103"/>
      <c r="O356" s="102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</row>
    <row r="357" spans="1:42" s="22" customFormat="1" ht="18">
      <c r="A357" s="120" t="s">
        <v>113</v>
      </c>
      <c r="B357" s="42" t="s">
        <v>99</v>
      </c>
      <c r="C357" s="42"/>
      <c r="D357" s="42"/>
      <c r="E357" s="42"/>
      <c r="F357" s="42"/>
      <c r="G357" s="42" t="s">
        <v>102</v>
      </c>
      <c r="H357" s="42"/>
      <c r="I357" s="43">
        <f>I365+I371+I374+I380+I394+I397+I409+I416+I434+I439+I445+I492+I509+I572+I581+I586+I596+I616+I645+I659+I663+I422+I481+I541+I546+I552+I607+I523+I529+I562+I442+I558+I601+I592+I568+I577+I384+I535+I431+I613+I449+I634+I704+I388+I641+I620+I453+I655+I691+I627+I599+I651+I500+I517+I425+I377</f>
        <v>50216.50000000001</v>
      </c>
      <c r="J357" s="43">
        <f>J365+J371+J374+J380+J394+J397+J409+J416+J434+J439+J445+J492+J509+J572+J581+J586+J596+J616+J645+J659+J663+J422+J481+J541+J546+J552+J607+J523+J529+J562+J442+J558+J601+J592+J568+J577+J384+J535+J431+J613+J449+J634+J704+J388+J641+J620+J453+J655+J691+J627+J599+J651+J500+J517+J425+J377</f>
        <v>915.4999999999999</v>
      </c>
      <c r="K357" s="43">
        <f>I357+J357</f>
        <v>51132.00000000001</v>
      </c>
      <c r="L357" s="86"/>
      <c r="M357" s="86"/>
      <c r="N357" s="103"/>
      <c r="O357" s="102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</row>
    <row r="358" spans="1:42" s="22" customFormat="1" ht="18">
      <c r="A358" s="120" t="s">
        <v>114</v>
      </c>
      <c r="B358" s="42" t="s">
        <v>99</v>
      </c>
      <c r="C358" s="42"/>
      <c r="D358" s="42"/>
      <c r="E358" s="42"/>
      <c r="F358" s="42"/>
      <c r="G358" s="42" t="s">
        <v>103</v>
      </c>
      <c r="H358" s="42"/>
      <c r="I358" s="43">
        <f>I457+I460+I464+I467+I471+I669+I673+I677+I679+I683+I687+I697+I700+I474+I488+I403+I505+I496+I513</f>
        <v>74428.1</v>
      </c>
      <c r="J358" s="43">
        <f>J457+J460+J464+J467+J471+J669+J673+J677+J679+J683+J687+J697+J700+J474+J488+J403+J505+J496+J513</f>
        <v>-400</v>
      </c>
      <c r="K358" s="43">
        <f>I358+J358</f>
        <v>74028.1</v>
      </c>
      <c r="L358" s="86"/>
      <c r="M358" s="86"/>
      <c r="N358" s="103"/>
      <c r="O358" s="102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</row>
    <row r="359" spans="1:42" s="22" customFormat="1" ht="18">
      <c r="A359" s="120" t="s">
        <v>118</v>
      </c>
      <c r="B359" s="42" t="s">
        <v>99</v>
      </c>
      <c r="C359" s="42" t="s">
        <v>67</v>
      </c>
      <c r="D359" s="42"/>
      <c r="E359" s="42"/>
      <c r="F359" s="42"/>
      <c r="G359" s="42"/>
      <c r="H359" s="42"/>
      <c r="I359" s="43">
        <f>I360+I366+I404+I410+I398</f>
        <v>33734.4</v>
      </c>
      <c r="J359" s="43">
        <f>J360+J366+J404+J410+J398</f>
        <v>648.1999999999999</v>
      </c>
      <c r="K359" s="43">
        <f>I359+J359</f>
        <v>34382.6</v>
      </c>
      <c r="L359" s="86"/>
      <c r="M359" s="86"/>
      <c r="N359" s="103"/>
      <c r="O359" s="102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</row>
    <row r="360" spans="1:42" s="22" customFormat="1" ht="28.5">
      <c r="A360" s="120" t="s">
        <v>83</v>
      </c>
      <c r="B360" s="42" t="s">
        <v>99</v>
      </c>
      <c r="C360" s="42" t="s">
        <v>67</v>
      </c>
      <c r="D360" s="42" t="s">
        <v>73</v>
      </c>
      <c r="E360" s="42"/>
      <c r="F360" s="42"/>
      <c r="G360" s="42"/>
      <c r="H360" s="42"/>
      <c r="I360" s="43">
        <f>I362</f>
        <v>1480</v>
      </c>
      <c r="J360" s="43">
        <f>J362</f>
        <v>-600</v>
      </c>
      <c r="K360" s="43">
        <f t="shared" si="50"/>
        <v>880</v>
      </c>
      <c r="L360" s="86"/>
      <c r="M360" s="86"/>
      <c r="N360" s="103"/>
      <c r="O360" s="102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</row>
    <row r="361" spans="1:42" s="22" customFormat="1" ht="30">
      <c r="A361" s="115" t="s">
        <v>38</v>
      </c>
      <c r="B361" s="40" t="s">
        <v>99</v>
      </c>
      <c r="C361" s="40" t="s">
        <v>67</v>
      </c>
      <c r="D361" s="40" t="s">
        <v>73</v>
      </c>
      <c r="E361" s="40" t="s">
        <v>265</v>
      </c>
      <c r="F361" s="40"/>
      <c r="G361" s="40"/>
      <c r="H361" s="40"/>
      <c r="I361" s="44">
        <f aca="true" t="shared" si="57" ref="I361:J364">I362</f>
        <v>1480</v>
      </c>
      <c r="J361" s="44">
        <f t="shared" si="57"/>
        <v>-600</v>
      </c>
      <c r="K361" s="44">
        <f t="shared" si="50"/>
        <v>880</v>
      </c>
      <c r="L361" s="86"/>
      <c r="M361" s="86"/>
      <c r="N361" s="87"/>
      <c r="O361" s="104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</row>
    <row r="362" spans="1:42" s="22" customFormat="1" ht="45">
      <c r="A362" s="115" t="s">
        <v>243</v>
      </c>
      <c r="B362" s="40" t="s">
        <v>99</v>
      </c>
      <c r="C362" s="40" t="s">
        <v>67</v>
      </c>
      <c r="D362" s="40" t="s">
        <v>73</v>
      </c>
      <c r="E362" s="40" t="s">
        <v>393</v>
      </c>
      <c r="F362" s="40"/>
      <c r="G362" s="40"/>
      <c r="H362" s="40"/>
      <c r="I362" s="44">
        <f t="shared" si="57"/>
        <v>1480</v>
      </c>
      <c r="J362" s="44">
        <f t="shared" si="57"/>
        <v>-600</v>
      </c>
      <c r="K362" s="44">
        <f t="shared" si="50"/>
        <v>880</v>
      </c>
      <c r="L362" s="86"/>
      <c r="M362" s="86"/>
      <c r="N362" s="87"/>
      <c r="O362" s="104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</row>
    <row r="363" spans="1:42" s="22" customFormat="1" ht="90">
      <c r="A363" s="115" t="s">
        <v>249</v>
      </c>
      <c r="B363" s="40" t="s">
        <v>99</v>
      </c>
      <c r="C363" s="40" t="s">
        <v>67</v>
      </c>
      <c r="D363" s="40" t="s">
        <v>73</v>
      </c>
      <c r="E363" s="40" t="s">
        <v>393</v>
      </c>
      <c r="F363" s="40" t="s">
        <v>124</v>
      </c>
      <c r="G363" s="40"/>
      <c r="H363" s="40"/>
      <c r="I363" s="44">
        <f t="shared" si="57"/>
        <v>1480</v>
      </c>
      <c r="J363" s="44">
        <f t="shared" si="57"/>
        <v>-600</v>
      </c>
      <c r="K363" s="44">
        <f t="shared" si="50"/>
        <v>880</v>
      </c>
      <c r="L363" s="86"/>
      <c r="M363" s="86"/>
      <c r="N363" s="87"/>
      <c r="O363" s="104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</row>
    <row r="364" spans="1:42" s="22" customFormat="1" ht="30">
      <c r="A364" s="115" t="s">
        <v>128</v>
      </c>
      <c r="B364" s="40" t="s">
        <v>99</v>
      </c>
      <c r="C364" s="40" t="s">
        <v>67</v>
      </c>
      <c r="D364" s="40" t="s">
        <v>73</v>
      </c>
      <c r="E364" s="40" t="s">
        <v>393</v>
      </c>
      <c r="F364" s="40" t="s">
        <v>125</v>
      </c>
      <c r="G364" s="40"/>
      <c r="H364" s="40"/>
      <c r="I364" s="44">
        <f t="shared" si="57"/>
        <v>1480</v>
      </c>
      <c r="J364" s="44">
        <f t="shared" si="57"/>
        <v>-600</v>
      </c>
      <c r="K364" s="44">
        <f t="shared" si="50"/>
        <v>880</v>
      </c>
      <c r="L364" s="86"/>
      <c r="M364" s="86"/>
      <c r="N364" s="87"/>
      <c r="O364" s="104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</row>
    <row r="365" spans="1:42" s="22" customFormat="1" ht="18">
      <c r="A365" s="61" t="s">
        <v>113</v>
      </c>
      <c r="B365" s="41" t="s">
        <v>99</v>
      </c>
      <c r="C365" s="41" t="s">
        <v>67</v>
      </c>
      <c r="D365" s="41" t="s">
        <v>73</v>
      </c>
      <c r="E365" s="40" t="s">
        <v>393</v>
      </c>
      <c r="F365" s="41" t="s">
        <v>125</v>
      </c>
      <c r="G365" s="41" t="s">
        <v>102</v>
      </c>
      <c r="H365" s="41"/>
      <c r="I365" s="45">
        <v>1480</v>
      </c>
      <c r="J365" s="45">
        <v>-600</v>
      </c>
      <c r="K365" s="45">
        <f t="shared" si="50"/>
        <v>880</v>
      </c>
      <c r="L365" s="86"/>
      <c r="M365" s="86"/>
      <c r="N365" s="108"/>
      <c r="O365" s="104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</row>
    <row r="366" spans="1:42" s="22" customFormat="1" ht="28.5">
      <c r="A366" s="120" t="s">
        <v>52</v>
      </c>
      <c r="B366" s="42" t="s">
        <v>99</v>
      </c>
      <c r="C366" s="42" t="s">
        <v>67</v>
      </c>
      <c r="D366" s="42" t="s">
        <v>70</v>
      </c>
      <c r="E366" s="42"/>
      <c r="F366" s="42"/>
      <c r="G366" s="42"/>
      <c r="H366" s="42"/>
      <c r="I366" s="43">
        <f>I367+I389</f>
        <v>29025.6</v>
      </c>
      <c r="J366" s="43">
        <f>J367+J389</f>
        <v>1163.6</v>
      </c>
      <c r="K366" s="43">
        <f t="shared" si="50"/>
        <v>30189.199999999997</v>
      </c>
      <c r="L366" s="86"/>
      <c r="M366" s="86"/>
      <c r="N366" s="103"/>
      <c r="O366" s="102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</row>
    <row r="367" spans="1:42" s="22" customFormat="1" ht="30">
      <c r="A367" s="115" t="s">
        <v>38</v>
      </c>
      <c r="B367" s="40" t="s">
        <v>99</v>
      </c>
      <c r="C367" s="40" t="s">
        <v>67</v>
      </c>
      <c r="D367" s="40" t="s">
        <v>70</v>
      </c>
      <c r="E367" s="40" t="s">
        <v>265</v>
      </c>
      <c r="F367" s="40"/>
      <c r="G367" s="40"/>
      <c r="H367" s="40"/>
      <c r="I367" s="44">
        <f>I368+I381+I385</f>
        <v>28995.6</v>
      </c>
      <c r="J367" s="44">
        <f>J368+J381+J385</f>
        <v>1163.6</v>
      </c>
      <c r="K367" s="44">
        <f>K368+K381+K385</f>
        <v>30159.199999999997</v>
      </c>
      <c r="L367" s="86"/>
      <c r="M367" s="86"/>
      <c r="N367" s="87"/>
      <c r="O367" s="104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</row>
    <row r="368" spans="1:42" s="22" customFormat="1" ht="45">
      <c r="A368" s="115" t="s">
        <v>123</v>
      </c>
      <c r="B368" s="40" t="s">
        <v>99</v>
      </c>
      <c r="C368" s="40" t="s">
        <v>67</v>
      </c>
      <c r="D368" s="40" t="s">
        <v>70</v>
      </c>
      <c r="E368" s="40" t="s">
        <v>266</v>
      </c>
      <c r="F368" s="40"/>
      <c r="G368" s="40"/>
      <c r="H368" s="40"/>
      <c r="I368" s="44">
        <f>I369+I372+I378+I375</f>
        <v>28863</v>
      </c>
      <c r="J368" s="44">
        <f>J369+J372+J378+J375</f>
        <v>1163.6</v>
      </c>
      <c r="K368" s="44">
        <f>I368+J368</f>
        <v>30026.6</v>
      </c>
      <c r="L368" s="86"/>
      <c r="M368" s="86"/>
      <c r="N368" s="87"/>
      <c r="O368" s="104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</row>
    <row r="369" spans="1:42" s="22" customFormat="1" ht="90">
      <c r="A369" s="115" t="s">
        <v>249</v>
      </c>
      <c r="B369" s="40" t="s">
        <v>99</v>
      </c>
      <c r="C369" s="40" t="s">
        <v>67</v>
      </c>
      <c r="D369" s="40" t="s">
        <v>70</v>
      </c>
      <c r="E369" s="40" t="s">
        <v>266</v>
      </c>
      <c r="F369" s="40" t="s">
        <v>124</v>
      </c>
      <c r="G369" s="40"/>
      <c r="H369" s="40"/>
      <c r="I369" s="44">
        <f>I370</f>
        <v>24364.2</v>
      </c>
      <c r="J369" s="44">
        <f>J370</f>
        <v>1163.6</v>
      </c>
      <c r="K369" s="44">
        <f t="shared" si="50"/>
        <v>25527.8</v>
      </c>
      <c r="L369" s="86"/>
      <c r="M369" s="86"/>
      <c r="N369" s="87"/>
      <c r="O369" s="104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</row>
    <row r="370" spans="1:42" s="22" customFormat="1" ht="30">
      <c r="A370" s="115" t="s">
        <v>128</v>
      </c>
      <c r="B370" s="40" t="s">
        <v>99</v>
      </c>
      <c r="C370" s="40" t="s">
        <v>67</v>
      </c>
      <c r="D370" s="40" t="s">
        <v>70</v>
      </c>
      <c r="E370" s="40" t="s">
        <v>266</v>
      </c>
      <c r="F370" s="40" t="s">
        <v>125</v>
      </c>
      <c r="G370" s="40"/>
      <c r="H370" s="40"/>
      <c r="I370" s="44">
        <f>I371</f>
        <v>24364.2</v>
      </c>
      <c r="J370" s="44">
        <f>J371</f>
        <v>1163.6</v>
      </c>
      <c r="K370" s="44">
        <f t="shared" si="50"/>
        <v>25527.8</v>
      </c>
      <c r="L370" s="86"/>
      <c r="M370" s="86"/>
      <c r="N370" s="87"/>
      <c r="O370" s="104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</row>
    <row r="371" spans="1:42" s="22" customFormat="1" ht="18">
      <c r="A371" s="61" t="s">
        <v>113</v>
      </c>
      <c r="B371" s="41" t="s">
        <v>99</v>
      </c>
      <c r="C371" s="41" t="s">
        <v>67</v>
      </c>
      <c r="D371" s="41" t="s">
        <v>70</v>
      </c>
      <c r="E371" s="41" t="s">
        <v>266</v>
      </c>
      <c r="F371" s="41" t="s">
        <v>125</v>
      </c>
      <c r="G371" s="41" t="s">
        <v>102</v>
      </c>
      <c r="H371" s="41"/>
      <c r="I371" s="45">
        <v>24364.2</v>
      </c>
      <c r="J371" s="45">
        <v>1163.6</v>
      </c>
      <c r="K371" s="45">
        <f t="shared" si="50"/>
        <v>25527.8</v>
      </c>
      <c r="L371" s="86"/>
      <c r="M371" s="86"/>
      <c r="N371" s="108"/>
      <c r="O371" s="104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</row>
    <row r="372" spans="1:42" s="22" customFormat="1" ht="30">
      <c r="A372" s="60" t="s">
        <v>502</v>
      </c>
      <c r="B372" s="40" t="s">
        <v>99</v>
      </c>
      <c r="C372" s="40" t="s">
        <v>67</v>
      </c>
      <c r="D372" s="40" t="s">
        <v>70</v>
      </c>
      <c r="E372" s="40" t="s">
        <v>266</v>
      </c>
      <c r="F372" s="40" t="s">
        <v>127</v>
      </c>
      <c r="G372" s="40"/>
      <c r="H372" s="40"/>
      <c r="I372" s="44">
        <f>I373</f>
        <v>4398.5</v>
      </c>
      <c r="J372" s="44">
        <f>J373</f>
        <v>-0.4</v>
      </c>
      <c r="K372" s="44">
        <f t="shared" si="50"/>
        <v>4398.1</v>
      </c>
      <c r="L372" s="86"/>
      <c r="M372" s="86"/>
      <c r="N372" s="87"/>
      <c r="O372" s="104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</row>
    <row r="373" spans="1:42" s="22" customFormat="1" ht="30">
      <c r="A373" s="60" t="s">
        <v>130</v>
      </c>
      <c r="B373" s="40" t="s">
        <v>99</v>
      </c>
      <c r="C373" s="40" t="s">
        <v>67</v>
      </c>
      <c r="D373" s="40" t="s">
        <v>70</v>
      </c>
      <c r="E373" s="40" t="s">
        <v>266</v>
      </c>
      <c r="F373" s="40" t="s">
        <v>129</v>
      </c>
      <c r="G373" s="40"/>
      <c r="H373" s="40"/>
      <c r="I373" s="44">
        <f>I374</f>
        <v>4398.5</v>
      </c>
      <c r="J373" s="44">
        <f>J374</f>
        <v>-0.4</v>
      </c>
      <c r="K373" s="44">
        <f t="shared" si="50"/>
        <v>4398.1</v>
      </c>
      <c r="L373" s="86"/>
      <c r="M373" s="86"/>
      <c r="N373" s="87"/>
      <c r="O373" s="104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</row>
    <row r="374" spans="1:42" s="22" customFormat="1" ht="18">
      <c r="A374" s="61" t="s">
        <v>113</v>
      </c>
      <c r="B374" s="41" t="s">
        <v>99</v>
      </c>
      <c r="C374" s="41" t="s">
        <v>67</v>
      </c>
      <c r="D374" s="41" t="s">
        <v>70</v>
      </c>
      <c r="E374" s="41" t="s">
        <v>266</v>
      </c>
      <c r="F374" s="41" t="s">
        <v>129</v>
      </c>
      <c r="G374" s="41" t="s">
        <v>102</v>
      </c>
      <c r="H374" s="41"/>
      <c r="I374" s="45">
        <v>4398.5</v>
      </c>
      <c r="J374" s="45">
        <v>-0.4</v>
      </c>
      <c r="K374" s="45">
        <f t="shared" si="50"/>
        <v>4398.1</v>
      </c>
      <c r="L374" s="86"/>
      <c r="M374" s="86"/>
      <c r="N374" s="108"/>
      <c r="O374" s="104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</row>
    <row r="375" spans="1:48" s="139" customFormat="1" ht="30">
      <c r="A375" s="60" t="s">
        <v>143</v>
      </c>
      <c r="B375" s="40" t="s">
        <v>99</v>
      </c>
      <c r="C375" s="40" t="s">
        <v>67</v>
      </c>
      <c r="D375" s="40" t="s">
        <v>70</v>
      </c>
      <c r="E375" s="40" t="s">
        <v>266</v>
      </c>
      <c r="F375" s="40" t="s">
        <v>142</v>
      </c>
      <c r="G375" s="40"/>
      <c r="H375" s="40"/>
      <c r="I375" s="44">
        <f>I376</f>
        <v>23</v>
      </c>
      <c r="J375" s="44">
        <f>J376</f>
        <v>0</v>
      </c>
      <c r="K375" s="44">
        <f>I375+J375</f>
        <v>23</v>
      </c>
      <c r="L375" s="86"/>
      <c r="M375" s="86"/>
      <c r="N375" s="87"/>
      <c r="O375" s="104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2"/>
      <c r="AR375" s="22"/>
      <c r="AS375" s="22"/>
      <c r="AT375" s="22"/>
      <c r="AU375" s="22"/>
      <c r="AV375" s="22"/>
    </row>
    <row r="376" spans="1:48" s="139" customFormat="1" ht="45">
      <c r="A376" s="60" t="s">
        <v>215</v>
      </c>
      <c r="B376" s="40" t="s">
        <v>99</v>
      </c>
      <c r="C376" s="40" t="s">
        <v>67</v>
      </c>
      <c r="D376" s="40" t="s">
        <v>70</v>
      </c>
      <c r="E376" s="40" t="s">
        <v>266</v>
      </c>
      <c r="F376" s="40" t="s">
        <v>146</v>
      </c>
      <c r="G376" s="40"/>
      <c r="H376" s="40"/>
      <c r="I376" s="44">
        <f>I377</f>
        <v>23</v>
      </c>
      <c r="J376" s="44">
        <f>J377</f>
        <v>0</v>
      </c>
      <c r="K376" s="44">
        <f>I376+J376</f>
        <v>23</v>
      </c>
      <c r="L376" s="86"/>
      <c r="M376" s="86"/>
      <c r="N376" s="87"/>
      <c r="O376" s="104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2"/>
      <c r="AR376" s="22"/>
      <c r="AS376" s="22"/>
      <c r="AT376" s="22"/>
      <c r="AU376" s="22"/>
      <c r="AV376" s="22"/>
    </row>
    <row r="377" spans="1:48" s="139" customFormat="1" ht="18">
      <c r="A377" s="61" t="s">
        <v>113</v>
      </c>
      <c r="B377" s="41" t="s">
        <v>99</v>
      </c>
      <c r="C377" s="41" t="s">
        <v>67</v>
      </c>
      <c r="D377" s="41" t="s">
        <v>70</v>
      </c>
      <c r="E377" s="41" t="s">
        <v>266</v>
      </c>
      <c r="F377" s="41" t="s">
        <v>524</v>
      </c>
      <c r="G377" s="41" t="s">
        <v>102</v>
      </c>
      <c r="H377" s="41"/>
      <c r="I377" s="45">
        <v>23</v>
      </c>
      <c r="J377" s="45">
        <v>0</v>
      </c>
      <c r="K377" s="45">
        <f>I377+J377</f>
        <v>23</v>
      </c>
      <c r="L377" s="86"/>
      <c r="M377" s="86"/>
      <c r="N377" s="108"/>
      <c r="O377" s="104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2"/>
      <c r="AR377" s="22"/>
      <c r="AS377" s="22"/>
      <c r="AT377" s="22"/>
      <c r="AU377" s="22"/>
      <c r="AV377" s="22"/>
    </row>
    <row r="378" spans="1:42" s="22" customFormat="1" ht="18">
      <c r="A378" s="60" t="s">
        <v>139</v>
      </c>
      <c r="B378" s="40" t="s">
        <v>99</v>
      </c>
      <c r="C378" s="40" t="s">
        <v>67</v>
      </c>
      <c r="D378" s="40" t="s">
        <v>70</v>
      </c>
      <c r="E378" s="40" t="s">
        <v>266</v>
      </c>
      <c r="F378" s="40" t="s">
        <v>138</v>
      </c>
      <c r="G378" s="40"/>
      <c r="H378" s="40"/>
      <c r="I378" s="44">
        <f>I379</f>
        <v>77.3</v>
      </c>
      <c r="J378" s="44">
        <f>J379</f>
        <v>0.4</v>
      </c>
      <c r="K378" s="44">
        <f t="shared" si="50"/>
        <v>77.7</v>
      </c>
      <c r="L378" s="86"/>
      <c r="M378" s="86"/>
      <c r="N378" s="87"/>
      <c r="O378" s="104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</row>
    <row r="379" spans="1:42" s="22" customFormat="1" ht="17.25" customHeight="1">
      <c r="A379" s="60" t="s">
        <v>141</v>
      </c>
      <c r="B379" s="40" t="s">
        <v>99</v>
      </c>
      <c r="C379" s="40" t="s">
        <v>67</v>
      </c>
      <c r="D379" s="40" t="s">
        <v>70</v>
      </c>
      <c r="E379" s="40" t="s">
        <v>266</v>
      </c>
      <c r="F379" s="40" t="s">
        <v>140</v>
      </c>
      <c r="G379" s="40"/>
      <c r="H379" s="40"/>
      <c r="I379" s="44">
        <f>I380</f>
        <v>77.3</v>
      </c>
      <c r="J379" s="44">
        <f>J380</f>
        <v>0.4</v>
      </c>
      <c r="K379" s="44">
        <f t="shared" si="50"/>
        <v>77.7</v>
      </c>
      <c r="L379" s="86"/>
      <c r="M379" s="86"/>
      <c r="N379" s="87"/>
      <c r="O379" s="104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</row>
    <row r="380" spans="1:42" s="22" customFormat="1" ht="18">
      <c r="A380" s="61" t="s">
        <v>113</v>
      </c>
      <c r="B380" s="41" t="s">
        <v>99</v>
      </c>
      <c r="C380" s="41" t="s">
        <v>67</v>
      </c>
      <c r="D380" s="41" t="s">
        <v>70</v>
      </c>
      <c r="E380" s="41" t="s">
        <v>266</v>
      </c>
      <c r="F380" s="41" t="s">
        <v>140</v>
      </c>
      <c r="G380" s="41" t="s">
        <v>102</v>
      </c>
      <c r="H380" s="41"/>
      <c r="I380" s="45">
        <v>77.3</v>
      </c>
      <c r="J380" s="45">
        <v>0.4</v>
      </c>
      <c r="K380" s="45">
        <f t="shared" si="50"/>
        <v>77.7</v>
      </c>
      <c r="L380" s="86"/>
      <c r="M380" s="86"/>
      <c r="N380" s="108"/>
      <c r="O380" s="104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</row>
    <row r="381" spans="1:42" s="22" customFormat="1" ht="45">
      <c r="A381" s="60" t="s">
        <v>435</v>
      </c>
      <c r="B381" s="40" t="s">
        <v>99</v>
      </c>
      <c r="C381" s="40" t="s">
        <v>67</v>
      </c>
      <c r="D381" s="40" t="s">
        <v>70</v>
      </c>
      <c r="E381" s="40" t="s">
        <v>455</v>
      </c>
      <c r="F381" s="41"/>
      <c r="G381" s="41"/>
      <c r="H381" s="41"/>
      <c r="I381" s="44">
        <f aca="true" t="shared" si="58" ref="I381:K383">I382</f>
        <v>132.3</v>
      </c>
      <c r="J381" s="44">
        <f t="shared" si="58"/>
        <v>0</v>
      </c>
      <c r="K381" s="44">
        <f t="shared" si="58"/>
        <v>132.3</v>
      </c>
      <c r="L381" s="86"/>
      <c r="M381" s="86"/>
      <c r="N381" s="108"/>
      <c r="O381" s="104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</row>
    <row r="382" spans="1:42" s="22" customFormat="1" ht="30">
      <c r="A382" s="60" t="s">
        <v>502</v>
      </c>
      <c r="B382" s="40" t="s">
        <v>99</v>
      </c>
      <c r="C382" s="40" t="s">
        <v>67</v>
      </c>
      <c r="D382" s="40" t="s">
        <v>70</v>
      </c>
      <c r="E382" s="40" t="s">
        <v>455</v>
      </c>
      <c r="F382" s="40" t="s">
        <v>127</v>
      </c>
      <c r="G382" s="40"/>
      <c r="H382" s="41"/>
      <c r="I382" s="44">
        <f t="shared" si="58"/>
        <v>132.3</v>
      </c>
      <c r="J382" s="44">
        <f t="shared" si="58"/>
        <v>0</v>
      </c>
      <c r="K382" s="44">
        <f t="shared" si="58"/>
        <v>132.3</v>
      </c>
      <c r="L382" s="86"/>
      <c r="M382" s="86"/>
      <c r="N382" s="108"/>
      <c r="O382" s="104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</row>
    <row r="383" spans="1:42" s="22" customFormat="1" ht="30">
      <c r="A383" s="60" t="s">
        <v>130</v>
      </c>
      <c r="B383" s="40" t="s">
        <v>99</v>
      </c>
      <c r="C383" s="40" t="s">
        <v>67</v>
      </c>
      <c r="D383" s="40" t="s">
        <v>70</v>
      </c>
      <c r="E383" s="40" t="s">
        <v>455</v>
      </c>
      <c r="F383" s="40" t="s">
        <v>129</v>
      </c>
      <c r="G383" s="40"/>
      <c r="H383" s="41"/>
      <c r="I383" s="44">
        <f t="shared" si="58"/>
        <v>132.3</v>
      </c>
      <c r="J383" s="44">
        <f t="shared" si="58"/>
        <v>0</v>
      </c>
      <c r="K383" s="44">
        <f t="shared" si="58"/>
        <v>132.3</v>
      </c>
      <c r="L383" s="86"/>
      <c r="M383" s="86"/>
      <c r="N383" s="108"/>
      <c r="O383" s="104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</row>
    <row r="384" spans="1:42" s="22" customFormat="1" ht="18">
      <c r="A384" s="61" t="s">
        <v>113</v>
      </c>
      <c r="B384" s="41" t="s">
        <v>99</v>
      </c>
      <c r="C384" s="41" t="s">
        <v>67</v>
      </c>
      <c r="D384" s="41" t="s">
        <v>70</v>
      </c>
      <c r="E384" s="41" t="s">
        <v>455</v>
      </c>
      <c r="F384" s="41" t="s">
        <v>129</v>
      </c>
      <c r="G384" s="41" t="s">
        <v>102</v>
      </c>
      <c r="H384" s="41"/>
      <c r="I384" s="45">
        <v>132.3</v>
      </c>
      <c r="J384" s="45">
        <v>0</v>
      </c>
      <c r="K384" s="45">
        <f>I384+J384</f>
        <v>132.3</v>
      </c>
      <c r="L384" s="86"/>
      <c r="M384" s="86"/>
      <c r="N384" s="108"/>
      <c r="O384" s="104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</row>
    <row r="385" spans="1:42" s="22" customFormat="1" ht="18">
      <c r="A385" s="60" t="s">
        <v>503</v>
      </c>
      <c r="B385" s="40" t="s">
        <v>99</v>
      </c>
      <c r="C385" s="40" t="s">
        <v>67</v>
      </c>
      <c r="D385" s="40" t="s">
        <v>70</v>
      </c>
      <c r="E385" s="40" t="s">
        <v>504</v>
      </c>
      <c r="F385" s="41"/>
      <c r="G385" s="41"/>
      <c r="H385" s="41"/>
      <c r="I385" s="44">
        <f aca="true" t="shared" si="59" ref="I385:K387">I386</f>
        <v>0.3</v>
      </c>
      <c r="J385" s="44">
        <f t="shared" si="59"/>
        <v>0</v>
      </c>
      <c r="K385" s="44">
        <f t="shared" si="59"/>
        <v>0.3</v>
      </c>
      <c r="L385" s="86"/>
      <c r="M385" s="86"/>
      <c r="N385" s="108"/>
      <c r="O385" s="104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</row>
    <row r="386" spans="1:42" s="22" customFormat="1" ht="30">
      <c r="A386" s="60" t="s">
        <v>502</v>
      </c>
      <c r="B386" s="40" t="s">
        <v>99</v>
      </c>
      <c r="C386" s="40" t="s">
        <v>67</v>
      </c>
      <c r="D386" s="40" t="s">
        <v>70</v>
      </c>
      <c r="E386" s="40" t="s">
        <v>504</v>
      </c>
      <c r="F386" s="40" t="s">
        <v>127</v>
      </c>
      <c r="G386" s="40"/>
      <c r="H386" s="41"/>
      <c r="I386" s="44">
        <f t="shared" si="59"/>
        <v>0.3</v>
      </c>
      <c r="J386" s="44">
        <f t="shared" si="59"/>
        <v>0</v>
      </c>
      <c r="K386" s="44">
        <f t="shared" si="59"/>
        <v>0.3</v>
      </c>
      <c r="L386" s="86"/>
      <c r="M386" s="86"/>
      <c r="N386" s="108"/>
      <c r="O386" s="104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</row>
    <row r="387" spans="1:42" s="22" customFormat="1" ht="30">
      <c r="A387" s="60" t="s">
        <v>130</v>
      </c>
      <c r="B387" s="40" t="s">
        <v>99</v>
      </c>
      <c r="C387" s="40" t="s">
        <v>67</v>
      </c>
      <c r="D387" s="40" t="s">
        <v>70</v>
      </c>
      <c r="E387" s="40" t="s">
        <v>504</v>
      </c>
      <c r="F387" s="40" t="s">
        <v>129</v>
      </c>
      <c r="G387" s="40"/>
      <c r="H387" s="41"/>
      <c r="I387" s="44">
        <f t="shared" si="59"/>
        <v>0.3</v>
      </c>
      <c r="J387" s="44">
        <f t="shared" si="59"/>
        <v>0</v>
      </c>
      <c r="K387" s="44">
        <f t="shared" si="59"/>
        <v>0.3</v>
      </c>
      <c r="L387" s="86"/>
      <c r="M387" s="86"/>
      <c r="N387" s="108"/>
      <c r="O387" s="104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</row>
    <row r="388" spans="1:42" s="22" customFormat="1" ht="18">
      <c r="A388" s="61" t="s">
        <v>113</v>
      </c>
      <c r="B388" s="41" t="s">
        <v>99</v>
      </c>
      <c r="C388" s="41" t="s">
        <v>67</v>
      </c>
      <c r="D388" s="41" t="s">
        <v>70</v>
      </c>
      <c r="E388" s="41" t="s">
        <v>504</v>
      </c>
      <c r="F388" s="41" t="s">
        <v>129</v>
      </c>
      <c r="G388" s="41" t="s">
        <v>102</v>
      </c>
      <c r="H388" s="41"/>
      <c r="I388" s="45">
        <v>0.3</v>
      </c>
      <c r="J388" s="45">
        <v>0</v>
      </c>
      <c r="K388" s="45">
        <f>I388+J388</f>
        <v>0.3</v>
      </c>
      <c r="L388" s="86"/>
      <c r="M388" s="86"/>
      <c r="N388" s="108"/>
      <c r="O388" s="104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</row>
    <row r="389" spans="1:42" s="22" customFormat="1" ht="45">
      <c r="A389" s="60" t="s">
        <v>178</v>
      </c>
      <c r="B389" s="40" t="s">
        <v>99</v>
      </c>
      <c r="C389" s="40" t="s">
        <v>67</v>
      </c>
      <c r="D389" s="40" t="s">
        <v>70</v>
      </c>
      <c r="E389" s="40" t="s">
        <v>389</v>
      </c>
      <c r="F389" s="40"/>
      <c r="G389" s="40"/>
      <c r="H389" s="40"/>
      <c r="I389" s="44">
        <f>I390</f>
        <v>30</v>
      </c>
      <c r="J389" s="44">
        <f>J390</f>
        <v>0</v>
      </c>
      <c r="K389" s="44">
        <f t="shared" si="50"/>
        <v>30</v>
      </c>
      <c r="L389" s="86"/>
      <c r="M389" s="86"/>
      <c r="N389" s="87"/>
      <c r="O389" s="104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</row>
    <row r="390" spans="1:42" s="22" customFormat="1" ht="45">
      <c r="A390" s="60" t="s">
        <v>390</v>
      </c>
      <c r="B390" s="40" t="s">
        <v>99</v>
      </c>
      <c r="C390" s="40" t="s">
        <v>67</v>
      </c>
      <c r="D390" s="40" t="s">
        <v>70</v>
      </c>
      <c r="E390" s="40" t="s">
        <v>391</v>
      </c>
      <c r="F390" s="40"/>
      <c r="G390" s="40"/>
      <c r="H390" s="40"/>
      <c r="I390" s="44">
        <f>I391</f>
        <v>30</v>
      </c>
      <c r="J390" s="44">
        <f>J391</f>
        <v>0</v>
      </c>
      <c r="K390" s="44">
        <f t="shared" si="50"/>
        <v>30</v>
      </c>
      <c r="L390" s="86"/>
      <c r="M390" s="86"/>
      <c r="N390" s="87"/>
      <c r="O390" s="104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</row>
    <row r="391" spans="1:42" s="22" customFormat="1" ht="18">
      <c r="A391" s="60" t="s">
        <v>293</v>
      </c>
      <c r="B391" s="40" t="s">
        <v>99</v>
      </c>
      <c r="C391" s="40" t="s">
        <v>67</v>
      </c>
      <c r="D391" s="40" t="s">
        <v>70</v>
      </c>
      <c r="E391" s="40" t="s">
        <v>392</v>
      </c>
      <c r="F391" s="40"/>
      <c r="G391" s="40"/>
      <c r="H391" s="40"/>
      <c r="I391" s="44">
        <f>I392+I395</f>
        <v>30</v>
      </c>
      <c r="J391" s="44">
        <f>J392+J395</f>
        <v>0</v>
      </c>
      <c r="K391" s="44">
        <f t="shared" si="50"/>
        <v>30</v>
      </c>
      <c r="L391" s="86"/>
      <c r="M391" s="86"/>
      <c r="N391" s="87"/>
      <c r="O391" s="104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</row>
    <row r="392" spans="1:42" s="22" customFormat="1" ht="90">
      <c r="A392" s="115" t="s">
        <v>249</v>
      </c>
      <c r="B392" s="40" t="s">
        <v>99</v>
      </c>
      <c r="C392" s="40" t="s">
        <v>67</v>
      </c>
      <c r="D392" s="40" t="s">
        <v>70</v>
      </c>
      <c r="E392" s="40" t="s">
        <v>392</v>
      </c>
      <c r="F392" s="40" t="s">
        <v>124</v>
      </c>
      <c r="G392" s="40"/>
      <c r="H392" s="40"/>
      <c r="I392" s="44">
        <f>I393</f>
        <v>10</v>
      </c>
      <c r="J392" s="44">
        <f>J393</f>
        <v>0</v>
      </c>
      <c r="K392" s="44">
        <f t="shared" si="50"/>
        <v>10</v>
      </c>
      <c r="L392" s="86"/>
      <c r="M392" s="86"/>
      <c r="N392" s="87"/>
      <c r="O392" s="104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</row>
    <row r="393" spans="1:42" s="22" customFormat="1" ht="30">
      <c r="A393" s="115" t="s">
        <v>128</v>
      </c>
      <c r="B393" s="40" t="s">
        <v>99</v>
      </c>
      <c r="C393" s="40" t="s">
        <v>67</v>
      </c>
      <c r="D393" s="40" t="s">
        <v>70</v>
      </c>
      <c r="E393" s="40" t="s">
        <v>392</v>
      </c>
      <c r="F393" s="40" t="s">
        <v>125</v>
      </c>
      <c r="G393" s="40"/>
      <c r="H393" s="40"/>
      <c r="I393" s="44">
        <f>I394</f>
        <v>10</v>
      </c>
      <c r="J393" s="44">
        <f>J394</f>
        <v>0</v>
      </c>
      <c r="K393" s="44">
        <f t="shared" si="50"/>
        <v>10</v>
      </c>
      <c r="L393" s="86"/>
      <c r="M393" s="86"/>
      <c r="N393" s="87"/>
      <c r="O393" s="104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</row>
    <row r="394" spans="1:42" s="22" customFormat="1" ht="18">
      <c r="A394" s="61" t="s">
        <v>113</v>
      </c>
      <c r="B394" s="41" t="s">
        <v>99</v>
      </c>
      <c r="C394" s="41" t="s">
        <v>67</v>
      </c>
      <c r="D394" s="41" t="s">
        <v>70</v>
      </c>
      <c r="E394" s="41" t="s">
        <v>392</v>
      </c>
      <c r="F394" s="41" t="s">
        <v>125</v>
      </c>
      <c r="G394" s="41" t="s">
        <v>102</v>
      </c>
      <c r="H394" s="41"/>
      <c r="I394" s="45">
        <v>10</v>
      </c>
      <c r="J394" s="45">
        <v>0</v>
      </c>
      <c r="K394" s="45">
        <f t="shared" si="50"/>
        <v>10</v>
      </c>
      <c r="L394" s="86"/>
      <c r="M394" s="86"/>
      <c r="N394" s="108"/>
      <c r="O394" s="104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</row>
    <row r="395" spans="1:42" s="22" customFormat="1" ht="30">
      <c r="A395" s="60" t="s">
        <v>502</v>
      </c>
      <c r="B395" s="40" t="s">
        <v>99</v>
      </c>
      <c r="C395" s="40" t="s">
        <v>67</v>
      </c>
      <c r="D395" s="40" t="s">
        <v>70</v>
      </c>
      <c r="E395" s="40" t="s">
        <v>392</v>
      </c>
      <c r="F395" s="40" t="s">
        <v>127</v>
      </c>
      <c r="G395" s="40"/>
      <c r="H395" s="40"/>
      <c r="I395" s="44">
        <f>I396</f>
        <v>20</v>
      </c>
      <c r="J395" s="44">
        <f>J396</f>
        <v>0</v>
      </c>
      <c r="K395" s="44">
        <f t="shared" si="50"/>
        <v>20</v>
      </c>
      <c r="L395" s="86"/>
      <c r="M395" s="86"/>
      <c r="N395" s="87"/>
      <c r="O395" s="104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</row>
    <row r="396" spans="1:42" s="22" customFormat="1" ht="30">
      <c r="A396" s="60" t="s">
        <v>130</v>
      </c>
      <c r="B396" s="40" t="s">
        <v>99</v>
      </c>
      <c r="C396" s="40" t="s">
        <v>67</v>
      </c>
      <c r="D396" s="40" t="s">
        <v>70</v>
      </c>
      <c r="E396" s="40" t="s">
        <v>392</v>
      </c>
      <c r="F396" s="40" t="s">
        <v>129</v>
      </c>
      <c r="G396" s="40"/>
      <c r="H396" s="40"/>
      <c r="I396" s="44">
        <f>I397</f>
        <v>20</v>
      </c>
      <c r="J396" s="44">
        <f>J397</f>
        <v>0</v>
      </c>
      <c r="K396" s="44">
        <f t="shared" si="50"/>
        <v>20</v>
      </c>
      <c r="L396" s="86"/>
      <c r="M396" s="86"/>
      <c r="N396" s="87"/>
      <c r="O396" s="104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</row>
    <row r="397" spans="1:42" s="22" customFormat="1" ht="18">
      <c r="A397" s="121" t="s">
        <v>113</v>
      </c>
      <c r="B397" s="41" t="s">
        <v>99</v>
      </c>
      <c r="C397" s="41" t="s">
        <v>67</v>
      </c>
      <c r="D397" s="41" t="s">
        <v>70</v>
      </c>
      <c r="E397" s="41" t="s">
        <v>392</v>
      </c>
      <c r="F397" s="41" t="s">
        <v>129</v>
      </c>
      <c r="G397" s="41" t="s">
        <v>102</v>
      </c>
      <c r="H397" s="41"/>
      <c r="I397" s="45">
        <v>20</v>
      </c>
      <c r="J397" s="45">
        <v>0</v>
      </c>
      <c r="K397" s="45">
        <f t="shared" si="50"/>
        <v>20</v>
      </c>
      <c r="L397" s="86"/>
      <c r="M397" s="86"/>
      <c r="N397" s="108"/>
      <c r="O397" s="104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</row>
    <row r="398" spans="1:42" s="22" customFormat="1" ht="18">
      <c r="A398" s="120" t="s">
        <v>427</v>
      </c>
      <c r="B398" s="42" t="s">
        <v>99</v>
      </c>
      <c r="C398" s="42" t="s">
        <v>67</v>
      </c>
      <c r="D398" s="42" t="s">
        <v>72</v>
      </c>
      <c r="E398" s="42"/>
      <c r="F398" s="42"/>
      <c r="G398" s="42"/>
      <c r="H398" s="41"/>
      <c r="I398" s="43">
        <f aca="true" t="shared" si="60" ref="I398:J402">I399</f>
        <v>275</v>
      </c>
      <c r="J398" s="43">
        <f t="shared" si="60"/>
        <v>0</v>
      </c>
      <c r="K398" s="43">
        <f t="shared" si="50"/>
        <v>275</v>
      </c>
      <c r="L398" s="86"/>
      <c r="M398" s="86"/>
      <c r="N398" s="87"/>
      <c r="O398" s="104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</row>
    <row r="399" spans="1:42" s="22" customFormat="1" ht="30">
      <c r="A399" s="60" t="s">
        <v>38</v>
      </c>
      <c r="B399" s="40" t="s">
        <v>99</v>
      </c>
      <c r="C399" s="40" t="s">
        <v>67</v>
      </c>
      <c r="D399" s="40" t="s">
        <v>72</v>
      </c>
      <c r="E399" s="40" t="s">
        <v>265</v>
      </c>
      <c r="F399" s="40"/>
      <c r="G399" s="40"/>
      <c r="H399" s="41"/>
      <c r="I399" s="44">
        <f t="shared" si="60"/>
        <v>275</v>
      </c>
      <c r="J399" s="44">
        <f t="shared" si="60"/>
        <v>0</v>
      </c>
      <c r="K399" s="44">
        <f aca="true" t="shared" si="61" ref="K399:K479">I399+J399</f>
        <v>275</v>
      </c>
      <c r="L399" s="86"/>
      <c r="M399" s="86"/>
      <c r="N399" s="87"/>
      <c r="O399" s="104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</row>
    <row r="400" spans="1:42" s="22" customFormat="1" ht="90">
      <c r="A400" s="115" t="s">
        <v>6</v>
      </c>
      <c r="B400" s="40" t="s">
        <v>99</v>
      </c>
      <c r="C400" s="40" t="s">
        <v>67</v>
      </c>
      <c r="D400" s="40" t="s">
        <v>72</v>
      </c>
      <c r="E400" s="40" t="s">
        <v>7</v>
      </c>
      <c r="F400" s="40"/>
      <c r="G400" s="40"/>
      <c r="H400" s="41"/>
      <c r="I400" s="44">
        <f t="shared" si="60"/>
        <v>275</v>
      </c>
      <c r="J400" s="44">
        <f t="shared" si="60"/>
        <v>0</v>
      </c>
      <c r="K400" s="44">
        <f t="shared" si="61"/>
        <v>275</v>
      </c>
      <c r="L400" s="86"/>
      <c r="M400" s="86"/>
      <c r="N400" s="87"/>
      <c r="O400" s="104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</row>
    <row r="401" spans="1:42" s="22" customFormat="1" ht="30">
      <c r="A401" s="60" t="s">
        <v>502</v>
      </c>
      <c r="B401" s="40" t="s">
        <v>99</v>
      </c>
      <c r="C401" s="40" t="s">
        <v>67</v>
      </c>
      <c r="D401" s="40" t="s">
        <v>72</v>
      </c>
      <c r="E401" s="40" t="s">
        <v>7</v>
      </c>
      <c r="F401" s="40" t="s">
        <v>127</v>
      </c>
      <c r="G401" s="40"/>
      <c r="H401" s="41"/>
      <c r="I401" s="44">
        <f t="shared" si="60"/>
        <v>275</v>
      </c>
      <c r="J401" s="44">
        <f t="shared" si="60"/>
        <v>0</v>
      </c>
      <c r="K401" s="44">
        <f t="shared" si="61"/>
        <v>275</v>
      </c>
      <c r="L401" s="86"/>
      <c r="M401" s="86"/>
      <c r="N401" s="87"/>
      <c r="O401" s="104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</row>
    <row r="402" spans="1:42" s="22" customFormat="1" ht="30">
      <c r="A402" s="60" t="s">
        <v>130</v>
      </c>
      <c r="B402" s="40" t="s">
        <v>99</v>
      </c>
      <c r="C402" s="40" t="s">
        <v>67</v>
      </c>
      <c r="D402" s="40" t="s">
        <v>72</v>
      </c>
      <c r="E402" s="40" t="s">
        <v>7</v>
      </c>
      <c r="F402" s="40" t="s">
        <v>129</v>
      </c>
      <c r="G402" s="40"/>
      <c r="H402" s="41"/>
      <c r="I402" s="44">
        <f t="shared" si="60"/>
        <v>275</v>
      </c>
      <c r="J402" s="44">
        <f t="shared" si="60"/>
        <v>0</v>
      </c>
      <c r="K402" s="44">
        <f t="shared" si="61"/>
        <v>275</v>
      </c>
      <c r="L402" s="86"/>
      <c r="M402" s="86"/>
      <c r="N402" s="87"/>
      <c r="O402" s="104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</row>
    <row r="403" spans="1:42" s="22" customFormat="1" ht="18">
      <c r="A403" s="121" t="s">
        <v>114</v>
      </c>
      <c r="B403" s="41" t="s">
        <v>99</v>
      </c>
      <c r="C403" s="41" t="s">
        <v>67</v>
      </c>
      <c r="D403" s="41" t="s">
        <v>72</v>
      </c>
      <c r="E403" s="41" t="s">
        <v>7</v>
      </c>
      <c r="F403" s="41" t="s">
        <v>129</v>
      </c>
      <c r="G403" s="41" t="s">
        <v>103</v>
      </c>
      <c r="H403" s="41"/>
      <c r="I403" s="45">
        <v>275</v>
      </c>
      <c r="J403" s="45">
        <v>0</v>
      </c>
      <c r="K403" s="45">
        <f t="shared" si="61"/>
        <v>275</v>
      </c>
      <c r="L403" s="86"/>
      <c r="M403" s="86"/>
      <c r="N403" s="108"/>
      <c r="O403" s="104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</row>
    <row r="404" spans="1:42" s="22" customFormat="1" ht="18">
      <c r="A404" s="65" t="s">
        <v>53</v>
      </c>
      <c r="B404" s="42" t="s">
        <v>99</v>
      </c>
      <c r="C404" s="42" t="s">
        <v>67</v>
      </c>
      <c r="D404" s="42" t="s">
        <v>85</v>
      </c>
      <c r="E404" s="42"/>
      <c r="F404" s="42"/>
      <c r="G404" s="42"/>
      <c r="H404" s="42"/>
      <c r="I404" s="43">
        <f aca="true" t="shared" si="62" ref="I404:J408">I405</f>
        <v>80</v>
      </c>
      <c r="J404" s="43">
        <f t="shared" si="62"/>
        <v>0</v>
      </c>
      <c r="K404" s="43">
        <f t="shared" si="61"/>
        <v>80</v>
      </c>
      <c r="L404" s="86"/>
      <c r="M404" s="86"/>
      <c r="N404" s="103"/>
      <c r="O404" s="102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</row>
    <row r="405" spans="1:42" s="22" customFormat="1" ht="30">
      <c r="A405" s="60" t="s">
        <v>38</v>
      </c>
      <c r="B405" s="40" t="s">
        <v>99</v>
      </c>
      <c r="C405" s="40" t="s">
        <v>67</v>
      </c>
      <c r="D405" s="40" t="s">
        <v>85</v>
      </c>
      <c r="E405" s="40" t="s">
        <v>265</v>
      </c>
      <c r="F405" s="40"/>
      <c r="G405" s="40"/>
      <c r="H405" s="40"/>
      <c r="I405" s="44">
        <f t="shared" si="62"/>
        <v>80</v>
      </c>
      <c r="J405" s="44">
        <f t="shared" si="62"/>
        <v>0</v>
      </c>
      <c r="K405" s="44">
        <f t="shared" si="61"/>
        <v>80</v>
      </c>
      <c r="L405" s="86"/>
      <c r="M405" s="86"/>
      <c r="N405" s="87"/>
      <c r="O405" s="104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</row>
    <row r="406" spans="1:15" ht="45">
      <c r="A406" s="60" t="s">
        <v>244</v>
      </c>
      <c r="B406" s="40" t="s">
        <v>99</v>
      </c>
      <c r="C406" s="40" t="s">
        <v>67</v>
      </c>
      <c r="D406" s="40" t="s">
        <v>85</v>
      </c>
      <c r="E406" s="40" t="s">
        <v>388</v>
      </c>
      <c r="F406" s="40"/>
      <c r="G406" s="40"/>
      <c r="H406" s="40"/>
      <c r="I406" s="44">
        <f t="shared" si="62"/>
        <v>80</v>
      </c>
      <c r="J406" s="44">
        <f t="shared" si="62"/>
        <v>0</v>
      </c>
      <c r="K406" s="44">
        <f t="shared" si="61"/>
        <v>80</v>
      </c>
      <c r="L406" s="86"/>
      <c r="M406" s="86"/>
      <c r="N406" s="87"/>
      <c r="O406" s="104"/>
    </row>
    <row r="407" spans="1:15" ht="18">
      <c r="A407" s="115" t="s">
        <v>139</v>
      </c>
      <c r="B407" s="40" t="s">
        <v>99</v>
      </c>
      <c r="C407" s="40" t="s">
        <v>67</v>
      </c>
      <c r="D407" s="40" t="s">
        <v>85</v>
      </c>
      <c r="E407" s="40" t="s">
        <v>388</v>
      </c>
      <c r="F407" s="40" t="s">
        <v>138</v>
      </c>
      <c r="G407" s="40"/>
      <c r="H407" s="40"/>
      <c r="I407" s="44">
        <f t="shared" si="62"/>
        <v>80</v>
      </c>
      <c r="J407" s="44">
        <f t="shared" si="62"/>
        <v>0</v>
      </c>
      <c r="K407" s="44">
        <f t="shared" si="61"/>
        <v>80</v>
      </c>
      <c r="L407" s="86"/>
      <c r="M407" s="86"/>
      <c r="N407" s="87"/>
      <c r="O407" s="104"/>
    </row>
    <row r="408" spans="1:15" ht="18">
      <c r="A408" s="60" t="s">
        <v>410</v>
      </c>
      <c r="B408" s="40" t="s">
        <v>99</v>
      </c>
      <c r="C408" s="40" t="s">
        <v>67</v>
      </c>
      <c r="D408" s="40" t="s">
        <v>85</v>
      </c>
      <c r="E408" s="40" t="s">
        <v>388</v>
      </c>
      <c r="F408" s="40" t="s">
        <v>409</v>
      </c>
      <c r="G408" s="40"/>
      <c r="H408" s="40"/>
      <c r="I408" s="44">
        <f t="shared" si="62"/>
        <v>80</v>
      </c>
      <c r="J408" s="44">
        <f t="shared" si="62"/>
        <v>0</v>
      </c>
      <c r="K408" s="44">
        <f t="shared" si="61"/>
        <v>80</v>
      </c>
      <c r="L408" s="86"/>
      <c r="M408" s="86"/>
      <c r="N408" s="87"/>
      <c r="O408" s="104"/>
    </row>
    <row r="409" spans="1:15" ht="18">
      <c r="A409" s="121" t="s">
        <v>113</v>
      </c>
      <c r="B409" s="41" t="s">
        <v>99</v>
      </c>
      <c r="C409" s="41" t="s">
        <v>67</v>
      </c>
      <c r="D409" s="41" t="s">
        <v>85</v>
      </c>
      <c r="E409" s="41" t="s">
        <v>388</v>
      </c>
      <c r="F409" s="41" t="s">
        <v>409</v>
      </c>
      <c r="G409" s="41" t="s">
        <v>102</v>
      </c>
      <c r="H409" s="41"/>
      <c r="I409" s="45">
        <v>80</v>
      </c>
      <c r="J409" s="45">
        <v>0</v>
      </c>
      <c r="K409" s="45">
        <f t="shared" si="61"/>
        <v>80</v>
      </c>
      <c r="L409" s="86"/>
      <c r="M409" s="86"/>
      <c r="N409" s="108"/>
      <c r="O409" s="104"/>
    </row>
    <row r="410" spans="1:15" ht="28.5">
      <c r="A410" s="120" t="s">
        <v>54</v>
      </c>
      <c r="B410" s="42" t="s">
        <v>99</v>
      </c>
      <c r="C410" s="42" t="s">
        <v>67</v>
      </c>
      <c r="D410" s="42" t="s">
        <v>109</v>
      </c>
      <c r="E410" s="42"/>
      <c r="F410" s="42"/>
      <c r="G410" s="42"/>
      <c r="H410" s="42"/>
      <c r="I410" s="43">
        <f>I411+I435+I426+I417</f>
        <v>2873.8</v>
      </c>
      <c r="J410" s="43">
        <f>J411+J435+J426+J417</f>
        <v>84.6</v>
      </c>
      <c r="K410" s="43">
        <f t="shared" si="61"/>
        <v>2958.4</v>
      </c>
      <c r="L410" s="86"/>
      <c r="M410" s="86"/>
      <c r="N410" s="103"/>
      <c r="O410" s="102"/>
    </row>
    <row r="411" spans="1:15" ht="45">
      <c r="A411" s="115" t="s">
        <v>421</v>
      </c>
      <c r="B411" s="40" t="s">
        <v>99</v>
      </c>
      <c r="C411" s="40" t="s">
        <v>67</v>
      </c>
      <c r="D411" s="40" t="s">
        <v>109</v>
      </c>
      <c r="E411" s="40" t="s">
        <v>385</v>
      </c>
      <c r="F411" s="40"/>
      <c r="G411" s="40"/>
      <c r="H411" s="40"/>
      <c r="I411" s="44">
        <f aca="true" t="shared" si="63" ref="I411:J415">I412</f>
        <v>50</v>
      </c>
      <c r="J411" s="44">
        <f t="shared" si="63"/>
        <v>0</v>
      </c>
      <c r="K411" s="44">
        <f t="shared" si="61"/>
        <v>50</v>
      </c>
      <c r="L411" s="86"/>
      <c r="M411" s="86"/>
      <c r="N411" s="87"/>
      <c r="O411" s="104"/>
    </row>
    <row r="412" spans="1:15" ht="120">
      <c r="A412" s="115" t="s">
        <v>423</v>
      </c>
      <c r="B412" s="40" t="s">
        <v>99</v>
      </c>
      <c r="C412" s="40" t="s">
        <v>67</v>
      </c>
      <c r="D412" s="40" t="s">
        <v>109</v>
      </c>
      <c r="E412" s="40" t="s">
        <v>386</v>
      </c>
      <c r="F412" s="40"/>
      <c r="G412" s="40"/>
      <c r="H412" s="40"/>
      <c r="I412" s="44">
        <f t="shared" si="63"/>
        <v>50</v>
      </c>
      <c r="J412" s="44">
        <f t="shared" si="63"/>
        <v>0</v>
      </c>
      <c r="K412" s="44">
        <f t="shared" si="61"/>
        <v>50</v>
      </c>
      <c r="L412" s="86"/>
      <c r="M412" s="86"/>
      <c r="N412" s="87"/>
      <c r="O412" s="104"/>
    </row>
    <row r="413" spans="1:15" ht="18">
      <c r="A413" s="60" t="s">
        <v>293</v>
      </c>
      <c r="B413" s="40" t="s">
        <v>99</v>
      </c>
      <c r="C413" s="40" t="s">
        <v>67</v>
      </c>
      <c r="D413" s="40" t="s">
        <v>109</v>
      </c>
      <c r="E413" s="40" t="s">
        <v>387</v>
      </c>
      <c r="F413" s="40"/>
      <c r="G413" s="40"/>
      <c r="H413" s="40"/>
      <c r="I413" s="44">
        <f t="shared" si="63"/>
        <v>50</v>
      </c>
      <c r="J413" s="44">
        <f t="shared" si="63"/>
        <v>0</v>
      </c>
      <c r="K413" s="44">
        <f t="shared" si="61"/>
        <v>50</v>
      </c>
      <c r="L413" s="86"/>
      <c r="M413" s="86"/>
      <c r="N413" s="87"/>
      <c r="O413" s="104"/>
    </row>
    <row r="414" spans="1:15" ht="30">
      <c r="A414" s="60" t="s">
        <v>502</v>
      </c>
      <c r="B414" s="40" t="s">
        <v>99</v>
      </c>
      <c r="C414" s="40" t="s">
        <v>67</v>
      </c>
      <c r="D414" s="40" t="s">
        <v>109</v>
      </c>
      <c r="E414" s="40" t="s">
        <v>387</v>
      </c>
      <c r="F414" s="40" t="s">
        <v>127</v>
      </c>
      <c r="G414" s="40"/>
      <c r="H414" s="40"/>
      <c r="I414" s="44">
        <f t="shared" si="63"/>
        <v>50</v>
      </c>
      <c r="J414" s="44">
        <f t="shared" si="63"/>
        <v>0</v>
      </c>
      <c r="K414" s="44">
        <f t="shared" si="61"/>
        <v>50</v>
      </c>
      <c r="L414" s="86"/>
      <c r="M414" s="86"/>
      <c r="N414" s="87"/>
      <c r="O414" s="104"/>
    </row>
    <row r="415" spans="1:15" ht="30">
      <c r="A415" s="60" t="s">
        <v>130</v>
      </c>
      <c r="B415" s="40" t="s">
        <v>99</v>
      </c>
      <c r="C415" s="40" t="s">
        <v>67</v>
      </c>
      <c r="D415" s="40" t="s">
        <v>109</v>
      </c>
      <c r="E415" s="40" t="s">
        <v>387</v>
      </c>
      <c r="F415" s="40" t="s">
        <v>129</v>
      </c>
      <c r="G415" s="40"/>
      <c r="H415" s="40"/>
      <c r="I415" s="44">
        <f t="shared" si="63"/>
        <v>50</v>
      </c>
      <c r="J415" s="44">
        <f t="shared" si="63"/>
        <v>0</v>
      </c>
      <c r="K415" s="44">
        <f t="shared" si="61"/>
        <v>50</v>
      </c>
      <c r="L415" s="86"/>
      <c r="M415" s="86"/>
      <c r="N415" s="87"/>
      <c r="O415" s="104"/>
    </row>
    <row r="416" spans="1:15" ht="18">
      <c r="A416" s="121" t="s">
        <v>113</v>
      </c>
      <c r="B416" s="41" t="s">
        <v>99</v>
      </c>
      <c r="C416" s="41" t="s">
        <v>67</v>
      </c>
      <c r="D416" s="41" t="s">
        <v>109</v>
      </c>
      <c r="E416" s="41" t="s">
        <v>387</v>
      </c>
      <c r="F416" s="41" t="s">
        <v>129</v>
      </c>
      <c r="G416" s="41" t="s">
        <v>102</v>
      </c>
      <c r="H416" s="41"/>
      <c r="I416" s="45">
        <v>50</v>
      </c>
      <c r="J416" s="45">
        <v>0</v>
      </c>
      <c r="K416" s="45">
        <f t="shared" si="61"/>
        <v>50</v>
      </c>
      <c r="L416" s="86"/>
      <c r="M416" s="86"/>
      <c r="N416" s="108"/>
      <c r="O416" s="104"/>
    </row>
    <row r="417" spans="1:15" ht="60">
      <c r="A417" s="115" t="s">
        <v>190</v>
      </c>
      <c r="B417" s="40" t="s">
        <v>99</v>
      </c>
      <c r="C417" s="40" t="s">
        <v>67</v>
      </c>
      <c r="D417" s="40" t="s">
        <v>109</v>
      </c>
      <c r="E417" s="40" t="s">
        <v>192</v>
      </c>
      <c r="F417" s="40"/>
      <c r="G417" s="40"/>
      <c r="H417" s="40"/>
      <c r="I417" s="44">
        <f aca="true" t="shared" si="64" ref="I417:J421">I418</f>
        <v>125</v>
      </c>
      <c r="J417" s="44">
        <f t="shared" si="64"/>
        <v>0</v>
      </c>
      <c r="K417" s="44">
        <f t="shared" si="61"/>
        <v>125</v>
      </c>
      <c r="L417" s="86"/>
      <c r="M417" s="86"/>
      <c r="N417" s="87"/>
      <c r="O417" s="104"/>
    </row>
    <row r="418" spans="1:15" ht="45">
      <c r="A418" s="115" t="s">
        <v>191</v>
      </c>
      <c r="B418" s="40" t="s">
        <v>99</v>
      </c>
      <c r="C418" s="40" t="s">
        <v>67</v>
      </c>
      <c r="D418" s="40" t="s">
        <v>109</v>
      </c>
      <c r="E418" s="40" t="s">
        <v>193</v>
      </c>
      <c r="F418" s="40"/>
      <c r="G418" s="40"/>
      <c r="H418" s="40"/>
      <c r="I418" s="44">
        <f t="shared" si="64"/>
        <v>125</v>
      </c>
      <c r="J418" s="44">
        <f t="shared" si="64"/>
        <v>0</v>
      </c>
      <c r="K418" s="44">
        <f t="shared" si="61"/>
        <v>125</v>
      </c>
      <c r="L418" s="86"/>
      <c r="M418" s="86"/>
      <c r="N418" s="87"/>
      <c r="O418" s="104"/>
    </row>
    <row r="419" spans="1:15" ht="18">
      <c r="A419" s="60" t="s">
        <v>293</v>
      </c>
      <c r="B419" s="40" t="s">
        <v>99</v>
      </c>
      <c r="C419" s="40" t="s">
        <v>67</v>
      </c>
      <c r="D419" s="40" t="s">
        <v>109</v>
      </c>
      <c r="E419" s="40" t="s">
        <v>194</v>
      </c>
      <c r="F419" s="40"/>
      <c r="G419" s="40"/>
      <c r="H419" s="40"/>
      <c r="I419" s="44">
        <f>I420+I423</f>
        <v>125</v>
      </c>
      <c r="J419" s="44">
        <f>J420+J423</f>
        <v>0</v>
      </c>
      <c r="K419" s="44">
        <f t="shared" si="61"/>
        <v>125</v>
      </c>
      <c r="L419" s="86"/>
      <c r="M419" s="86"/>
      <c r="N419" s="87"/>
      <c r="O419" s="104"/>
    </row>
    <row r="420" spans="1:15" ht="30">
      <c r="A420" s="60" t="s">
        <v>502</v>
      </c>
      <c r="B420" s="40" t="s">
        <v>99</v>
      </c>
      <c r="C420" s="40" t="s">
        <v>67</v>
      </c>
      <c r="D420" s="40" t="s">
        <v>109</v>
      </c>
      <c r="E420" s="40" t="s">
        <v>194</v>
      </c>
      <c r="F420" s="40" t="s">
        <v>127</v>
      </c>
      <c r="G420" s="40"/>
      <c r="H420" s="40"/>
      <c r="I420" s="44">
        <f t="shared" si="64"/>
        <v>0</v>
      </c>
      <c r="J420" s="44">
        <f t="shared" si="64"/>
        <v>0</v>
      </c>
      <c r="K420" s="44">
        <f t="shared" si="61"/>
        <v>0</v>
      </c>
      <c r="L420" s="86"/>
      <c r="M420" s="86"/>
      <c r="N420" s="87"/>
      <c r="O420" s="104"/>
    </row>
    <row r="421" spans="1:15" ht="30">
      <c r="A421" s="60" t="s">
        <v>130</v>
      </c>
      <c r="B421" s="40" t="s">
        <v>99</v>
      </c>
      <c r="C421" s="40" t="s">
        <v>67</v>
      </c>
      <c r="D421" s="40" t="s">
        <v>109</v>
      </c>
      <c r="E421" s="40" t="s">
        <v>194</v>
      </c>
      <c r="F421" s="40" t="s">
        <v>129</v>
      </c>
      <c r="G421" s="40"/>
      <c r="H421" s="40"/>
      <c r="I421" s="44">
        <f t="shared" si="64"/>
        <v>0</v>
      </c>
      <c r="J421" s="44">
        <f t="shared" si="64"/>
        <v>0</v>
      </c>
      <c r="K421" s="44">
        <f t="shared" si="61"/>
        <v>0</v>
      </c>
      <c r="L421" s="86"/>
      <c r="M421" s="86"/>
      <c r="N421" s="87"/>
      <c r="O421" s="104"/>
    </row>
    <row r="422" spans="1:15" ht="18">
      <c r="A422" s="121" t="s">
        <v>113</v>
      </c>
      <c r="B422" s="41" t="s">
        <v>99</v>
      </c>
      <c r="C422" s="41" t="s">
        <v>67</v>
      </c>
      <c r="D422" s="41" t="s">
        <v>109</v>
      </c>
      <c r="E422" s="41" t="s">
        <v>194</v>
      </c>
      <c r="F422" s="41" t="s">
        <v>129</v>
      </c>
      <c r="G422" s="41" t="s">
        <v>102</v>
      </c>
      <c r="H422" s="41"/>
      <c r="I422" s="45">
        <v>0</v>
      </c>
      <c r="J422" s="45">
        <v>0</v>
      </c>
      <c r="K422" s="45">
        <f t="shared" si="61"/>
        <v>0</v>
      </c>
      <c r="L422" s="86"/>
      <c r="M422" s="86"/>
      <c r="N422" s="108"/>
      <c r="O422" s="104"/>
    </row>
    <row r="423" spans="1:15" ht="30">
      <c r="A423" s="115" t="s">
        <v>143</v>
      </c>
      <c r="B423" s="40" t="s">
        <v>99</v>
      </c>
      <c r="C423" s="40" t="s">
        <v>67</v>
      </c>
      <c r="D423" s="40" t="s">
        <v>109</v>
      </c>
      <c r="E423" s="40" t="s">
        <v>194</v>
      </c>
      <c r="F423" s="40" t="s">
        <v>142</v>
      </c>
      <c r="G423" s="40"/>
      <c r="H423" s="40"/>
      <c r="I423" s="44">
        <f>I424</f>
        <v>125</v>
      </c>
      <c r="J423" s="44">
        <f>J424</f>
        <v>0</v>
      </c>
      <c r="K423" s="44">
        <f>I423+J423</f>
        <v>125</v>
      </c>
      <c r="L423" s="86"/>
      <c r="M423" s="86"/>
      <c r="N423" s="108"/>
      <c r="O423" s="104"/>
    </row>
    <row r="424" spans="1:15" ht="45">
      <c r="A424" s="115" t="s">
        <v>215</v>
      </c>
      <c r="B424" s="40" t="s">
        <v>99</v>
      </c>
      <c r="C424" s="40" t="s">
        <v>67</v>
      </c>
      <c r="D424" s="40" t="s">
        <v>109</v>
      </c>
      <c r="E424" s="40" t="s">
        <v>194</v>
      </c>
      <c r="F424" s="40" t="s">
        <v>146</v>
      </c>
      <c r="G424" s="40"/>
      <c r="H424" s="40"/>
      <c r="I424" s="44">
        <f>I425</f>
        <v>125</v>
      </c>
      <c r="J424" s="44">
        <f>J425</f>
        <v>0</v>
      </c>
      <c r="K424" s="44">
        <f>I424+J424</f>
        <v>125</v>
      </c>
      <c r="L424" s="86"/>
      <c r="M424" s="86"/>
      <c r="N424" s="108"/>
      <c r="O424" s="104"/>
    </row>
    <row r="425" spans="1:15" ht="18">
      <c r="A425" s="61" t="s">
        <v>113</v>
      </c>
      <c r="B425" s="41" t="s">
        <v>99</v>
      </c>
      <c r="C425" s="41" t="s">
        <v>67</v>
      </c>
      <c r="D425" s="41" t="s">
        <v>109</v>
      </c>
      <c r="E425" s="41" t="s">
        <v>194</v>
      </c>
      <c r="F425" s="41" t="s">
        <v>146</v>
      </c>
      <c r="G425" s="41" t="s">
        <v>102</v>
      </c>
      <c r="H425" s="41"/>
      <c r="I425" s="45">
        <v>125</v>
      </c>
      <c r="J425" s="45">
        <v>0</v>
      </c>
      <c r="K425" s="45">
        <f>I425+J425</f>
        <v>125</v>
      </c>
      <c r="L425" s="86"/>
      <c r="M425" s="86"/>
      <c r="N425" s="108"/>
      <c r="O425" s="104"/>
    </row>
    <row r="426" spans="1:15" ht="75">
      <c r="A426" s="115" t="s">
        <v>441</v>
      </c>
      <c r="B426" s="40" t="s">
        <v>99</v>
      </c>
      <c r="C426" s="40" t="s">
        <v>67</v>
      </c>
      <c r="D426" s="40" t="s">
        <v>109</v>
      </c>
      <c r="E426" s="40" t="s">
        <v>382</v>
      </c>
      <c r="F426" s="40"/>
      <c r="G426" s="40"/>
      <c r="H426" s="40"/>
      <c r="I426" s="44">
        <f>I427</f>
        <v>138</v>
      </c>
      <c r="J426" s="44">
        <f>J427</f>
        <v>23</v>
      </c>
      <c r="K426" s="44">
        <f t="shared" si="61"/>
        <v>161</v>
      </c>
      <c r="L426" s="86"/>
      <c r="M426" s="86"/>
      <c r="N426" s="87"/>
      <c r="O426" s="104"/>
    </row>
    <row r="427" spans="1:15" ht="45.75" customHeight="1">
      <c r="A427" s="115" t="s">
        <v>381</v>
      </c>
      <c r="B427" s="40" t="s">
        <v>99</v>
      </c>
      <c r="C427" s="40" t="s">
        <v>67</v>
      </c>
      <c r="D427" s="40" t="s">
        <v>109</v>
      </c>
      <c r="E427" s="40" t="s">
        <v>383</v>
      </c>
      <c r="F427" s="40"/>
      <c r="G427" s="40"/>
      <c r="H427" s="40"/>
      <c r="I427" s="44">
        <f>I428</f>
        <v>138</v>
      </c>
      <c r="J427" s="44">
        <f>J428</f>
        <v>23</v>
      </c>
      <c r="K427" s="44">
        <f t="shared" si="61"/>
        <v>161</v>
      </c>
      <c r="L427" s="86"/>
      <c r="M427" s="86"/>
      <c r="N427" s="87"/>
      <c r="O427" s="104"/>
    </row>
    <row r="428" spans="1:15" ht="18">
      <c r="A428" s="60" t="s">
        <v>293</v>
      </c>
      <c r="B428" s="40" t="s">
        <v>99</v>
      </c>
      <c r="C428" s="40" t="s">
        <v>67</v>
      </c>
      <c r="D428" s="40" t="s">
        <v>109</v>
      </c>
      <c r="E428" s="40" t="s">
        <v>384</v>
      </c>
      <c r="F428" s="40"/>
      <c r="G428" s="40"/>
      <c r="H428" s="40"/>
      <c r="I428" s="44">
        <f>I432+I429</f>
        <v>138</v>
      </c>
      <c r="J428" s="44">
        <f>J432+J429</f>
        <v>23</v>
      </c>
      <c r="K428" s="44">
        <f t="shared" si="61"/>
        <v>161</v>
      </c>
      <c r="L428" s="86"/>
      <c r="M428" s="86"/>
      <c r="N428" s="87"/>
      <c r="O428" s="104"/>
    </row>
    <row r="429" spans="1:15" ht="90">
      <c r="A429" s="115" t="s">
        <v>249</v>
      </c>
      <c r="B429" s="40" t="s">
        <v>99</v>
      </c>
      <c r="C429" s="40" t="s">
        <v>67</v>
      </c>
      <c r="D429" s="40" t="s">
        <v>109</v>
      </c>
      <c r="E429" s="40" t="s">
        <v>384</v>
      </c>
      <c r="F429" s="40" t="s">
        <v>124</v>
      </c>
      <c r="G429" s="40"/>
      <c r="H429" s="40"/>
      <c r="I429" s="44">
        <f>I430</f>
        <v>138</v>
      </c>
      <c r="J429" s="44">
        <f>J430</f>
        <v>23</v>
      </c>
      <c r="K429" s="44">
        <f>I429+J429</f>
        <v>161</v>
      </c>
      <c r="L429" s="86"/>
      <c r="M429" s="86"/>
      <c r="N429" s="87"/>
      <c r="O429" s="104"/>
    </row>
    <row r="430" spans="1:15" ht="30">
      <c r="A430" s="115" t="s">
        <v>128</v>
      </c>
      <c r="B430" s="40" t="s">
        <v>99</v>
      </c>
      <c r="C430" s="40" t="s">
        <v>67</v>
      </c>
      <c r="D430" s="40" t="s">
        <v>109</v>
      </c>
      <c r="E430" s="40" t="s">
        <v>384</v>
      </c>
      <c r="F430" s="40" t="s">
        <v>125</v>
      </c>
      <c r="G430" s="40"/>
      <c r="H430" s="40"/>
      <c r="I430" s="44">
        <f>I431</f>
        <v>138</v>
      </c>
      <c r="J430" s="44">
        <f>J431</f>
        <v>23</v>
      </c>
      <c r="K430" s="44">
        <f>I430+J430</f>
        <v>161</v>
      </c>
      <c r="L430" s="86"/>
      <c r="M430" s="86"/>
      <c r="N430" s="87"/>
      <c r="O430" s="104"/>
    </row>
    <row r="431" spans="1:15" ht="18">
      <c r="A431" s="61" t="s">
        <v>113</v>
      </c>
      <c r="B431" s="41" t="s">
        <v>99</v>
      </c>
      <c r="C431" s="41" t="s">
        <v>67</v>
      </c>
      <c r="D431" s="41" t="s">
        <v>109</v>
      </c>
      <c r="E431" s="41" t="s">
        <v>384</v>
      </c>
      <c r="F431" s="41" t="s">
        <v>125</v>
      </c>
      <c r="G431" s="41" t="s">
        <v>102</v>
      </c>
      <c r="H431" s="41"/>
      <c r="I431" s="45">
        <v>138</v>
      </c>
      <c r="J431" s="45">
        <v>23</v>
      </c>
      <c r="K431" s="45">
        <f>I431+J431</f>
        <v>161</v>
      </c>
      <c r="L431" s="86"/>
      <c r="M431" s="86"/>
      <c r="N431" s="87"/>
      <c r="O431" s="104"/>
    </row>
    <row r="432" spans="1:15" ht="30">
      <c r="A432" s="115" t="s">
        <v>143</v>
      </c>
      <c r="B432" s="40" t="s">
        <v>99</v>
      </c>
      <c r="C432" s="40" t="s">
        <v>67</v>
      </c>
      <c r="D432" s="40" t="s">
        <v>109</v>
      </c>
      <c r="E432" s="40" t="s">
        <v>384</v>
      </c>
      <c r="F432" s="40" t="s">
        <v>142</v>
      </c>
      <c r="G432" s="40"/>
      <c r="H432" s="40"/>
      <c r="I432" s="44">
        <f>I433</f>
        <v>0</v>
      </c>
      <c r="J432" s="44">
        <f>J433</f>
        <v>0</v>
      </c>
      <c r="K432" s="44">
        <f t="shared" si="61"/>
        <v>0</v>
      </c>
      <c r="L432" s="86"/>
      <c r="M432" s="86"/>
      <c r="N432" s="87"/>
      <c r="O432" s="104"/>
    </row>
    <row r="433" spans="1:15" ht="18">
      <c r="A433" s="115" t="s">
        <v>217</v>
      </c>
      <c r="B433" s="40" t="s">
        <v>99</v>
      </c>
      <c r="C433" s="40" t="s">
        <v>67</v>
      </c>
      <c r="D433" s="40" t="s">
        <v>109</v>
      </c>
      <c r="E433" s="40" t="s">
        <v>384</v>
      </c>
      <c r="F433" s="40" t="s">
        <v>216</v>
      </c>
      <c r="G433" s="40"/>
      <c r="H433" s="40"/>
      <c r="I433" s="44">
        <f>I434</f>
        <v>0</v>
      </c>
      <c r="J433" s="44">
        <f>J434</f>
        <v>0</v>
      </c>
      <c r="K433" s="44">
        <f t="shared" si="61"/>
        <v>0</v>
      </c>
      <c r="L433" s="86"/>
      <c r="M433" s="86"/>
      <c r="N433" s="87"/>
      <c r="O433" s="104"/>
    </row>
    <row r="434" spans="1:15" ht="18">
      <c r="A434" s="121" t="s">
        <v>113</v>
      </c>
      <c r="B434" s="41" t="s">
        <v>99</v>
      </c>
      <c r="C434" s="41" t="s">
        <v>67</v>
      </c>
      <c r="D434" s="41" t="s">
        <v>109</v>
      </c>
      <c r="E434" s="41" t="s">
        <v>384</v>
      </c>
      <c r="F434" s="41" t="s">
        <v>216</v>
      </c>
      <c r="G434" s="41" t="s">
        <v>102</v>
      </c>
      <c r="H434" s="41"/>
      <c r="I434" s="45">
        <v>0</v>
      </c>
      <c r="J434" s="45">
        <v>0</v>
      </c>
      <c r="K434" s="45">
        <f t="shared" si="61"/>
        <v>0</v>
      </c>
      <c r="L434" s="86"/>
      <c r="M434" s="86"/>
      <c r="N434" s="108"/>
      <c r="O434" s="104"/>
    </row>
    <row r="435" spans="1:15" ht="30">
      <c r="A435" s="115" t="s">
        <v>38</v>
      </c>
      <c r="B435" s="40" t="s">
        <v>99</v>
      </c>
      <c r="C435" s="40" t="s">
        <v>67</v>
      </c>
      <c r="D435" s="40" t="s">
        <v>109</v>
      </c>
      <c r="E435" s="40" t="s">
        <v>265</v>
      </c>
      <c r="F435" s="40"/>
      <c r="G435" s="40"/>
      <c r="H435" s="40"/>
      <c r="I435" s="44">
        <f>I436+I454+I461+I468+I446+I450</f>
        <v>2560.8</v>
      </c>
      <c r="J435" s="44">
        <f>J436+J454+J461+J468+J446+J450</f>
        <v>61.6</v>
      </c>
      <c r="K435" s="44">
        <f t="shared" si="61"/>
        <v>2622.4</v>
      </c>
      <c r="L435" s="107"/>
      <c r="M435" s="107"/>
      <c r="N435" s="87"/>
      <c r="O435" s="104"/>
    </row>
    <row r="436" spans="1:15" ht="50.25" customHeight="1">
      <c r="A436" s="60" t="s">
        <v>224</v>
      </c>
      <c r="B436" s="40" t="s">
        <v>99</v>
      </c>
      <c r="C436" s="40" t="s">
        <v>67</v>
      </c>
      <c r="D436" s="40" t="s">
        <v>109</v>
      </c>
      <c r="E436" s="40" t="s">
        <v>270</v>
      </c>
      <c r="F436" s="40"/>
      <c r="G436" s="40"/>
      <c r="H436" s="40"/>
      <c r="I436" s="44">
        <f>I437+I443+I440</f>
        <v>575.7</v>
      </c>
      <c r="J436" s="44">
        <f>J437+J443+J440</f>
        <v>61.6</v>
      </c>
      <c r="K436" s="44">
        <f t="shared" si="61"/>
        <v>637.3000000000001</v>
      </c>
      <c r="L436" s="86"/>
      <c r="M436" s="86"/>
      <c r="N436" s="87"/>
      <c r="O436" s="104"/>
    </row>
    <row r="437" spans="1:15" ht="30">
      <c r="A437" s="60" t="s">
        <v>502</v>
      </c>
      <c r="B437" s="40" t="s">
        <v>99</v>
      </c>
      <c r="C437" s="40" t="s">
        <v>67</v>
      </c>
      <c r="D437" s="40" t="s">
        <v>109</v>
      </c>
      <c r="E437" s="40" t="s">
        <v>270</v>
      </c>
      <c r="F437" s="40" t="s">
        <v>127</v>
      </c>
      <c r="G437" s="40"/>
      <c r="H437" s="40"/>
      <c r="I437" s="44">
        <f>I438</f>
        <v>420.7</v>
      </c>
      <c r="J437" s="44">
        <f>J438</f>
        <v>61.6</v>
      </c>
      <c r="K437" s="44">
        <f t="shared" si="61"/>
        <v>482.3</v>
      </c>
      <c r="L437" s="86"/>
      <c r="M437" s="86"/>
      <c r="N437" s="87"/>
      <c r="O437" s="104"/>
    </row>
    <row r="438" spans="1:15" ht="30">
      <c r="A438" s="60" t="s">
        <v>130</v>
      </c>
      <c r="B438" s="40" t="s">
        <v>99</v>
      </c>
      <c r="C438" s="40" t="s">
        <v>67</v>
      </c>
      <c r="D438" s="40" t="s">
        <v>109</v>
      </c>
      <c r="E438" s="40" t="s">
        <v>270</v>
      </c>
      <c r="F438" s="40" t="s">
        <v>129</v>
      </c>
      <c r="G438" s="40"/>
      <c r="H438" s="40"/>
      <c r="I438" s="44">
        <f>I439</f>
        <v>420.7</v>
      </c>
      <c r="J438" s="44">
        <f>J439</f>
        <v>61.6</v>
      </c>
      <c r="K438" s="44">
        <f t="shared" si="61"/>
        <v>482.3</v>
      </c>
      <c r="L438" s="86"/>
      <c r="M438" s="86"/>
      <c r="N438" s="87"/>
      <c r="O438" s="104"/>
    </row>
    <row r="439" spans="1:15" ht="18">
      <c r="A439" s="121" t="s">
        <v>113</v>
      </c>
      <c r="B439" s="41" t="s">
        <v>99</v>
      </c>
      <c r="C439" s="41" t="s">
        <v>67</v>
      </c>
      <c r="D439" s="41" t="s">
        <v>109</v>
      </c>
      <c r="E439" s="41" t="s">
        <v>270</v>
      </c>
      <c r="F439" s="41" t="s">
        <v>129</v>
      </c>
      <c r="G439" s="41" t="s">
        <v>102</v>
      </c>
      <c r="H439" s="41"/>
      <c r="I439" s="45">
        <v>420.7</v>
      </c>
      <c r="J439" s="45">
        <v>61.6</v>
      </c>
      <c r="K439" s="45">
        <f t="shared" si="61"/>
        <v>482.3</v>
      </c>
      <c r="L439" s="86"/>
      <c r="M439" s="86"/>
      <c r="N439" s="108"/>
      <c r="O439" s="104"/>
    </row>
    <row r="440" spans="1:15" ht="30">
      <c r="A440" s="115" t="s">
        <v>143</v>
      </c>
      <c r="B440" s="40" t="s">
        <v>99</v>
      </c>
      <c r="C440" s="40" t="s">
        <v>67</v>
      </c>
      <c r="D440" s="40" t="s">
        <v>109</v>
      </c>
      <c r="E440" s="40" t="s">
        <v>270</v>
      </c>
      <c r="F440" s="40" t="s">
        <v>142</v>
      </c>
      <c r="G440" s="41"/>
      <c r="H440" s="41"/>
      <c r="I440" s="44">
        <f aca="true" t="shared" si="65" ref="I440:K441">I441</f>
        <v>110</v>
      </c>
      <c r="J440" s="44">
        <f t="shared" si="65"/>
        <v>0</v>
      </c>
      <c r="K440" s="44">
        <f t="shared" si="65"/>
        <v>110</v>
      </c>
      <c r="L440" s="86"/>
      <c r="M440" s="86"/>
      <c r="N440" s="108"/>
      <c r="O440" s="104"/>
    </row>
    <row r="441" spans="1:15" ht="18">
      <c r="A441" s="115" t="s">
        <v>10</v>
      </c>
      <c r="B441" s="40" t="s">
        <v>99</v>
      </c>
      <c r="C441" s="40" t="s">
        <v>67</v>
      </c>
      <c r="D441" s="40" t="s">
        <v>109</v>
      </c>
      <c r="E441" s="40" t="s">
        <v>270</v>
      </c>
      <c r="F441" s="40" t="s">
        <v>9</v>
      </c>
      <c r="G441" s="41"/>
      <c r="H441" s="41"/>
      <c r="I441" s="44">
        <f t="shared" si="65"/>
        <v>110</v>
      </c>
      <c r="J441" s="44">
        <f t="shared" si="65"/>
        <v>0</v>
      </c>
      <c r="K441" s="44">
        <f t="shared" si="65"/>
        <v>110</v>
      </c>
      <c r="L441" s="86"/>
      <c r="M441" s="86"/>
      <c r="N441" s="108"/>
      <c r="O441" s="104"/>
    </row>
    <row r="442" spans="1:15" ht="18">
      <c r="A442" s="121" t="s">
        <v>113</v>
      </c>
      <c r="B442" s="41" t="s">
        <v>99</v>
      </c>
      <c r="C442" s="41" t="s">
        <v>67</v>
      </c>
      <c r="D442" s="41" t="s">
        <v>109</v>
      </c>
      <c r="E442" s="41" t="s">
        <v>270</v>
      </c>
      <c r="F442" s="41" t="s">
        <v>9</v>
      </c>
      <c r="G442" s="41" t="s">
        <v>102</v>
      </c>
      <c r="H442" s="41"/>
      <c r="I442" s="45">
        <v>110</v>
      </c>
      <c r="J442" s="45">
        <v>0</v>
      </c>
      <c r="K442" s="45">
        <f>I442+J442</f>
        <v>110</v>
      </c>
      <c r="L442" s="86"/>
      <c r="M442" s="86"/>
      <c r="N442" s="108"/>
      <c r="O442" s="104"/>
    </row>
    <row r="443" spans="1:15" ht="18">
      <c r="A443" s="60" t="s">
        <v>139</v>
      </c>
      <c r="B443" s="40" t="s">
        <v>99</v>
      </c>
      <c r="C443" s="40" t="s">
        <v>67</v>
      </c>
      <c r="D443" s="40" t="s">
        <v>109</v>
      </c>
      <c r="E443" s="40" t="s">
        <v>270</v>
      </c>
      <c r="F443" s="40" t="s">
        <v>138</v>
      </c>
      <c r="G443" s="40"/>
      <c r="H443" s="40"/>
      <c r="I443" s="44">
        <f>I444</f>
        <v>45</v>
      </c>
      <c r="J443" s="44">
        <f>J444</f>
        <v>0</v>
      </c>
      <c r="K443" s="44">
        <f t="shared" si="61"/>
        <v>45</v>
      </c>
      <c r="L443" s="86"/>
      <c r="M443" s="86"/>
      <c r="N443" s="87"/>
      <c r="O443" s="104"/>
    </row>
    <row r="444" spans="1:15" ht="17.25" customHeight="1">
      <c r="A444" s="60" t="s">
        <v>141</v>
      </c>
      <c r="B444" s="40" t="s">
        <v>99</v>
      </c>
      <c r="C444" s="40" t="s">
        <v>67</v>
      </c>
      <c r="D444" s="40" t="s">
        <v>109</v>
      </c>
      <c r="E444" s="40" t="s">
        <v>270</v>
      </c>
      <c r="F444" s="40" t="s">
        <v>140</v>
      </c>
      <c r="G444" s="40"/>
      <c r="H444" s="40"/>
      <c r="I444" s="44">
        <f>I445</f>
        <v>45</v>
      </c>
      <c r="J444" s="44">
        <f>J445</f>
        <v>0</v>
      </c>
      <c r="K444" s="44">
        <f t="shared" si="61"/>
        <v>45</v>
      </c>
      <c r="L444" s="86"/>
      <c r="M444" s="86"/>
      <c r="N444" s="87"/>
      <c r="O444" s="104"/>
    </row>
    <row r="445" spans="1:15" ht="18">
      <c r="A445" s="121" t="s">
        <v>113</v>
      </c>
      <c r="B445" s="41" t="s">
        <v>99</v>
      </c>
      <c r="C445" s="41" t="s">
        <v>67</v>
      </c>
      <c r="D445" s="41" t="s">
        <v>109</v>
      </c>
      <c r="E445" s="41" t="s">
        <v>270</v>
      </c>
      <c r="F445" s="41" t="s">
        <v>140</v>
      </c>
      <c r="G445" s="41" t="s">
        <v>102</v>
      </c>
      <c r="H445" s="41"/>
      <c r="I445" s="45">
        <v>45</v>
      </c>
      <c r="J445" s="45">
        <v>0</v>
      </c>
      <c r="K445" s="45">
        <f t="shared" si="61"/>
        <v>45</v>
      </c>
      <c r="L445" s="86"/>
      <c r="M445" s="86"/>
      <c r="N445" s="108"/>
      <c r="O445" s="104"/>
    </row>
    <row r="446" spans="1:15" ht="45">
      <c r="A446" s="115" t="s">
        <v>476</v>
      </c>
      <c r="B446" s="40" t="s">
        <v>99</v>
      </c>
      <c r="C446" s="40" t="s">
        <v>67</v>
      </c>
      <c r="D446" s="40" t="s">
        <v>109</v>
      </c>
      <c r="E446" s="40" t="s">
        <v>477</v>
      </c>
      <c r="F446" s="40"/>
      <c r="G446" s="40"/>
      <c r="H446" s="40"/>
      <c r="I446" s="44">
        <f aca="true" t="shared" si="66" ref="I446:J448">I447</f>
        <v>577.4</v>
      </c>
      <c r="J446" s="44">
        <f t="shared" si="66"/>
        <v>0</v>
      </c>
      <c r="K446" s="44">
        <f>I446+J446</f>
        <v>577.4</v>
      </c>
      <c r="L446" s="86"/>
      <c r="M446" s="86"/>
      <c r="N446" s="108"/>
      <c r="O446" s="104"/>
    </row>
    <row r="447" spans="1:15" ht="18">
      <c r="A447" s="60" t="s">
        <v>139</v>
      </c>
      <c r="B447" s="40" t="s">
        <v>99</v>
      </c>
      <c r="C447" s="40" t="s">
        <v>67</v>
      </c>
      <c r="D447" s="40" t="s">
        <v>109</v>
      </c>
      <c r="E447" s="40" t="s">
        <v>477</v>
      </c>
      <c r="F447" s="40" t="s">
        <v>138</v>
      </c>
      <c r="G447" s="40"/>
      <c r="H447" s="40"/>
      <c r="I447" s="44">
        <f t="shared" si="66"/>
        <v>577.4</v>
      </c>
      <c r="J447" s="44">
        <f t="shared" si="66"/>
        <v>0</v>
      </c>
      <c r="K447" s="44">
        <f>I447+J447</f>
        <v>577.4</v>
      </c>
      <c r="L447" s="86"/>
      <c r="M447" s="86"/>
      <c r="N447" s="108"/>
      <c r="O447" s="104"/>
    </row>
    <row r="448" spans="1:15" ht="18">
      <c r="A448" s="60" t="s">
        <v>450</v>
      </c>
      <c r="B448" s="40" t="s">
        <v>99</v>
      </c>
      <c r="C448" s="40" t="s">
        <v>67</v>
      </c>
      <c r="D448" s="40" t="s">
        <v>109</v>
      </c>
      <c r="E448" s="40" t="s">
        <v>477</v>
      </c>
      <c r="F448" s="40" t="s">
        <v>451</v>
      </c>
      <c r="G448" s="40"/>
      <c r="H448" s="40"/>
      <c r="I448" s="44">
        <f t="shared" si="66"/>
        <v>577.4</v>
      </c>
      <c r="J448" s="44">
        <f t="shared" si="66"/>
        <v>0</v>
      </c>
      <c r="K448" s="44">
        <f>I448+J448</f>
        <v>577.4</v>
      </c>
      <c r="L448" s="86"/>
      <c r="M448" s="86"/>
      <c r="N448" s="108"/>
      <c r="O448" s="104"/>
    </row>
    <row r="449" spans="1:15" ht="18">
      <c r="A449" s="61" t="s">
        <v>113</v>
      </c>
      <c r="B449" s="41" t="s">
        <v>99</v>
      </c>
      <c r="C449" s="41" t="s">
        <v>67</v>
      </c>
      <c r="D449" s="41" t="s">
        <v>109</v>
      </c>
      <c r="E449" s="41" t="s">
        <v>477</v>
      </c>
      <c r="F449" s="41" t="s">
        <v>451</v>
      </c>
      <c r="G449" s="41" t="s">
        <v>102</v>
      </c>
      <c r="H449" s="41"/>
      <c r="I449" s="45">
        <v>577.4</v>
      </c>
      <c r="J449" s="45">
        <v>0</v>
      </c>
      <c r="K449" s="45">
        <f>I449+J449</f>
        <v>577.4</v>
      </c>
      <c r="L449" s="86"/>
      <c r="M449" s="86"/>
      <c r="N449" s="108"/>
      <c r="O449" s="104"/>
    </row>
    <row r="450" spans="1:15" ht="18">
      <c r="A450" s="60" t="s">
        <v>503</v>
      </c>
      <c r="B450" s="40" t="s">
        <v>99</v>
      </c>
      <c r="C450" s="40" t="s">
        <v>67</v>
      </c>
      <c r="D450" s="40" t="s">
        <v>109</v>
      </c>
      <c r="E450" s="40" t="s">
        <v>504</v>
      </c>
      <c r="F450" s="41"/>
      <c r="G450" s="41"/>
      <c r="H450" s="41"/>
      <c r="I450" s="44">
        <f aca="true" t="shared" si="67" ref="I450:K452">I451</f>
        <v>1.1</v>
      </c>
      <c r="J450" s="44">
        <f t="shared" si="67"/>
        <v>0</v>
      </c>
      <c r="K450" s="44">
        <f t="shared" si="67"/>
        <v>1.1</v>
      </c>
      <c r="L450" s="86"/>
      <c r="M450" s="86"/>
      <c r="N450" s="108"/>
      <c r="O450" s="104"/>
    </row>
    <row r="451" spans="1:15" ht="30">
      <c r="A451" s="60" t="s">
        <v>502</v>
      </c>
      <c r="B451" s="40" t="s">
        <v>99</v>
      </c>
      <c r="C451" s="40" t="s">
        <v>67</v>
      </c>
      <c r="D451" s="40" t="s">
        <v>109</v>
      </c>
      <c r="E451" s="40" t="s">
        <v>504</v>
      </c>
      <c r="F451" s="40" t="s">
        <v>127</v>
      </c>
      <c r="G451" s="40"/>
      <c r="H451" s="41"/>
      <c r="I451" s="44">
        <f t="shared" si="67"/>
        <v>1.1</v>
      </c>
      <c r="J451" s="44">
        <f t="shared" si="67"/>
        <v>0</v>
      </c>
      <c r="K451" s="44">
        <f t="shared" si="67"/>
        <v>1.1</v>
      </c>
      <c r="L451" s="86"/>
      <c r="M451" s="86"/>
      <c r="N451" s="108"/>
      <c r="O451" s="104"/>
    </row>
    <row r="452" spans="1:15" ht="30">
      <c r="A452" s="60" t="s">
        <v>130</v>
      </c>
      <c r="B452" s="40" t="s">
        <v>99</v>
      </c>
      <c r="C452" s="40" t="s">
        <v>67</v>
      </c>
      <c r="D452" s="40" t="s">
        <v>109</v>
      </c>
      <c r="E452" s="40" t="s">
        <v>504</v>
      </c>
      <c r="F452" s="40" t="s">
        <v>129</v>
      </c>
      <c r="G452" s="40"/>
      <c r="H452" s="41"/>
      <c r="I452" s="44">
        <f t="shared" si="67"/>
        <v>1.1</v>
      </c>
      <c r="J452" s="44">
        <f t="shared" si="67"/>
        <v>0</v>
      </c>
      <c r="K452" s="44">
        <f t="shared" si="67"/>
        <v>1.1</v>
      </c>
      <c r="L452" s="86"/>
      <c r="M452" s="86"/>
      <c r="N452" s="108"/>
      <c r="O452" s="104"/>
    </row>
    <row r="453" spans="1:15" ht="18">
      <c r="A453" s="61" t="s">
        <v>113</v>
      </c>
      <c r="B453" s="41" t="s">
        <v>99</v>
      </c>
      <c r="C453" s="41" t="s">
        <v>67</v>
      </c>
      <c r="D453" s="41" t="s">
        <v>109</v>
      </c>
      <c r="E453" s="41" t="s">
        <v>504</v>
      </c>
      <c r="F453" s="41" t="s">
        <v>129</v>
      </c>
      <c r="G453" s="41" t="s">
        <v>102</v>
      </c>
      <c r="H453" s="41"/>
      <c r="I453" s="45">
        <v>1.1</v>
      </c>
      <c r="J453" s="45">
        <v>0</v>
      </c>
      <c r="K453" s="45">
        <f>I453+J453</f>
        <v>1.1</v>
      </c>
      <c r="L453" s="86"/>
      <c r="M453" s="86"/>
      <c r="N453" s="108"/>
      <c r="O453" s="104"/>
    </row>
    <row r="454" spans="1:15" ht="123" customHeight="1">
      <c r="A454" s="115" t="s">
        <v>48</v>
      </c>
      <c r="B454" s="40" t="s">
        <v>99</v>
      </c>
      <c r="C454" s="40" t="s">
        <v>67</v>
      </c>
      <c r="D454" s="40" t="s">
        <v>109</v>
      </c>
      <c r="E454" s="40" t="s">
        <v>380</v>
      </c>
      <c r="F454" s="42"/>
      <c r="G454" s="42"/>
      <c r="H454" s="42"/>
      <c r="I454" s="44">
        <f>I455+I458</f>
        <v>327.7</v>
      </c>
      <c r="J454" s="44">
        <f>J455+J458</f>
        <v>0</v>
      </c>
      <c r="K454" s="44">
        <f t="shared" si="61"/>
        <v>327.7</v>
      </c>
      <c r="L454" s="86"/>
      <c r="M454" s="86"/>
      <c r="N454" s="87"/>
      <c r="O454" s="104"/>
    </row>
    <row r="455" spans="1:15" ht="90">
      <c r="A455" s="115" t="s">
        <v>249</v>
      </c>
      <c r="B455" s="40" t="s">
        <v>99</v>
      </c>
      <c r="C455" s="40" t="s">
        <v>67</v>
      </c>
      <c r="D455" s="40" t="s">
        <v>109</v>
      </c>
      <c r="E455" s="40" t="s">
        <v>380</v>
      </c>
      <c r="F455" s="40" t="s">
        <v>124</v>
      </c>
      <c r="G455" s="42"/>
      <c r="H455" s="42"/>
      <c r="I455" s="44">
        <f>I456</f>
        <v>319.7</v>
      </c>
      <c r="J455" s="44">
        <f>J456</f>
        <v>0</v>
      </c>
      <c r="K455" s="44">
        <f t="shared" si="61"/>
        <v>319.7</v>
      </c>
      <c r="L455" s="86"/>
      <c r="M455" s="86"/>
      <c r="N455" s="87"/>
      <c r="O455" s="104"/>
    </row>
    <row r="456" spans="1:15" ht="30">
      <c r="A456" s="115" t="s">
        <v>128</v>
      </c>
      <c r="B456" s="40" t="s">
        <v>99</v>
      </c>
      <c r="C456" s="40" t="s">
        <v>67</v>
      </c>
      <c r="D456" s="40" t="s">
        <v>109</v>
      </c>
      <c r="E456" s="40" t="s">
        <v>380</v>
      </c>
      <c r="F456" s="40" t="s">
        <v>125</v>
      </c>
      <c r="G456" s="40"/>
      <c r="H456" s="40"/>
      <c r="I456" s="44">
        <f>I457</f>
        <v>319.7</v>
      </c>
      <c r="J456" s="44">
        <f>J457</f>
        <v>0</v>
      </c>
      <c r="K456" s="44">
        <f t="shared" si="61"/>
        <v>319.7</v>
      </c>
      <c r="L456" s="86"/>
      <c r="M456" s="86"/>
      <c r="N456" s="87"/>
      <c r="O456" s="104"/>
    </row>
    <row r="457" spans="1:15" ht="18">
      <c r="A457" s="61" t="s">
        <v>114</v>
      </c>
      <c r="B457" s="41" t="s">
        <v>99</v>
      </c>
      <c r="C457" s="41" t="s">
        <v>67</v>
      </c>
      <c r="D457" s="41" t="s">
        <v>109</v>
      </c>
      <c r="E457" s="41" t="s">
        <v>380</v>
      </c>
      <c r="F457" s="41" t="s">
        <v>125</v>
      </c>
      <c r="G457" s="41" t="s">
        <v>103</v>
      </c>
      <c r="H457" s="41"/>
      <c r="I457" s="45">
        <v>319.7</v>
      </c>
      <c r="J457" s="45">
        <v>0</v>
      </c>
      <c r="K457" s="45">
        <f t="shared" si="61"/>
        <v>319.7</v>
      </c>
      <c r="L457" s="87"/>
      <c r="M457" s="87"/>
      <c r="N457" s="108"/>
      <c r="O457" s="104"/>
    </row>
    <row r="458" spans="1:15" ht="30">
      <c r="A458" s="60" t="s">
        <v>502</v>
      </c>
      <c r="B458" s="40" t="s">
        <v>99</v>
      </c>
      <c r="C458" s="40" t="s">
        <v>67</v>
      </c>
      <c r="D458" s="40" t="s">
        <v>109</v>
      </c>
      <c r="E458" s="40" t="s">
        <v>380</v>
      </c>
      <c r="F458" s="40" t="s">
        <v>127</v>
      </c>
      <c r="G458" s="40"/>
      <c r="H458" s="40"/>
      <c r="I458" s="44">
        <f>I459</f>
        <v>8</v>
      </c>
      <c r="J458" s="44">
        <f>J459</f>
        <v>0</v>
      </c>
      <c r="K458" s="44">
        <f t="shared" si="61"/>
        <v>8</v>
      </c>
      <c r="L458" s="87"/>
      <c r="M458" s="87"/>
      <c r="N458" s="87"/>
      <c r="O458" s="104"/>
    </row>
    <row r="459" spans="1:15" ht="30">
      <c r="A459" s="60" t="s">
        <v>130</v>
      </c>
      <c r="B459" s="40" t="s">
        <v>99</v>
      </c>
      <c r="C459" s="40" t="s">
        <v>67</v>
      </c>
      <c r="D459" s="40" t="s">
        <v>109</v>
      </c>
      <c r="E459" s="40" t="s">
        <v>380</v>
      </c>
      <c r="F459" s="40" t="s">
        <v>129</v>
      </c>
      <c r="G459" s="40"/>
      <c r="H459" s="40"/>
      <c r="I459" s="44">
        <f>I460</f>
        <v>8</v>
      </c>
      <c r="J459" s="44">
        <f>J460</f>
        <v>0</v>
      </c>
      <c r="K459" s="44">
        <f t="shared" si="61"/>
        <v>8</v>
      </c>
      <c r="L459" s="86"/>
      <c r="M459" s="86"/>
      <c r="N459" s="87"/>
      <c r="O459" s="104"/>
    </row>
    <row r="460" spans="1:15" ht="18">
      <c r="A460" s="61" t="s">
        <v>114</v>
      </c>
      <c r="B460" s="41" t="s">
        <v>99</v>
      </c>
      <c r="C460" s="41" t="s">
        <v>67</v>
      </c>
      <c r="D460" s="41" t="s">
        <v>109</v>
      </c>
      <c r="E460" s="41" t="s">
        <v>380</v>
      </c>
      <c r="F460" s="41" t="s">
        <v>129</v>
      </c>
      <c r="G460" s="41" t="s">
        <v>103</v>
      </c>
      <c r="H460" s="41"/>
      <c r="I460" s="45">
        <v>8</v>
      </c>
      <c r="J460" s="45">
        <v>0</v>
      </c>
      <c r="K460" s="45">
        <f t="shared" si="61"/>
        <v>8</v>
      </c>
      <c r="L460" s="86"/>
      <c r="M460" s="86"/>
      <c r="N460" s="108"/>
      <c r="O460" s="104"/>
    </row>
    <row r="461" spans="1:15" ht="90">
      <c r="A461" s="115" t="s">
        <v>47</v>
      </c>
      <c r="B461" s="40" t="s">
        <v>99</v>
      </c>
      <c r="C461" s="40" t="s">
        <v>67</v>
      </c>
      <c r="D461" s="40" t="s">
        <v>109</v>
      </c>
      <c r="E461" s="40" t="s">
        <v>379</v>
      </c>
      <c r="F461" s="40"/>
      <c r="G461" s="40"/>
      <c r="H461" s="40"/>
      <c r="I461" s="44">
        <f>I462+I465</f>
        <v>754.5</v>
      </c>
      <c r="J461" s="44">
        <f>J462+J465</f>
        <v>0</v>
      </c>
      <c r="K461" s="44">
        <f t="shared" si="61"/>
        <v>754.5</v>
      </c>
      <c r="L461" s="87"/>
      <c r="M461" s="87"/>
      <c r="N461" s="87"/>
      <c r="O461" s="104"/>
    </row>
    <row r="462" spans="1:15" ht="90">
      <c r="A462" s="115" t="s">
        <v>249</v>
      </c>
      <c r="B462" s="40" t="s">
        <v>99</v>
      </c>
      <c r="C462" s="40" t="s">
        <v>67</v>
      </c>
      <c r="D462" s="40" t="s">
        <v>109</v>
      </c>
      <c r="E462" s="40" t="s">
        <v>379</v>
      </c>
      <c r="F462" s="40" t="s">
        <v>124</v>
      </c>
      <c r="G462" s="40"/>
      <c r="H462" s="40"/>
      <c r="I462" s="44">
        <f>I463</f>
        <v>742.2</v>
      </c>
      <c r="J462" s="44">
        <f>J463</f>
        <v>0</v>
      </c>
      <c r="K462" s="44">
        <f t="shared" si="61"/>
        <v>742.2</v>
      </c>
      <c r="L462" s="87"/>
      <c r="M462" s="87"/>
      <c r="N462" s="87"/>
      <c r="O462" s="104"/>
    </row>
    <row r="463" spans="1:15" ht="30">
      <c r="A463" s="115" t="s">
        <v>128</v>
      </c>
      <c r="B463" s="40" t="s">
        <v>99</v>
      </c>
      <c r="C463" s="40" t="s">
        <v>67</v>
      </c>
      <c r="D463" s="40" t="s">
        <v>109</v>
      </c>
      <c r="E463" s="40" t="s">
        <v>379</v>
      </c>
      <c r="F463" s="40" t="s">
        <v>125</v>
      </c>
      <c r="G463" s="40"/>
      <c r="H463" s="40"/>
      <c r="I463" s="44">
        <f>I464</f>
        <v>742.2</v>
      </c>
      <c r="J463" s="44">
        <f>J464</f>
        <v>0</v>
      </c>
      <c r="K463" s="44">
        <f t="shared" si="61"/>
        <v>742.2</v>
      </c>
      <c r="L463" s="87"/>
      <c r="M463" s="87"/>
      <c r="N463" s="87"/>
      <c r="O463" s="104"/>
    </row>
    <row r="464" spans="1:15" ht="18">
      <c r="A464" s="61" t="s">
        <v>114</v>
      </c>
      <c r="B464" s="41" t="s">
        <v>99</v>
      </c>
      <c r="C464" s="41" t="s">
        <v>67</v>
      </c>
      <c r="D464" s="41" t="s">
        <v>109</v>
      </c>
      <c r="E464" s="41" t="s">
        <v>379</v>
      </c>
      <c r="F464" s="41" t="s">
        <v>125</v>
      </c>
      <c r="G464" s="41" t="s">
        <v>103</v>
      </c>
      <c r="H464" s="41"/>
      <c r="I464" s="45">
        <v>742.2</v>
      </c>
      <c r="J464" s="45">
        <v>0</v>
      </c>
      <c r="K464" s="45">
        <f t="shared" si="61"/>
        <v>742.2</v>
      </c>
      <c r="L464" s="87"/>
      <c r="M464" s="87"/>
      <c r="N464" s="108"/>
      <c r="O464" s="104"/>
    </row>
    <row r="465" spans="1:15" ht="30">
      <c r="A465" s="60" t="s">
        <v>502</v>
      </c>
      <c r="B465" s="40" t="s">
        <v>99</v>
      </c>
      <c r="C465" s="40" t="s">
        <v>67</v>
      </c>
      <c r="D465" s="40" t="s">
        <v>109</v>
      </c>
      <c r="E465" s="40" t="s">
        <v>379</v>
      </c>
      <c r="F465" s="40" t="s">
        <v>127</v>
      </c>
      <c r="G465" s="40"/>
      <c r="H465" s="40"/>
      <c r="I465" s="44">
        <f>I466</f>
        <v>12.3</v>
      </c>
      <c r="J465" s="44">
        <f>J466</f>
        <v>0</v>
      </c>
      <c r="K465" s="44">
        <f t="shared" si="61"/>
        <v>12.3</v>
      </c>
      <c r="L465" s="87"/>
      <c r="M465" s="87"/>
      <c r="N465" s="87"/>
      <c r="O465" s="104"/>
    </row>
    <row r="466" spans="1:15" ht="30">
      <c r="A466" s="60" t="s">
        <v>130</v>
      </c>
      <c r="B466" s="40" t="s">
        <v>99</v>
      </c>
      <c r="C466" s="40" t="s">
        <v>67</v>
      </c>
      <c r="D466" s="40" t="s">
        <v>109</v>
      </c>
      <c r="E466" s="40" t="s">
        <v>379</v>
      </c>
      <c r="F466" s="40" t="s">
        <v>129</v>
      </c>
      <c r="G466" s="40"/>
      <c r="H466" s="40"/>
      <c r="I466" s="44">
        <f>I467</f>
        <v>12.3</v>
      </c>
      <c r="J466" s="44">
        <f>J467</f>
        <v>0</v>
      </c>
      <c r="K466" s="44">
        <f t="shared" si="61"/>
        <v>12.3</v>
      </c>
      <c r="L466" s="108"/>
      <c r="M466" s="108"/>
      <c r="N466" s="87"/>
      <c r="O466" s="104"/>
    </row>
    <row r="467" spans="1:15" ht="18">
      <c r="A467" s="61" t="s">
        <v>114</v>
      </c>
      <c r="B467" s="41" t="s">
        <v>99</v>
      </c>
      <c r="C467" s="41" t="s">
        <v>67</v>
      </c>
      <c r="D467" s="41" t="s">
        <v>109</v>
      </c>
      <c r="E467" s="41" t="s">
        <v>379</v>
      </c>
      <c r="F467" s="41" t="s">
        <v>129</v>
      </c>
      <c r="G467" s="41" t="s">
        <v>103</v>
      </c>
      <c r="H467" s="41"/>
      <c r="I467" s="45">
        <v>12.3</v>
      </c>
      <c r="J467" s="45">
        <v>0</v>
      </c>
      <c r="K467" s="45">
        <f t="shared" si="61"/>
        <v>12.3</v>
      </c>
      <c r="L467" s="87"/>
      <c r="M467" s="87"/>
      <c r="N467" s="108"/>
      <c r="O467" s="104"/>
    </row>
    <row r="468" spans="1:15" ht="60">
      <c r="A468" s="115" t="s">
        <v>46</v>
      </c>
      <c r="B468" s="40" t="s">
        <v>99</v>
      </c>
      <c r="C468" s="40" t="s">
        <v>67</v>
      </c>
      <c r="D468" s="40" t="s">
        <v>109</v>
      </c>
      <c r="E468" s="40" t="s">
        <v>378</v>
      </c>
      <c r="F468" s="40"/>
      <c r="G468" s="40"/>
      <c r="H468" s="40"/>
      <c r="I468" s="44">
        <f>I469+I472</f>
        <v>324.4</v>
      </c>
      <c r="J468" s="44">
        <f>J469+J472</f>
        <v>0</v>
      </c>
      <c r="K468" s="44">
        <f t="shared" si="61"/>
        <v>324.4</v>
      </c>
      <c r="L468" s="86"/>
      <c r="M468" s="86"/>
      <c r="N468" s="87"/>
      <c r="O468" s="104"/>
    </row>
    <row r="469" spans="1:15" ht="90">
      <c r="A469" s="115" t="s">
        <v>249</v>
      </c>
      <c r="B469" s="40" t="s">
        <v>99</v>
      </c>
      <c r="C469" s="40" t="s">
        <v>67</v>
      </c>
      <c r="D469" s="40" t="s">
        <v>109</v>
      </c>
      <c r="E469" s="40" t="s">
        <v>378</v>
      </c>
      <c r="F469" s="40" t="s">
        <v>124</v>
      </c>
      <c r="G469" s="40"/>
      <c r="H469" s="40"/>
      <c r="I469" s="44">
        <f>I470</f>
        <v>321.4</v>
      </c>
      <c r="J469" s="44">
        <f>J470</f>
        <v>0</v>
      </c>
      <c r="K469" s="44">
        <f t="shared" si="61"/>
        <v>321.4</v>
      </c>
      <c r="L469" s="86"/>
      <c r="M469" s="86"/>
      <c r="N469" s="87"/>
      <c r="O469" s="104"/>
    </row>
    <row r="470" spans="1:15" ht="30">
      <c r="A470" s="115" t="s">
        <v>128</v>
      </c>
      <c r="B470" s="40" t="s">
        <v>99</v>
      </c>
      <c r="C470" s="40" t="s">
        <v>67</v>
      </c>
      <c r="D470" s="40" t="s">
        <v>109</v>
      </c>
      <c r="E470" s="40" t="s">
        <v>378</v>
      </c>
      <c r="F470" s="40" t="s">
        <v>125</v>
      </c>
      <c r="G470" s="40"/>
      <c r="H470" s="40"/>
      <c r="I470" s="44">
        <f>I471</f>
        <v>321.4</v>
      </c>
      <c r="J470" s="44">
        <f>J471</f>
        <v>0</v>
      </c>
      <c r="K470" s="44">
        <f t="shared" si="61"/>
        <v>321.4</v>
      </c>
      <c r="L470" s="86"/>
      <c r="M470" s="86"/>
      <c r="N470" s="87"/>
      <c r="O470" s="104"/>
    </row>
    <row r="471" spans="1:15" ht="18">
      <c r="A471" s="61" t="s">
        <v>114</v>
      </c>
      <c r="B471" s="41" t="s">
        <v>99</v>
      </c>
      <c r="C471" s="41" t="s">
        <v>67</v>
      </c>
      <c r="D471" s="41" t="s">
        <v>109</v>
      </c>
      <c r="E471" s="41" t="s">
        <v>378</v>
      </c>
      <c r="F471" s="41" t="s">
        <v>125</v>
      </c>
      <c r="G471" s="41" t="s">
        <v>103</v>
      </c>
      <c r="H471" s="41"/>
      <c r="I471" s="45">
        <v>321.4</v>
      </c>
      <c r="J471" s="45">
        <v>0</v>
      </c>
      <c r="K471" s="45">
        <f t="shared" si="61"/>
        <v>321.4</v>
      </c>
      <c r="L471" s="87"/>
      <c r="M471" s="87"/>
      <c r="N471" s="108"/>
      <c r="O471" s="104"/>
    </row>
    <row r="472" spans="1:15" ht="30">
      <c r="A472" s="60" t="s">
        <v>502</v>
      </c>
      <c r="B472" s="40" t="s">
        <v>99</v>
      </c>
      <c r="C472" s="40" t="s">
        <v>67</v>
      </c>
      <c r="D472" s="40" t="s">
        <v>109</v>
      </c>
      <c r="E472" s="40" t="s">
        <v>378</v>
      </c>
      <c r="F472" s="40" t="s">
        <v>127</v>
      </c>
      <c r="G472" s="40"/>
      <c r="H472" s="41"/>
      <c r="I472" s="44">
        <f>I473</f>
        <v>3</v>
      </c>
      <c r="J472" s="44">
        <f>J473</f>
        <v>0</v>
      </c>
      <c r="K472" s="44">
        <f t="shared" si="61"/>
        <v>3</v>
      </c>
      <c r="L472" s="87"/>
      <c r="M472" s="87"/>
      <c r="N472" s="108"/>
      <c r="O472" s="104"/>
    </row>
    <row r="473" spans="1:15" ht="30">
      <c r="A473" s="60" t="s">
        <v>130</v>
      </c>
      <c r="B473" s="40" t="s">
        <v>99</v>
      </c>
      <c r="C473" s="40" t="s">
        <v>67</v>
      </c>
      <c r="D473" s="40" t="s">
        <v>109</v>
      </c>
      <c r="E473" s="40" t="s">
        <v>378</v>
      </c>
      <c r="F473" s="40" t="s">
        <v>129</v>
      </c>
      <c r="G473" s="40"/>
      <c r="H473" s="41"/>
      <c r="I473" s="44">
        <f>I474</f>
        <v>3</v>
      </c>
      <c r="J473" s="44">
        <f>J474</f>
        <v>0</v>
      </c>
      <c r="K473" s="44">
        <f t="shared" si="61"/>
        <v>3</v>
      </c>
      <c r="L473" s="87"/>
      <c r="M473" s="87"/>
      <c r="N473" s="108"/>
      <c r="O473" s="104"/>
    </row>
    <row r="474" spans="1:15" ht="18">
      <c r="A474" s="61" t="s">
        <v>114</v>
      </c>
      <c r="B474" s="41" t="s">
        <v>99</v>
      </c>
      <c r="C474" s="41" t="s">
        <v>67</v>
      </c>
      <c r="D474" s="41" t="s">
        <v>109</v>
      </c>
      <c r="E474" s="41" t="s">
        <v>378</v>
      </c>
      <c r="F474" s="41" t="s">
        <v>129</v>
      </c>
      <c r="G474" s="41" t="s">
        <v>103</v>
      </c>
      <c r="H474" s="41"/>
      <c r="I474" s="45">
        <v>3</v>
      </c>
      <c r="J474" s="45">
        <v>0</v>
      </c>
      <c r="K474" s="45">
        <f t="shared" si="61"/>
        <v>3</v>
      </c>
      <c r="L474" s="87"/>
      <c r="M474" s="87"/>
      <c r="N474" s="108"/>
      <c r="O474" s="104"/>
    </row>
    <row r="475" spans="1:15" ht="18">
      <c r="A475" s="120" t="s">
        <v>55</v>
      </c>
      <c r="B475" s="42" t="s">
        <v>99</v>
      </c>
      <c r="C475" s="42" t="s">
        <v>70</v>
      </c>
      <c r="D475" s="42"/>
      <c r="E475" s="42"/>
      <c r="F475" s="42"/>
      <c r="G475" s="42"/>
      <c r="H475" s="42"/>
      <c r="I475" s="43">
        <f>I482+I476+I530</f>
        <v>59235.399999999994</v>
      </c>
      <c r="J475" s="43">
        <f>J482+J476+J530</f>
        <v>-10</v>
      </c>
      <c r="K475" s="43">
        <f t="shared" si="61"/>
        <v>59225.399999999994</v>
      </c>
      <c r="L475" s="87"/>
      <c r="M475" s="87"/>
      <c r="N475" s="103"/>
      <c r="O475" s="102"/>
    </row>
    <row r="476" spans="1:15" ht="18">
      <c r="A476" s="120" t="s">
        <v>212</v>
      </c>
      <c r="B476" s="42" t="s">
        <v>99</v>
      </c>
      <c r="C476" s="42" t="s">
        <v>70</v>
      </c>
      <c r="D476" s="42" t="s">
        <v>71</v>
      </c>
      <c r="E476" s="42"/>
      <c r="F476" s="42"/>
      <c r="G476" s="42"/>
      <c r="H476" s="42"/>
      <c r="I476" s="43">
        <f aca="true" t="shared" si="68" ref="I476:J480">I477</f>
        <v>0.2</v>
      </c>
      <c r="J476" s="43">
        <f t="shared" si="68"/>
        <v>0</v>
      </c>
      <c r="K476" s="43">
        <f t="shared" si="61"/>
        <v>0.2</v>
      </c>
      <c r="L476" s="87"/>
      <c r="M476" s="87"/>
      <c r="N476" s="103"/>
      <c r="O476" s="102"/>
    </row>
    <row r="477" spans="1:15" ht="30">
      <c r="A477" s="60" t="s">
        <v>38</v>
      </c>
      <c r="B477" s="40" t="s">
        <v>99</v>
      </c>
      <c r="C477" s="40" t="s">
        <v>70</v>
      </c>
      <c r="D477" s="40" t="s">
        <v>71</v>
      </c>
      <c r="E477" s="40" t="s">
        <v>265</v>
      </c>
      <c r="F477" s="42"/>
      <c r="G477" s="42"/>
      <c r="H477" s="42"/>
      <c r="I477" s="44">
        <f t="shared" si="68"/>
        <v>0.2</v>
      </c>
      <c r="J477" s="44">
        <f t="shared" si="68"/>
        <v>0</v>
      </c>
      <c r="K477" s="44">
        <f t="shared" si="61"/>
        <v>0.2</v>
      </c>
      <c r="L477" s="87"/>
      <c r="M477" s="87"/>
      <c r="N477" s="87"/>
      <c r="O477" s="104"/>
    </row>
    <row r="478" spans="1:15" ht="90">
      <c r="A478" s="115" t="s">
        <v>213</v>
      </c>
      <c r="B478" s="40" t="s">
        <v>99</v>
      </c>
      <c r="C478" s="40" t="s">
        <v>70</v>
      </c>
      <c r="D478" s="40" t="s">
        <v>71</v>
      </c>
      <c r="E478" s="40" t="s">
        <v>214</v>
      </c>
      <c r="F478" s="40"/>
      <c r="G478" s="40"/>
      <c r="H478" s="42"/>
      <c r="I478" s="44">
        <f t="shared" si="68"/>
        <v>0.2</v>
      </c>
      <c r="J478" s="44">
        <f t="shared" si="68"/>
        <v>0</v>
      </c>
      <c r="K478" s="44">
        <f t="shared" si="61"/>
        <v>0.2</v>
      </c>
      <c r="L478" s="87"/>
      <c r="M478" s="87"/>
      <c r="N478" s="87"/>
      <c r="O478" s="104"/>
    </row>
    <row r="479" spans="1:15" ht="30">
      <c r="A479" s="60" t="s">
        <v>502</v>
      </c>
      <c r="B479" s="40" t="s">
        <v>99</v>
      </c>
      <c r="C479" s="40" t="s">
        <v>70</v>
      </c>
      <c r="D479" s="40" t="s">
        <v>71</v>
      </c>
      <c r="E479" s="40" t="s">
        <v>214</v>
      </c>
      <c r="F479" s="40" t="s">
        <v>127</v>
      </c>
      <c r="G479" s="40"/>
      <c r="H479" s="42"/>
      <c r="I479" s="44">
        <f t="shared" si="68"/>
        <v>0.2</v>
      </c>
      <c r="J479" s="44">
        <f t="shared" si="68"/>
        <v>0</v>
      </c>
      <c r="K479" s="44">
        <f t="shared" si="61"/>
        <v>0.2</v>
      </c>
      <c r="L479" s="87"/>
      <c r="M479" s="87"/>
      <c r="N479" s="87"/>
      <c r="O479" s="104"/>
    </row>
    <row r="480" spans="1:15" ht="30">
      <c r="A480" s="60" t="s">
        <v>130</v>
      </c>
      <c r="B480" s="40" t="s">
        <v>99</v>
      </c>
      <c r="C480" s="40" t="s">
        <v>70</v>
      </c>
      <c r="D480" s="40" t="s">
        <v>71</v>
      </c>
      <c r="E480" s="40" t="s">
        <v>214</v>
      </c>
      <c r="F480" s="40" t="s">
        <v>129</v>
      </c>
      <c r="G480" s="40"/>
      <c r="H480" s="42"/>
      <c r="I480" s="44">
        <f t="shared" si="68"/>
        <v>0.2</v>
      </c>
      <c r="J480" s="44">
        <f t="shared" si="68"/>
        <v>0</v>
      </c>
      <c r="K480" s="44">
        <f aca="true" t="shared" si="69" ref="K480:K572">I480+J480</f>
        <v>0.2</v>
      </c>
      <c r="L480" s="87"/>
      <c r="M480" s="87"/>
      <c r="N480" s="87"/>
      <c r="O480" s="104"/>
    </row>
    <row r="481" spans="1:15" ht="18">
      <c r="A481" s="121" t="s">
        <v>113</v>
      </c>
      <c r="B481" s="41" t="s">
        <v>99</v>
      </c>
      <c r="C481" s="41" t="s">
        <v>70</v>
      </c>
      <c r="D481" s="41" t="s">
        <v>71</v>
      </c>
      <c r="E481" s="41" t="s">
        <v>214</v>
      </c>
      <c r="F481" s="41" t="s">
        <v>129</v>
      </c>
      <c r="G481" s="41" t="s">
        <v>102</v>
      </c>
      <c r="H481" s="47"/>
      <c r="I481" s="45">
        <v>0.2</v>
      </c>
      <c r="J481" s="45">
        <v>0</v>
      </c>
      <c r="K481" s="45">
        <f t="shared" si="69"/>
        <v>0.2</v>
      </c>
      <c r="L481" s="87"/>
      <c r="M481" s="87"/>
      <c r="N481" s="108"/>
      <c r="O481" s="104"/>
    </row>
    <row r="482" spans="1:15" ht="28.5">
      <c r="A482" s="120" t="s">
        <v>496</v>
      </c>
      <c r="B482" s="42" t="s">
        <v>99</v>
      </c>
      <c r="C482" s="42" t="s">
        <v>70</v>
      </c>
      <c r="D482" s="42" t="s">
        <v>69</v>
      </c>
      <c r="E482" s="42"/>
      <c r="F482" s="42"/>
      <c r="G482" s="42"/>
      <c r="H482" s="42"/>
      <c r="I482" s="43">
        <f>I483+I518+I524</f>
        <v>58885.2</v>
      </c>
      <c r="J482" s="43">
        <f>J483+J518+J524</f>
        <v>0</v>
      </c>
      <c r="K482" s="43">
        <f t="shared" si="69"/>
        <v>58885.2</v>
      </c>
      <c r="L482" s="86"/>
      <c r="M482" s="86"/>
      <c r="N482" s="103"/>
      <c r="O482" s="102"/>
    </row>
    <row r="483" spans="1:15" ht="75">
      <c r="A483" s="60" t="s">
        <v>175</v>
      </c>
      <c r="B483" s="40" t="s">
        <v>99</v>
      </c>
      <c r="C483" s="40" t="s">
        <v>70</v>
      </c>
      <c r="D483" s="40" t="s">
        <v>69</v>
      </c>
      <c r="E483" s="40" t="s">
        <v>376</v>
      </c>
      <c r="F483" s="40"/>
      <c r="G483" s="40"/>
      <c r="H483" s="40"/>
      <c r="I483" s="44">
        <f>I501+I484</f>
        <v>58811.2</v>
      </c>
      <c r="J483" s="44">
        <f>J501+J484</f>
        <v>0</v>
      </c>
      <c r="K483" s="44">
        <f t="shared" si="69"/>
        <v>58811.2</v>
      </c>
      <c r="L483" s="86"/>
      <c r="M483" s="86"/>
      <c r="N483" s="87"/>
      <c r="O483" s="104"/>
    </row>
    <row r="484" spans="1:15" ht="30">
      <c r="A484" s="60" t="s">
        <v>179</v>
      </c>
      <c r="B484" s="40" t="s">
        <v>99</v>
      </c>
      <c r="C484" s="40" t="s">
        <v>70</v>
      </c>
      <c r="D484" s="40" t="s">
        <v>69</v>
      </c>
      <c r="E484" s="40" t="s">
        <v>180</v>
      </c>
      <c r="F484" s="40"/>
      <c r="G484" s="40"/>
      <c r="H484" s="40"/>
      <c r="I484" s="44">
        <v>50489</v>
      </c>
      <c r="J484" s="44">
        <v>0</v>
      </c>
      <c r="K484" s="44">
        <f t="shared" si="69"/>
        <v>50489</v>
      </c>
      <c r="L484" s="86"/>
      <c r="M484" s="86"/>
      <c r="N484" s="87"/>
      <c r="O484" s="104"/>
    </row>
    <row r="485" spans="1:15" ht="18">
      <c r="A485" s="60" t="s">
        <v>293</v>
      </c>
      <c r="B485" s="40" t="s">
        <v>99</v>
      </c>
      <c r="C485" s="40" t="s">
        <v>70</v>
      </c>
      <c r="D485" s="40" t="s">
        <v>69</v>
      </c>
      <c r="E485" s="40" t="s">
        <v>425</v>
      </c>
      <c r="F485" s="40"/>
      <c r="G485" s="40"/>
      <c r="H485" s="40"/>
      <c r="I485" s="44">
        <f aca="true" t="shared" si="70" ref="I485:J487">I486</f>
        <v>0</v>
      </c>
      <c r="J485" s="44">
        <f t="shared" si="70"/>
        <v>0</v>
      </c>
      <c r="K485" s="44">
        <f t="shared" si="69"/>
        <v>0</v>
      </c>
      <c r="L485" s="86"/>
      <c r="M485" s="86"/>
      <c r="N485" s="87"/>
      <c r="O485" s="104"/>
    </row>
    <row r="486" spans="1:15" ht="30">
      <c r="A486" s="60" t="s">
        <v>502</v>
      </c>
      <c r="B486" s="40" t="s">
        <v>99</v>
      </c>
      <c r="C486" s="40" t="s">
        <v>70</v>
      </c>
      <c r="D486" s="40" t="s">
        <v>69</v>
      </c>
      <c r="E486" s="40" t="s">
        <v>425</v>
      </c>
      <c r="F486" s="40" t="s">
        <v>127</v>
      </c>
      <c r="G486" s="40"/>
      <c r="H486" s="40"/>
      <c r="I486" s="44">
        <f t="shared" si="70"/>
        <v>0</v>
      </c>
      <c r="J486" s="44">
        <f t="shared" si="70"/>
        <v>0</v>
      </c>
      <c r="K486" s="44">
        <f t="shared" si="69"/>
        <v>0</v>
      </c>
      <c r="L486" s="86"/>
      <c r="M486" s="86"/>
      <c r="N486" s="87"/>
      <c r="O486" s="104"/>
    </row>
    <row r="487" spans="1:15" ht="30">
      <c r="A487" s="60" t="s">
        <v>130</v>
      </c>
      <c r="B487" s="40" t="s">
        <v>99</v>
      </c>
      <c r="C487" s="40" t="s">
        <v>70</v>
      </c>
      <c r="D487" s="40" t="s">
        <v>69</v>
      </c>
      <c r="E487" s="40" t="s">
        <v>425</v>
      </c>
      <c r="F487" s="40" t="s">
        <v>129</v>
      </c>
      <c r="G487" s="40"/>
      <c r="H487" s="40"/>
      <c r="I487" s="44">
        <f t="shared" si="70"/>
        <v>0</v>
      </c>
      <c r="J487" s="44">
        <f t="shared" si="70"/>
        <v>0</v>
      </c>
      <c r="K487" s="44">
        <f t="shared" si="69"/>
        <v>0</v>
      </c>
      <c r="L487" s="86"/>
      <c r="M487" s="86"/>
      <c r="N487" s="87"/>
      <c r="O487" s="104"/>
    </row>
    <row r="488" spans="1:15" ht="18">
      <c r="A488" s="121" t="s">
        <v>114</v>
      </c>
      <c r="B488" s="41" t="s">
        <v>99</v>
      </c>
      <c r="C488" s="41" t="s">
        <v>70</v>
      </c>
      <c r="D488" s="41" t="s">
        <v>69</v>
      </c>
      <c r="E488" s="41" t="s">
        <v>425</v>
      </c>
      <c r="F488" s="41" t="s">
        <v>129</v>
      </c>
      <c r="G488" s="41" t="s">
        <v>103</v>
      </c>
      <c r="H488" s="40"/>
      <c r="I488" s="45">
        <v>0</v>
      </c>
      <c r="J488" s="45">
        <v>0</v>
      </c>
      <c r="K488" s="45">
        <f t="shared" si="69"/>
        <v>0</v>
      </c>
      <c r="L488" s="86"/>
      <c r="M488" s="86"/>
      <c r="N488" s="108"/>
      <c r="O488" s="104"/>
    </row>
    <row r="489" spans="1:15" ht="18">
      <c r="A489" s="60" t="s">
        <v>293</v>
      </c>
      <c r="B489" s="40" t="s">
        <v>99</v>
      </c>
      <c r="C489" s="40" t="s">
        <v>70</v>
      </c>
      <c r="D489" s="40" t="s">
        <v>69</v>
      </c>
      <c r="E489" s="40" t="s">
        <v>181</v>
      </c>
      <c r="F489" s="40"/>
      <c r="G489" s="40"/>
      <c r="H489" s="40"/>
      <c r="I489" s="44">
        <f aca="true" t="shared" si="71" ref="I489:J491">I490</f>
        <v>9.4</v>
      </c>
      <c r="J489" s="44">
        <f t="shared" si="71"/>
        <v>0</v>
      </c>
      <c r="K489" s="44">
        <f t="shared" si="69"/>
        <v>9.4</v>
      </c>
      <c r="L489" s="86"/>
      <c r="M489" s="86"/>
      <c r="N489" s="87"/>
      <c r="O489" s="104"/>
    </row>
    <row r="490" spans="1:15" ht="30">
      <c r="A490" s="60" t="s">
        <v>502</v>
      </c>
      <c r="B490" s="40" t="s">
        <v>99</v>
      </c>
      <c r="C490" s="40" t="s">
        <v>70</v>
      </c>
      <c r="D490" s="40" t="s">
        <v>69</v>
      </c>
      <c r="E490" s="40" t="s">
        <v>181</v>
      </c>
      <c r="F490" s="40" t="s">
        <v>127</v>
      </c>
      <c r="G490" s="40"/>
      <c r="H490" s="40"/>
      <c r="I490" s="44">
        <f t="shared" si="71"/>
        <v>9.4</v>
      </c>
      <c r="J490" s="44">
        <f t="shared" si="71"/>
        <v>0</v>
      </c>
      <c r="K490" s="44">
        <f t="shared" si="69"/>
        <v>9.4</v>
      </c>
      <c r="L490" s="86"/>
      <c r="M490" s="86"/>
      <c r="N490" s="87"/>
      <c r="O490" s="104"/>
    </row>
    <row r="491" spans="1:15" ht="30">
      <c r="A491" s="60" t="s">
        <v>130</v>
      </c>
      <c r="B491" s="40" t="s">
        <v>99</v>
      </c>
      <c r="C491" s="40" t="s">
        <v>70</v>
      </c>
      <c r="D491" s="40" t="s">
        <v>69</v>
      </c>
      <c r="E491" s="40" t="s">
        <v>181</v>
      </c>
      <c r="F491" s="40" t="s">
        <v>129</v>
      </c>
      <c r="G491" s="40"/>
      <c r="H491" s="40"/>
      <c r="I491" s="44">
        <f t="shared" si="71"/>
        <v>9.4</v>
      </c>
      <c r="J491" s="44">
        <f t="shared" si="71"/>
        <v>0</v>
      </c>
      <c r="K491" s="44">
        <f t="shared" si="69"/>
        <v>9.4</v>
      </c>
      <c r="L491" s="86"/>
      <c r="M491" s="86"/>
      <c r="N491" s="87"/>
      <c r="O491" s="104"/>
    </row>
    <row r="492" spans="1:15" ht="18">
      <c r="A492" s="121" t="s">
        <v>113</v>
      </c>
      <c r="B492" s="41" t="s">
        <v>99</v>
      </c>
      <c r="C492" s="41" t="s">
        <v>70</v>
      </c>
      <c r="D492" s="41" t="s">
        <v>69</v>
      </c>
      <c r="E492" s="41" t="s">
        <v>181</v>
      </c>
      <c r="F492" s="41" t="s">
        <v>129</v>
      </c>
      <c r="G492" s="41" t="s">
        <v>102</v>
      </c>
      <c r="H492" s="40"/>
      <c r="I492" s="45">
        <v>9.4</v>
      </c>
      <c r="J492" s="45">
        <v>0</v>
      </c>
      <c r="K492" s="45">
        <f t="shared" si="69"/>
        <v>9.4</v>
      </c>
      <c r="L492" s="86"/>
      <c r="M492" s="86"/>
      <c r="N492" s="108"/>
      <c r="O492" s="104"/>
    </row>
    <row r="493" spans="1:15" ht="18">
      <c r="A493" s="60" t="s">
        <v>293</v>
      </c>
      <c r="B493" s="40" t="s">
        <v>99</v>
      </c>
      <c r="C493" s="40" t="s">
        <v>70</v>
      </c>
      <c r="D493" s="40" t="s">
        <v>69</v>
      </c>
      <c r="E493" s="40" t="s">
        <v>513</v>
      </c>
      <c r="F493" s="40"/>
      <c r="G493" s="40"/>
      <c r="H493" s="40"/>
      <c r="I493" s="44">
        <f aca="true" t="shared" si="72" ref="I493:K495">I494</f>
        <v>49974.8</v>
      </c>
      <c r="J493" s="44">
        <f t="shared" si="72"/>
        <v>0</v>
      </c>
      <c r="K493" s="44">
        <f t="shared" si="72"/>
        <v>49974.8</v>
      </c>
      <c r="L493" s="86"/>
      <c r="M493" s="86"/>
      <c r="N493" s="108"/>
      <c r="O493" s="104"/>
    </row>
    <row r="494" spans="1:15" ht="30">
      <c r="A494" s="60" t="s">
        <v>502</v>
      </c>
      <c r="B494" s="40" t="s">
        <v>99</v>
      </c>
      <c r="C494" s="40" t="s">
        <v>70</v>
      </c>
      <c r="D494" s="40" t="s">
        <v>69</v>
      </c>
      <c r="E494" s="40" t="s">
        <v>513</v>
      </c>
      <c r="F494" s="40" t="s">
        <v>127</v>
      </c>
      <c r="G494" s="40"/>
      <c r="H494" s="40"/>
      <c r="I494" s="44">
        <f t="shared" si="72"/>
        <v>49974.8</v>
      </c>
      <c r="J494" s="44">
        <f t="shared" si="72"/>
        <v>0</v>
      </c>
      <c r="K494" s="44">
        <f t="shared" si="72"/>
        <v>49974.8</v>
      </c>
      <c r="L494" s="86"/>
      <c r="M494" s="86"/>
      <c r="N494" s="108"/>
      <c r="O494" s="104"/>
    </row>
    <row r="495" spans="1:15" ht="30">
      <c r="A495" s="60" t="s">
        <v>130</v>
      </c>
      <c r="B495" s="40" t="s">
        <v>99</v>
      </c>
      <c r="C495" s="40" t="s">
        <v>70</v>
      </c>
      <c r="D495" s="40" t="s">
        <v>69</v>
      </c>
      <c r="E495" s="40" t="s">
        <v>513</v>
      </c>
      <c r="F495" s="40" t="s">
        <v>129</v>
      </c>
      <c r="G495" s="40"/>
      <c r="H495" s="40"/>
      <c r="I495" s="44">
        <f t="shared" si="72"/>
        <v>49974.8</v>
      </c>
      <c r="J495" s="44">
        <f t="shared" si="72"/>
        <v>0</v>
      </c>
      <c r="K495" s="44">
        <f t="shared" si="72"/>
        <v>49974.8</v>
      </c>
      <c r="L495" s="86"/>
      <c r="M495" s="86"/>
      <c r="N495" s="108"/>
      <c r="O495" s="104"/>
    </row>
    <row r="496" spans="1:15" ht="18">
      <c r="A496" s="121" t="s">
        <v>114</v>
      </c>
      <c r="B496" s="41" t="s">
        <v>99</v>
      </c>
      <c r="C496" s="41" t="s">
        <v>70</v>
      </c>
      <c r="D496" s="41" t="s">
        <v>69</v>
      </c>
      <c r="E496" s="41" t="s">
        <v>513</v>
      </c>
      <c r="F496" s="41" t="s">
        <v>129</v>
      </c>
      <c r="G496" s="41" t="s">
        <v>103</v>
      </c>
      <c r="H496" s="40"/>
      <c r="I496" s="45">
        <v>49974.8</v>
      </c>
      <c r="J496" s="45">
        <v>0</v>
      </c>
      <c r="K496" s="45">
        <f>I496+J496</f>
        <v>49974.8</v>
      </c>
      <c r="L496" s="86"/>
      <c r="M496" s="86"/>
      <c r="N496" s="108"/>
      <c r="O496" s="104"/>
    </row>
    <row r="497" spans="1:15" ht="18">
      <c r="A497" s="60" t="s">
        <v>293</v>
      </c>
      <c r="B497" s="40" t="s">
        <v>99</v>
      </c>
      <c r="C497" s="40" t="s">
        <v>70</v>
      </c>
      <c r="D497" s="40" t="s">
        <v>69</v>
      </c>
      <c r="E497" s="40" t="s">
        <v>513</v>
      </c>
      <c r="F497" s="40"/>
      <c r="G497" s="40"/>
      <c r="H497" s="40"/>
      <c r="I497" s="44">
        <f aca="true" t="shared" si="73" ref="I497:K499">I498</f>
        <v>504.8</v>
      </c>
      <c r="J497" s="44">
        <f t="shared" si="73"/>
        <v>0</v>
      </c>
      <c r="K497" s="44">
        <f t="shared" si="73"/>
        <v>504.8</v>
      </c>
      <c r="L497" s="86"/>
      <c r="M497" s="86"/>
      <c r="N497" s="108"/>
      <c r="O497" s="104"/>
    </row>
    <row r="498" spans="1:15" ht="30">
      <c r="A498" s="60" t="s">
        <v>502</v>
      </c>
      <c r="B498" s="40" t="s">
        <v>99</v>
      </c>
      <c r="C498" s="40" t="s">
        <v>70</v>
      </c>
      <c r="D498" s="40" t="s">
        <v>69</v>
      </c>
      <c r="E498" s="40" t="s">
        <v>513</v>
      </c>
      <c r="F498" s="40" t="s">
        <v>127</v>
      </c>
      <c r="G498" s="40"/>
      <c r="H498" s="40"/>
      <c r="I498" s="44">
        <f t="shared" si="73"/>
        <v>504.8</v>
      </c>
      <c r="J498" s="44">
        <f t="shared" si="73"/>
        <v>0</v>
      </c>
      <c r="K498" s="44">
        <f t="shared" si="73"/>
        <v>504.8</v>
      </c>
      <c r="L498" s="86"/>
      <c r="M498" s="86"/>
      <c r="N498" s="108"/>
      <c r="O498" s="104"/>
    </row>
    <row r="499" spans="1:15" ht="30">
      <c r="A499" s="60" t="s">
        <v>130</v>
      </c>
      <c r="B499" s="40" t="s">
        <v>99</v>
      </c>
      <c r="C499" s="40" t="s">
        <v>70</v>
      </c>
      <c r="D499" s="40" t="s">
        <v>69</v>
      </c>
      <c r="E499" s="40" t="s">
        <v>513</v>
      </c>
      <c r="F499" s="40" t="s">
        <v>129</v>
      </c>
      <c r="G499" s="40"/>
      <c r="H499" s="40"/>
      <c r="I499" s="44">
        <f t="shared" si="73"/>
        <v>504.8</v>
      </c>
      <c r="J499" s="44">
        <f t="shared" si="73"/>
        <v>0</v>
      </c>
      <c r="K499" s="44">
        <f t="shared" si="73"/>
        <v>504.8</v>
      </c>
      <c r="L499" s="86"/>
      <c r="M499" s="86"/>
      <c r="N499" s="108"/>
      <c r="O499" s="104"/>
    </row>
    <row r="500" spans="1:15" ht="18">
      <c r="A500" s="121" t="s">
        <v>113</v>
      </c>
      <c r="B500" s="41" t="s">
        <v>99</v>
      </c>
      <c r="C500" s="41" t="s">
        <v>70</v>
      </c>
      <c r="D500" s="41" t="s">
        <v>69</v>
      </c>
      <c r="E500" s="41" t="s">
        <v>513</v>
      </c>
      <c r="F500" s="41" t="s">
        <v>129</v>
      </c>
      <c r="G500" s="41" t="s">
        <v>102</v>
      </c>
      <c r="H500" s="40"/>
      <c r="I500" s="45">
        <v>504.8</v>
      </c>
      <c r="J500" s="45">
        <v>0</v>
      </c>
      <c r="K500" s="45">
        <f>I500+J500</f>
        <v>504.8</v>
      </c>
      <c r="L500" s="86"/>
      <c r="M500" s="86"/>
      <c r="N500" s="108"/>
      <c r="O500" s="104"/>
    </row>
    <row r="501" spans="1:15" ht="45">
      <c r="A501" s="60" t="s">
        <v>377</v>
      </c>
      <c r="B501" s="40" t="s">
        <v>99</v>
      </c>
      <c r="C501" s="40" t="s">
        <v>70</v>
      </c>
      <c r="D501" s="40" t="s">
        <v>69</v>
      </c>
      <c r="E501" s="40" t="s">
        <v>182</v>
      </c>
      <c r="F501" s="40"/>
      <c r="G501" s="40"/>
      <c r="H501" s="40"/>
      <c r="I501" s="44">
        <f>I506+I502+I510+I514</f>
        <v>8322.2</v>
      </c>
      <c r="J501" s="44">
        <f>J506+J502+J510+J514</f>
        <v>0</v>
      </c>
      <c r="K501" s="44">
        <f t="shared" si="69"/>
        <v>8322.2</v>
      </c>
      <c r="L501" s="86"/>
      <c r="M501" s="86"/>
      <c r="N501" s="87"/>
      <c r="O501" s="104"/>
    </row>
    <row r="502" spans="1:15" ht="18">
      <c r="A502" s="60" t="s">
        <v>293</v>
      </c>
      <c r="B502" s="40" t="s">
        <v>99</v>
      </c>
      <c r="C502" s="40" t="s">
        <v>70</v>
      </c>
      <c r="D502" s="40" t="s">
        <v>69</v>
      </c>
      <c r="E502" s="40" t="s">
        <v>8</v>
      </c>
      <c r="F502" s="40"/>
      <c r="G502" s="40"/>
      <c r="H502" s="40"/>
      <c r="I502" s="44">
        <f aca="true" t="shared" si="74" ref="I502:J504">I503</f>
        <v>8239</v>
      </c>
      <c r="J502" s="44">
        <f t="shared" si="74"/>
        <v>0</v>
      </c>
      <c r="K502" s="44">
        <f t="shared" si="69"/>
        <v>8239</v>
      </c>
      <c r="L502" s="86"/>
      <c r="M502" s="86"/>
      <c r="N502" s="87"/>
      <c r="O502" s="104"/>
    </row>
    <row r="503" spans="1:15" ht="30">
      <c r="A503" s="60" t="s">
        <v>502</v>
      </c>
      <c r="B503" s="40" t="s">
        <v>99</v>
      </c>
      <c r="C503" s="40" t="s">
        <v>70</v>
      </c>
      <c r="D503" s="40" t="s">
        <v>69</v>
      </c>
      <c r="E503" s="40" t="s">
        <v>8</v>
      </c>
      <c r="F503" s="40" t="s">
        <v>127</v>
      </c>
      <c r="G503" s="40"/>
      <c r="H503" s="40"/>
      <c r="I503" s="44">
        <f t="shared" si="74"/>
        <v>8239</v>
      </c>
      <c r="J503" s="44">
        <f t="shared" si="74"/>
        <v>0</v>
      </c>
      <c r="K503" s="44">
        <f t="shared" si="69"/>
        <v>8239</v>
      </c>
      <c r="L503" s="86"/>
      <c r="M503" s="86"/>
      <c r="N503" s="87"/>
      <c r="O503" s="104"/>
    </row>
    <row r="504" spans="1:15" ht="30">
      <c r="A504" s="60" t="s">
        <v>130</v>
      </c>
      <c r="B504" s="40" t="s">
        <v>99</v>
      </c>
      <c r="C504" s="40" t="s">
        <v>70</v>
      </c>
      <c r="D504" s="40" t="s">
        <v>69</v>
      </c>
      <c r="E504" s="40" t="s">
        <v>8</v>
      </c>
      <c r="F504" s="40" t="s">
        <v>129</v>
      </c>
      <c r="G504" s="40"/>
      <c r="H504" s="40"/>
      <c r="I504" s="44">
        <f t="shared" si="74"/>
        <v>8239</v>
      </c>
      <c r="J504" s="44">
        <f t="shared" si="74"/>
        <v>0</v>
      </c>
      <c r="K504" s="44">
        <f t="shared" si="69"/>
        <v>8239</v>
      </c>
      <c r="L504" s="86"/>
      <c r="M504" s="86"/>
      <c r="N504" s="87"/>
      <c r="O504" s="104"/>
    </row>
    <row r="505" spans="1:15" ht="18">
      <c r="A505" s="121" t="s">
        <v>114</v>
      </c>
      <c r="B505" s="41" t="s">
        <v>99</v>
      </c>
      <c r="C505" s="41" t="s">
        <v>70</v>
      </c>
      <c r="D505" s="41" t="s">
        <v>69</v>
      </c>
      <c r="E505" s="41" t="s">
        <v>8</v>
      </c>
      <c r="F505" s="41" t="s">
        <v>129</v>
      </c>
      <c r="G505" s="41" t="s">
        <v>103</v>
      </c>
      <c r="H505" s="40"/>
      <c r="I505" s="45">
        <v>8239</v>
      </c>
      <c r="J505" s="45">
        <v>0</v>
      </c>
      <c r="K505" s="45">
        <f t="shared" si="69"/>
        <v>8239</v>
      </c>
      <c r="L505" s="86"/>
      <c r="M505" s="86"/>
      <c r="N505" s="108"/>
      <c r="O505" s="104"/>
    </row>
    <row r="506" spans="1:15" ht="18">
      <c r="A506" s="60" t="s">
        <v>293</v>
      </c>
      <c r="B506" s="40" t="s">
        <v>99</v>
      </c>
      <c r="C506" s="40" t="s">
        <v>70</v>
      </c>
      <c r="D506" s="40" t="s">
        <v>69</v>
      </c>
      <c r="E506" s="40" t="s">
        <v>183</v>
      </c>
      <c r="F506" s="40"/>
      <c r="G506" s="40"/>
      <c r="H506" s="40"/>
      <c r="I506" s="44">
        <f aca="true" t="shared" si="75" ref="I506:J508">I507</f>
        <v>83.2</v>
      </c>
      <c r="J506" s="44">
        <f t="shared" si="75"/>
        <v>0</v>
      </c>
      <c r="K506" s="44">
        <f t="shared" si="69"/>
        <v>83.2</v>
      </c>
      <c r="L506" s="86"/>
      <c r="M506" s="86"/>
      <c r="N506" s="87"/>
      <c r="O506" s="104"/>
    </row>
    <row r="507" spans="1:15" ht="30">
      <c r="A507" s="60" t="s">
        <v>502</v>
      </c>
      <c r="B507" s="40" t="s">
        <v>99</v>
      </c>
      <c r="C507" s="40" t="s">
        <v>70</v>
      </c>
      <c r="D507" s="40" t="s">
        <v>69</v>
      </c>
      <c r="E507" s="40" t="s">
        <v>183</v>
      </c>
      <c r="F507" s="40" t="s">
        <v>127</v>
      </c>
      <c r="G507" s="40"/>
      <c r="H507" s="40"/>
      <c r="I507" s="44">
        <f t="shared" si="75"/>
        <v>83.2</v>
      </c>
      <c r="J507" s="44">
        <f t="shared" si="75"/>
        <v>0</v>
      </c>
      <c r="K507" s="44">
        <f t="shared" si="69"/>
        <v>83.2</v>
      </c>
      <c r="L507" s="87"/>
      <c r="M507" s="87"/>
      <c r="N507" s="87"/>
      <c r="O507" s="104"/>
    </row>
    <row r="508" spans="1:15" ht="30">
      <c r="A508" s="60" t="s">
        <v>130</v>
      </c>
      <c r="B508" s="40" t="s">
        <v>99</v>
      </c>
      <c r="C508" s="40" t="s">
        <v>70</v>
      </c>
      <c r="D508" s="40" t="s">
        <v>69</v>
      </c>
      <c r="E508" s="40" t="s">
        <v>183</v>
      </c>
      <c r="F508" s="40" t="s">
        <v>129</v>
      </c>
      <c r="G508" s="40"/>
      <c r="H508" s="40"/>
      <c r="I508" s="44">
        <f t="shared" si="75"/>
        <v>83.2</v>
      </c>
      <c r="J508" s="44">
        <f t="shared" si="75"/>
        <v>0</v>
      </c>
      <c r="K508" s="44">
        <f t="shared" si="69"/>
        <v>83.2</v>
      </c>
      <c r="L508" s="87"/>
      <c r="M508" s="87"/>
      <c r="N508" s="87"/>
      <c r="O508" s="104"/>
    </row>
    <row r="509" spans="1:15" ht="18">
      <c r="A509" s="121" t="s">
        <v>113</v>
      </c>
      <c r="B509" s="41" t="s">
        <v>99</v>
      </c>
      <c r="C509" s="41" t="s">
        <v>70</v>
      </c>
      <c r="D509" s="41" t="s">
        <v>69</v>
      </c>
      <c r="E509" s="41" t="s">
        <v>183</v>
      </c>
      <c r="F509" s="41" t="s">
        <v>129</v>
      </c>
      <c r="G509" s="41" t="s">
        <v>102</v>
      </c>
      <c r="H509" s="41"/>
      <c r="I509" s="45">
        <v>83.2</v>
      </c>
      <c r="J509" s="45">
        <v>0</v>
      </c>
      <c r="K509" s="45">
        <f t="shared" si="69"/>
        <v>83.2</v>
      </c>
      <c r="L509" s="87"/>
      <c r="M509" s="87"/>
      <c r="N509" s="108"/>
      <c r="O509" s="104"/>
    </row>
    <row r="510" spans="1:15" ht="18">
      <c r="A510" s="60" t="s">
        <v>293</v>
      </c>
      <c r="B510" s="40" t="s">
        <v>99</v>
      </c>
      <c r="C510" s="40" t="s">
        <v>70</v>
      </c>
      <c r="D510" s="40" t="s">
        <v>69</v>
      </c>
      <c r="E510" s="40" t="s">
        <v>514</v>
      </c>
      <c r="F510" s="40"/>
      <c r="G510" s="40"/>
      <c r="H510" s="41"/>
      <c r="I510" s="44">
        <f aca="true" t="shared" si="76" ref="I510:K512">I511</f>
        <v>0</v>
      </c>
      <c r="J510" s="44">
        <f t="shared" si="76"/>
        <v>0</v>
      </c>
      <c r="K510" s="44">
        <f t="shared" si="76"/>
        <v>0</v>
      </c>
      <c r="L510" s="87"/>
      <c r="M510" s="87"/>
      <c r="N510" s="108"/>
      <c r="O510" s="104"/>
    </row>
    <row r="511" spans="1:15" ht="30">
      <c r="A511" s="60" t="s">
        <v>502</v>
      </c>
      <c r="B511" s="40" t="s">
        <v>99</v>
      </c>
      <c r="C511" s="40" t="s">
        <v>70</v>
      </c>
      <c r="D511" s="40" t="s">
        <v>69</v>
      </c>
      <c r="E511" s="40" t="s">
        <v>514</v>
      </c>
      <c r="F511" s="40" t="s">
        <v>127</v>
      </c>
      <c r="G511" s="40"/>
      <c r="H511" s="41"/>
      <c r="I511" s="44">
        <f t="shared" si="76"/>
        <v>0</v>
      </c>
      <c r="J511" s="44">
        <f t="shared" si="76"/>
        <v>0</v>
      </c>
      <c r="K511" s="44">
        <f t="shared" si="76"/>
        <v>0</v>
      </c>
      <c r="L511" s="87"/>
      <c r="M511" s="87"/>
      <c r="N511" s="108"/>
      <c r="O511" s="104"/>
    </row>
    <row r="512" spans="1:15" ht="30">
      <c r="A512" s="60" t="s">
        <v>130</v>
      </c>
      <c r="B512" s="40" t="s">
        <v>99</v>
      </c>
      <c r="C512" s="40" t="s">
        <v>70</v>
      </c>
      <c r="D512" s="40" t="s">
        <v>69</v>
      </c>
      <c r="E512" s="40" t="s">
        <v>514</v>
      </c>
      <c r="F512" s="40" t="s">
        <v>129</v>
      </c>
      <c r="G512" s="40"/>
      <c r="H512" s="41"/>
      <c r="I512" s="44">
        <f t="shared" si="76"/>
        <v>0</v>
      </c>
      <c r="J512" s="44">
        <f t="shared" si="76"/>
        <v>0</v>
      </c>
      <c r="K512" s="44">
        <f t="shared" si="76"/>
        <v>0</v>
      </c>
      <c r="L512" s="87"/>
      <c r="M512" s="87"/>
      <c r="N512" s="108"/>
      <c r="O512" s="104"/>
    </row>
    <row r="513" spans="1:15" ht="18">
      <c r="A513" s="121" t="s">
        <v>114</v>
      </c>
      <c r="B513" s="41" t="s">
        <v>99</v>
      </c>
      <c r="C513" s="41" t="s">
        <v>70</v>
      </c>
      <c r="D513" s="41" t="s">
        <v>69</v>
      </c>
      <c r="E513" s="41" t="s">
        <v>514</v>
      </c>
      <c r="F513" s="41" t="s">
        <v>129</v>
      </c>
      <c r="G513" s="41" t="s">
        <v>103</v>
      </c>
      <c r="H513" s="41"/>
      <c r="I513" s="45">
        <v>0</v>
      </c>
      <c r="J513" s="45">
        <v>0</v>
      </c>
      <c r="K513" s="45">
        <f>I513+J513</f>
        <v>0</v>
      </c>
      <c r="L513" s="87"/>
      <c r="M513" s="87"/>
      <c r="N513" s="108"/>
      <c r="O513" s="104"/>
    </row>
    <row r="514" spans="1:15" ht="18">
      <c r="A514" s="60" t="s">
        <v>293</v>
      </c>
      <c r="B514" s="40" t="s">
        <v>99</v>
      </c>
      <c r="C514" s="40" t="s">
        <v>70</v>
      </c>
      <c r="D514" s="40" t="s">
        <v>69</v>
      </c>
      <c r="E514" s="40" t="s">
        <v>514</v>
      </c>
      <c r="F514" s="40"/>
      <c r="G514" s="40"/>
      <c r="H514" s="41"/>
      <c r="I514" s="45">
        <f aca="true" t="shared" si="77" ref="I514:K516">I515</f>
        <v>0</v>
      </c>
      <c r="J514" s="45">
        <f t="shared" si="77"/>
        <v>0</v>
      </c>
      <c r="K514" s="45">
        <f t="shared" si="77"/>
        <v>0</v>
      </c>
      <c r="L514" s="87"/>
      <c r="M514" s="87"/>
      <c r="N514" s="108"/>
      <c r="O514" s="104"/>
    </row>
    <row r="515" spans="1:15" ht="30">
      <c r="A515" s="60" t="s">
        <v>502</v>
      </c>
      <c r="B515" s="40" t="s">
        <v>99</v>
      </c>
      <c r="C515" s="40" t="s">
        <v>70</v>
      </c>
      <c r="D515" s="40" t="s">
        <v>69</v>
      </c>
      <c r="E515" s="40" t="s">
        <v>514</v>
      </c>
      <c r="F515" s="40" t="s">
        <v>127</v>
      </c>
      <c r="G515" s="40"/>
      <c r="H515" s="41"/>
      <c r="I515" s="45">
        <f t="shared" si="77"/>
        <v>0</v>
      </c>
      <c r="J515" s="45">
        <f t="shared" si="77"/>
        <v>0</v>
      </c>
      <c r="K515" s="45">
        <f t="shared" si="77"/>
        <v>0</v>
      </c>
      <c r="L515" s="87"/>
      <c r="M515" s="87"/>
      <c r="N515" s="108"/>
      <c r="O515" s="104"/>
    </row>
    <row r="516" spans="1:15" ht="30">
      <c r="A516" s="60" t="s">
        <v>130</v>
      </c>
      <c r="B516" s="40" t="s">
        <v>99</v>
      </c>
      <c r="C516" s="40" t="s">
        <v>70</v>
      </c>
      <c r="D516" s="40" t="s">
        <v>69</v>
      </c>
      <c r="E516" s="40" t="s">
        <v>514</v>
      </c>
      <c r="F516" s="40" t="s">
        <v>129</v>
      </c>
      <c r="G516" s="40"/>
      <c r="H516" s="41"/>
      <c r="I516" s="45">
        <f t="shared" si="77"/>
        <v>0</v>
      </c>
      <c r="J516" s="45">
        <f t="shared" si="77"/>
        <v>0</v>
      </c>
      <c r="K516" s="45">
        <f t="shared" si="77"/>
        <v>0</v>
      </c>
      <c r="L516" s="87"/>
      <c r="M516" s="87"/>
      <c r="N516" s="108"/>
      <c r="O516" s="104"/>
    </row>
    <row r="517" spans="1:15" ht="18">
      <c r="A517" s="121" t="s">
        <v>113</v>
      </c>
      <c r="B517" s="41" t="s">
        <v>99</v>
      </c>
      <c r="C517" s="41" t="s">
        <v>70</v>
      </c>
      <c r="D517" s="41" t="s">
        <v>69</v>
      </c>
      <c r="E517" s="41" t="s">
        <v>514</v>
      </c>
      <c r="F517" s="41" t="s">
        <v>129</v>
      </c>
      <c r="G517" s="41" t="s">
        <v>102</v>
      </c>
      <c r="H517" s="41"/>
      <c r="I517" s="45">
        <v>0</v>
      </c>
      <c r="J517" s="45">
        <v>0</v>
      </c>
      <c r="K517" s="45">
        <f>I517+J517</f>
        <v>0</v>
      </c>
      <c r="L517" s="87"/>
      <c r="M517" s="87"/>
      <c r="N517" s="108"/>
      <c r="O517" s="104"/>
    </row>
    <row r="518" spans="1:15" ht="60">
      <c r="A518" s="60" t="s">
        <v>177</v>
      </c>
      <c r="B518" s="40" t="s">
        <v>99</v>
      </c>
      <c r="C518" s="40" t="s">
        <v>70</v>
      </c>
      <c r="D518" s="40" t="s">
        <v>69</v>
      </c>
      <c r="E518" s="40" t="s">
        <v>363</v>
      </c>
      <c r="F518" s="40"/>
      <c r="G518" s="40"/>
      <c r="H518" s="41"/>
      <c r="I518" s="44">
        <f aca="true" t="shared" si="78" ref="I518:J522">I519</f>
        <v>74</v>
      </c>
      <c r="J518" s="44">
        <f t="shared" si="78"/>
        <v>0</v>
      </c>
      <c r="K518" s="44">
        <f t="shared" si="69"/>
        <v>74</v>
      </c>
      <c r="L518" s="87"/>
      <c r="M518" s="87"/>
      <c r="N518" s="87"/>
      <c r="O518" s="104"/>
    </row>
    <row r="519" spans="1:15" ht="45">
      <c r="A519" s="60" t="s">
        <v>364</v>
      </c>
      <c r="B519" s="40" t="s">
        <v>99</v>
      </c>
      <c r="C519" s="40" t="s">
        <v>70</v>
      </c>
      <c r="D519" s="40" t="s">
        <v>69</v>
      </c>
      <c r="E519" s="40" t="s">
        <v>365</v>
      </c>
      <c r="F519" s="40"/>
      <c r="G519" s="40"/>
      <c r="H519" s="41"/>
      <c r="I519" s="44">
        <f t="shared" si="78"/>
        <v>74</v>
      </c>
      <c r="J519" s="44">
        <f t="shared" si="78"/>
        <v>0</v>
      </c>
      <c r="K519" s="44">
        <f t="shared" si="69"/>
        <v>74</v>
      </c>
      <c r="L519" s="87"/>
      <c r="M519" s="87"/>
      <c r="N519" s="87"/>
      <c r="O519" s="104"/>
    </row>
    <row r="520" spans="1:15" ht="18">
      <c r="A520" s="60" t="s">
        <v>293</v>
      </c>
      <c r="B520" s="40" t="s">
        <v>99</v>
      </c>
      <c r="C520" s="40" t="s">
        <v>70</v>
      </c>
      <c r="D520" s="40" t="s">
        <v>69</v>
      </c>
      <c r="E520" s="40" t="s">
        <v>366</v>
      </c>
      <c r="F520" s="40"/>
      <c r="G520" s="40"/>
      <c r="H520" s="41"/>
      <c r="I520" s="44">
        <f t="shared" si="78"/>
        <v>74</v>
      </c>
      <c r="J520" s="44">
        <f t="shared" si="78"/>
        <v>0</v>
      </c>
      <c r="K520" s="44">
        <f t="shared" si="69"/>
        <v>74</v>
      </c>
      <c r="L520" s="87"/>
      <c r="M520" s="87"/>
      <c r="N520" s="87"/>
      <c r="O520" s="104"/>
    </row>
    <row r="521" spans="1:15" ht="30">
      <c r="A521" s="60" t="s">
        <v>502</v>
      </c>
      <c r="B521" s="40" t="s">
        <v>99</v>
      </c>
      <c r="C521" s="40" t="s">
        <v>70</v>
      </c>
      <c r="D521" s="40" t="s">
        <v>69</v>
      </c>
      <c r="E521" s="40" t="s">
        <v>366</v>
      </c>
      <c r="F521" s="40" t="s">
        <v>127</v>
      </c>
      <c r="G521" s="40"/>
      <c r="H521" s="41"/>
      <c r="I521" s="44">
        <f t="shared" si="78"/>
        <v>74</v>
      </c>
      <c r="J521" s="44">
        <f t="shared" si="78"/>
        <v>0</v>
      </c>
      <c r="K521" s="44">
        <f t="shared" si="69"/>
        <v>74</v>
      </c>
      <c r="L521" s="87"/>
      <c r="M521" s="87"/>
      <c r="N521" s="87"/>
      <c r="O521" s="104"/>
    </row>
    <row r="522" spans="1:15" ht="30">
      <c r="A522" s="60" t="s">
        <v>130</v>
      </c>
      <c r="B522" s="40" t="s">
        <v>99</v>
      </c>
      <c r="C522" s="40" t="s">
        <v>70</v>
      </c>
      <c r="D522" s="40" t="s">
        <v>69</v>
      </c>
      <c r="E522" s="40" t="s">
        <v>366</v>
      </c>
      <c r="F522" s="40" t="s">
        <v>129</v>
      </c>
      <c r="G522" s="40"/>
      <c r="H522" s="41"/>
      <c r="I522" s="44">
        <f t="shared" si="78"/>
        <v>74</v>
      </c>
      <c r="J522" s="44">
        <f t="shared" si="78"/>
        <v>0</v>
      </c>
      <c r="K522" s="44">
        <f t="shared" si="69"/>
        <v>74</v>
      </c>
      <c r="L522" s="87"/>
      <c r="M522" s="87"/>
      <c r="N522" s="87"/>
      <c r="O522" s="104"/>
    </row>
    <row r="523" spans="1:15" ht="18">
      <c r="A523" s="121" t="s">
        <v>113</v>
      </c>
      <c r="B523" s="41" t="s">
        <v>99</v>
      </c>
      <c r="C523" s="41" t="s">
        <v>70</v>
      </c>
      <c r="D523" s="41" t="s">
        <v>69</v>
      </c>
      <c r="E523" s="41" t="s">
        <v>366</v>
      </c>
      <c r="F523" s="41" t="s">
        <v>129</v>
      </c>
      <c r="G523" s="41" t="s">
        <v>102</v>
      </c>
      <c r="H523" s="41"/>
      <c r="I523" s="45">
        <v>74</v>
      </c>
      <c r="J523" s="45">
        <v>0</v>
      </c>
      <c r="K523" s="45">
        <f t="shared" si="69"/>
        <v>74</v>
      </c>
      <c r="L523" s="87"/>
      <c r="M523" s="87"/>
      <c r="N523" s="108"/>
      <c r="O523" s="104"/>
    </row>
    <row r="524" spans="1:15" ht="60">
      <c r="A524" s="60" t="s">
        <v>429</v>
      </c>
      <c r="B524" s="40" t="s">
        <v>99</v>
      </c>
      <c r="C524" s="40" t="s">
        <v>70</v>
      </c>
      <c r="D524" s="40" t="s">
        <v>69</v>
      </c>
      <c r="E524" s="40" t="s">
        <v>11</v>
      </c>
      <c r="F524" s="40"/>
      <c r="G524" s="40"/>
      <c r="H524" s="41"/>
      <c r="I524" s="44">
        <f aca="true" t="shared" si="79" ref="I524:J528">I525</f>
        <v>0</v>
      </c>
      <c r="J524" s="44">
        <f t="shared" si="79"/>
        <v>0</v>
      </c>
      <c r="K524" s="44">
        <f t="shared" si="69"/>
        <v>0</v>
      </c>
      <c r="L524" s="87"/>
      <c r="M524" s="87"/>
      <c r="N524" s="87"/>
      <c r="O524" s="104"/>
    </row>
    <row r="525" spans="1:15" ht="75">
      <c r="A525" s="60" t="s">
        <v>12</v>
      </c>
      <c r="B525" s="40" t="s">
        <v>99</v>
      </c>
      <c r="C525" s="40" t="s">
        <v>70</v>
      </c>
      <c r="D525" s="40" t="s">
        <v>69</v>
      </c>
      <c r="E525" s="40" t="s">
        <v>13</v>
      </c>
      <c r="F525" s="40"/>
      <c r="G525" s="40"/>
      <c r="H525" s="41"/>
      <c r="I525" s="44">
        <f t="shared" si="79"/>
        <v>0</v>
      </c>
      <c r="J525" s="44">
        <f t="shared" si="79"/>
        <v>0</v>
      </c>
      <c r="K525" s="44">
        <f t="shared" si="69"/>
        <v>0</v>
      </c>
      <c r="L525" s="87"/>
      <c r="M525" s="87"/>
      <c r="N525" s="87"/>
      <c r="O525" s="104"/>
    </row>
    <row r="526" spans="1:15" ht="18">
      <c r="A526" s="60" t="s">
        <v>293</v>
      </c>
      <c r="B526" s="40" t="s">
        <v>99</v>
      </c>
      <c r="C526" s="40" t="s">
        <v>70</v>
      </c>
      <c r="D526" s="40" t="s">
        <v>69</v>
      </c>
      <c r="E526" s="40" t="s">
        <v>14</v>
      </c>
      <c r="F526" s="40"/>
      <c r="G526" s="40"/>
      <c r="H526" s="41"/>
      <c r="I526" s="44">
        <f t="shared" si="79"/>
        <v>0</v>
      </c>
      <c r="J526" s="44">
        <f t="shared" si="79"/>
        <v>0</v>
      </c>
      <c r="K526" s="44">
        <f t="shared" si="69"/>
        <v>0</v>
      </c>
      <c r="L526" s="87"/>
      <c r="M526" s="87"/>
      <c r="N526" s="87"/>
      <c r="O526" s="104"/>
    </row>
    <row r="527" spans="1:15" ht="30">
      <c r="A527" s="60" t="s">
        <v>502</v>
      </c>
      <c r="B527" s="40" t="s">
        <v>99</v>
      </c>
      <c r="C527" s="40" t="s">
        <v>70</v>
      </c>
      <c r="D527" s="40" t="s">
        <v>69</v>
      </c>
      <c r="E527" s="40" t="s">
        <v>14</v>
      </c>
      <c r="F527" s="40" t="s">
        <v>127</v>
      </c>
      <c r="G527" s="40"/>
      <c r="H527" s="41"/>
      <c r="I527" s="44">
        <f t="shared" si="79"/>
        <v>0</v>
      </c>
      <c r="J527" s="44">
        <f t="shared" si="79"/>
        <v>0</v>
      </c>
      <c r="K527" s="44">
        <f t="shared" si="69"/>
        <v>0</v>
      </c>
      <c r="L527" s="87"/>
      <c r="M527" s="87"/>
      <c r="N527" s="87"/>
      <c r="O527" s="104"/>
    </row>
    <row r="528" spans="1:15" ht="30">
      <c r="A528" s="60" t="s">
        <v>130</v>
      </c>
      <c r="B528" s="40" t="s">
        <v>99</v>
      </c>
      <c r="C528" s="40" t="s">
        <v>70</v>
      </c>
      <c r="D528" s="40" t="s">
        <v>69</v>
      </c>
      <c r="E528" s="40" t="s">
        <v>14</v>
      </c>
      <c r="F528" s="40" t="s">
        <v>129</v>
      </c>
      <c r="G528" s="40"/>
      <c r="H528" s="41"/>
      <c r="I528" s="44">
        <f t="shared" si="79"/>
        <v>0</v>
      </c>
      <c r="J528" s="44">
        <f t="shared" si="79"/>
        <v>0</v>
      </c>
      <c r="K528" s="44">
        <f t="shared" si="69"/>
        <v>0</v>
      </c>
      <c r="L528" s="87"/>
      <c r="M528" s="87"/>
      <c r="N528" s="87"/>
      <c r="O528" s="104"/>
    </row>
    <row r="529" spans="1:15" ht="18">
      <c r="A529" s="121" t="s">
        <v>113</v>
      </c>
      <c r="B529" s="41" t="s">
        <v>99</v>
      </c>
      <c r="C529" s="41" t="s">
        <v>70</v>
      </c>
      <c r="D529" s="41" t="s">
        <v>69</v>
      </c>
      <c r="E529" s="41" t="s">
        <v>14</v>
      </c>
      <c r="F529" s="41" t="s">
        <v>129</v>
      </c>
      <c r="G529" s="41" t="s">
        <v>102</v>
      </c>
      <c r="H529" s="41"/>
      <c r="I529" s="45">
        <v>0</v>
      </c>
      <c r="J529" s="45">
        <v>0</v>
      </c>
      <c r="K529" s="45">
        <f t="shared" si="69"/>
        <v>0</v>
      </c>
      <c r="L529" s="87"/>
      <c r="M529" s="87"/>
      <c r="N529" s="108"/>
      <c r="O529" s="104"/>
    </row>
    <row r="530" spans="1:15" ht="28.5">
      <c r="A530" s="120" t="s">
        <v>86</v>
      </c>
      <c r="B530" s="42" t="s">
        <v>99</v>
      </c>
      <c r="C530" s="42" t="s">
        <v>70</v>
      </c>
      <c r="D530" s="42" t="s">
        <v>82</v>
      </c>
      <c r="E530" s="42"/>
      <c r="F530" s="42"/>
      <c r="G530" s="42"/>
      <c r="H530" s="42"/>
      <c r="I530" s="43">
        <f>I536+I531</f>
        <v>350</v>
      </c>
      <c r="J530" s="43">
        <f>J536+J531</f>
        <v>-10</v>
      </c>
      <c r="K530" s="43">
        <f t="shared" si="69"/>
        <v>340</v>
      </c>
      <c r="L530" s="87"/>
      <c r="M530" s="87"/>
      <c r="N530" s="103"/>
      <c r="O530" s="102"/>
    </row>
    <row r="531" spans="1:15" ht="30">
      <c r="A531" s="115" t="s">
        <v>38</v>
      </c>
      <c r="B531" s="40" t="s">
        <v>99</v>
      </c>
      <c r="C531" s="40" t="s">
        <v>70</v>
      </c>
      <c r="D531" s="40" t="s">
        <v>82</v>
      </c>
      <c r="E531" s="40" t="s">
        <v>265</v>
      </c>
      <c r="F531" s="40"/>
      <c r="G531" s="40"/>
      <c r="H531" s="42"/>
      <c r="I531" s="44">
        <f aca="true" t="shared" si="80" ref="I531:K534">I532</f>
        <v>300</v>
      </c>
      <c r="J531" s="44">
        <f t="shared" si="80"/>
        <v>0</v>
      </c>
      <c r="K531" s="44">
        <f t="shared" si="80"/>
        <v>300</v>
      </c>
      <c r="L531" s="87"/>
      <c r="M531" s="87"/>
      <c r="N531" s="103"/>
      <c r="O531" s="102"/>
    </row>
    <row r="532" spans="1:15" ht="60">
      <c r="A532" s="115" t="s">
        <v>227</v>
      </c>
      <c r="B532" s="40" t="s">
        <v>99</v>
      </c>
      <c r="C532" s="40" t="s">
        <v>70</v>
      </c>
      <c r="D532" s="40" t="s">
        <v>82</v>
      </c>
      <c r="E532" s="40" t="s">
        <v>406</v>
      </c>
      <c r="F532" s="40"/>
      <c r="G532" s="40"/>
      <c r="H532" s="42"/>
      <c r="I532" s="44">
        <f t="shared" si="80"/>
        <v>300</v>
      </c>
      <c r="J532" s="44">
        <f t="shared" si="80"/>
        <v>0</v>
      </c>
      <c r="K532" s="44">
        <f t="shared" si="80"/>
        <v>300</v>
      </c>
      <c r="L532" s="87"/>
      <c r="M532" s="87"/>
      <c r="N532" s="103"/>
      <c r="O532" s="102"/>
    </row>
    <row r="533" spans="1:15" ht="30">
      <c r="A533" s="60" t="s">
        <v>502</v>
      </c>
      <c r="B533" s="40" t="s">
        <v>99</v>
      </c>
      <c r="C533" s="40" t="s">
        <v>70</v>
      </c>
      <c r="D533" s="40" t="s">
        <v>82</v>
      </c>
      <c r="E533" s="40" t="s">
        <v>406</v>
      </c>
      <c r="F533" s="40" t="s">
        <v>127</v>
      </c>
      <c r="G533" s="40"/>
      <c r="H533" s="42"/>
      <c r="I533" s="44">
        <f t="shared" si="80"/>
        <v>300</v>
      </c>
      <c r="J533" s="44">
        <f t="shared" si="80"/>
        <v>0</v>
      </c>
      <c r="K533" s="44">
        <f t="shared" si="80"/>
        <v>300</v>
      </c>
      <c r="L533" s="87"/>
      <c r="M533" s="87"/>
      <c r="N533" s="103"/>
      <c r="O533" s="102"/>
    </row>
    <row r="534" spans="1:15" ht="30">
      <c r="A534" s="60" t="s">
        <v>130</v>
      </c>
      <c r="B534" s="40" t="s">
        <v>99</v>
      </c>
      <c r="C534" s="40" t="s">
        <v>70</v>
      </c>
      <c r="D534" s="40" t="s">
        <v>82</v>
      </c>
      <c r="E534" s="40" t="s">
        <v>406</v>
      </c>
      <c r="F534" s="40" t="s">
        <v>129</v>
      </c>
      <c r="G534" s="40"/>
      <c r="H534" s="42"/>
      <c r="I534" s="44">
        <f t="shared" si="80"/>
        <v>300</v>
      </c>
      <c r="J534" s="44">
        <f t="shared" si="80"/>
        <v>0</v>
      </c>
      <c r="K534" s="44">
        <f t="shared" si="80"/>
        <v>300</v>
      </c>
      <c r="L534" s="87"/>
      <c r="M534" s="87"/>
      <c r="N534" s="103"/>
      <c r="O534" s="102"/>
    </row>
    <row r="535" spans="1:15" ht="18">
      <c r="A535" s="61" t="s">
        <v>113</v>
      </c>
      <c r="B535" s="41" t="s">
        <v>99</v>
      </c>
      <c r="C535" s="41" t="s">
        <v>70</v>
      </c>
      <c r="D535" s="41" t="s">
        <v>82</v>
      </c>
      <c r="E535" s="41" t="s">
        <v>406</v>
      </c>
      <c r="F535" s="41" t="s">
        <v>129</v>
      </c>
      <c r="G535" s="41" t="s">
        <v>102</v>
      </c>
      <c r="H535" s="42"/>
      <c r="I535" s="45">
        <v>300</v>
      </c>
      <c r="J535" s="45">
        <v>0</v>
      </c>
      <c r="K535" s="45">
        <f>I535+J535</f>
        <v>300</v>
      </c>
      <c r="L535" s="87"/>
      <c r="M535" s="87"/>
      <c r="N535" s="103"/>
      <c r="O535" s="102"/>
    </row>
    <row r="536" spans="1:15" ht="60">
      <c r="A536" s="115" t="s">
        <v>407</v>
      </c>
      <c r="B536" s="40" t="s">
        <v>99</v>
      </c>
      <c r="C536" s="40" t="s">
        <v>70</v>
      </c>
      <c r="D536" s="40" t="s">
        <v>82</v>
      </c>
      <c r="E536" s="40" t="s">
        <v>197</v>
      </c>
      <c r="F536" s="40"/>
      <c r="G536" s="40"/>
      <c r="H536" s="40"/>
      <c r="I536" s="44">
        <f>I537+I542</f>
        <v>50</v>
      </c>
      <c r="J536" s="44">
        <f>J537+J542</f>
        <v>-10</v>
      </c>
      <c r="K536" s="44">
        <f t="shared" si="69"/>
        <v>40</v>
      </c>
      <c r="L536" s="87"/>
      <c r="M536" s="87"/>
      <c r="N536" s="87"/>
      <c r="O536" s="104"/>
    </row>
    <row r="537" spans="1:15" ht="110.25" customHeight="1">
      <c r="A537" s="115" t="s">
        <v>195</v>
      </c>
      <c r="B537" s="40" t="s">
        <v>99</v>
      </c>
      <c r="C537" s="40" t="s">
        <v>70</v>
      </c>
      <c r="D537" s="40" t="s">
        <v>82</v>
      </c>
      <c r="E537" s="40" t="s">
        <v>198</v>
      </c>
      <c r="F537" s="40"/>
      <c r="G537" s="40"/>
      <c r="H537" s="40"/>
      <c r="I537" s="44">
        <f aca="true" t="shared" si="81" ref="I537:J540">I538</f>
        <v>20</v>
      </c>
      <c r="J537" s="44">
        <f t="shared" si="81"/>
        <v>-20</v>
      </c>
      <c r="K537" s="44">
        <f t="shared" si="69"/>
        <v>0</v>
      </c>
      <c r="L537" s="87"/>
      <c r="M537" s="87"/>
      <c r="N537" s="87"/>
      <c r="O537" s="104"/>
    </row>
    <row r="538" spans="1:15" ht="18">
      <c r="A538" s="60" t="s">
        <v>293</v>
      </c>
      <c r="B538" s="40" t="s">
        <v>99</v>
      </c>
      <c r="C538" s="40" t="s">
        <v>70</v>
      </c>
      <c r="D538" s="40" t="s">
        <v>82</v>
      </c>
      <c r="E538" s="40" t="s">
        <v>200</v>
      </c>
      <c r="F538" s="40"/>
      <c r="G538" s="40"/>
      <c r="H538" s="40"/>
      <c r="I538" s="44">
        <f t="shared" si="81"/>
        <v>20</v>
      </c>
      <c r="J538" s="44">
        <f t="shared" si="81"/>
        <v>-20</v>
      </c>
      <c r="K538" s="44">
        <f t="shared" si="69"/>
        <v>0</v>
      </c>
      <c r="L538" s="87"/>
      <c r="M538" s="87"/>
      <c r="N538" s="87"/>
      <c r="O538" s="104"/>
    </row>
    <row r="539" spans="1:15" ht="30">
      <c r="A539" s="60" t="s">
        <v>502</v>
      </c>
      <c r="B539" s="40" t="s">
        <v>99</v>
      </c>
      <c r="C539" s="40" t="s">
        <v>70</v>
      </c>
      <c r="D539" s="40" t="s">
        <v>82</v>
      </c>
      <c r="E539" s="40" t="s">
        <v>200</v>
      </c>
      <c r="F539" s="40" t="s">
        <v>127</v>
      </c>
      <c r="G539" s="40"/>
      <c r="H539" s="40"/>
      <c r="I539" s="44">
        <f t="shared" si="81"/>
        <v>20</v>
      </c>
      <c r="J539" s="44">
        <f t="shared" si="81"/>
        <v>-20</v>
      </c>
      <c r="K539" s="44">
        <f t="shared" si="69"/>
        <v>0</v>
      </c>
      <c r="L539" s="87"/>
      <c r="M539" s="87"/>
      <c r="N539" s="87"/>
      <c r="O539" s="104"/>
    </row>
    <row r="540" spans="1:15" ht="30">
      <c r="A540" s="60" t="s">
        <v>130</v>
      </c>
      <c r="B540" s="40" t="s">
        <v>99</v>
      </c>
      <c r="C540" s="40" t="s">
        <v>70</v>
      </c>
      <c r="D540" s="40" t="s">
        <v>82</v>
      </c>
      <c r="E540" s="40" t="s">
        <v>200</v>
      </c>
      <c r="F540" s="40" t="s">
        <v>129</v>
      </c>
      <c r="G540" s="40"/>
      <c r="H540" s="40"/>
      <c r="I540" s="44">
        <f t="shared" si="81"/>
        <v>20</v>
      </c>
      <c r="J540" s="44">
        <f t="shared" si="81"/>
        <v>-20</v>
      </c>
      <c r="K540" s="44">
        <f t="shared" si="69"/>
        <v>0</v>
      </c>
      <c r="L540" s="87"/>
      <c r="M540" s="87"/>
      <c r="N540" s="87"/>
      <c r="O540" s="104"/>
    </row>
    <row r="541" spans="1:15" ht="18">
      <c r="A541" s="121" t="s">
        <v>113</v>
      </c>
      <c r="B541" s="41" t="s">
        <v>99</v>
      </c>
      <c r="C541" s="41" t="s">
        <v>70</v>
      </c>
      <c r="D541" s="41" t="s">
        <v>82</v>
      </c>
      <c r="E541" s="41" t="s">
        <v>200</v>
      </c>
      <c r="F541" s="41" t="s">
        <v>129</v>
      </c>
      <c r="G541" s="41" t="s">
        <v>102</v>
      </c>
      <c r="H541" s="41"/>
      <c r="I541" s="45">
        <v>20</v>
      </c>
      <c r="J541" s="45">
        <v>-20</v>
      </c>
      <c r="K541" s="45">
        <f t="shared" si="69"/>
        <v>0</v>
      </c>
      <c r="L541" s="87"/>
      <c r="M541" s="87"/>
      <c r="N541" s="108"/>
      <c r="O541" s="104"/>
    </row>
    <row r="542" spans="1:15" ht="60">
      <c r="A542" s="115" t="s">
        <v>196</v>
      </c>
      <c r="B542" s="40" t="s">
        <v>99</v>
      </c>
      <c r="C542" s="40" t="s">
        <v>70</v>
      </c>
      <c r="D542" s="40" t="s">
        <v>82</v>
      </c>
      <c r="E542" s="40" t="s">
        <v>199</v>
      </c>
      <c r="F542" s="40"/>
      <c r="G542" s="40"/>
      <c r="H542" s="40"/>
      <c r="I542" s="44">
        <f aca="true" t="shared" si="82" ref="I542:J545">I543</f>
        <v>30</v>
      </c>
      <c r="J542" s="44">
        <f t="shared" si="82"/>
        <v>10</v>
      </c>
      <c r="K542" s="44">
        <f t="shared" si="69"/>
        <v>40</v>
      </c>
      <c r="L542" s="87"/>
      <c r="M542" s="87"/>
      <c r="N542" s="87"/>
      <c r="O542" s="104"/>
    </row>
    <row r="543" spans="1:15" ht="18">
      <c r="A543" s="60" t="s">
        <v>293</v>
      </c>
      <c r="B543" s="40" t="s">
        <v>99</v>
      </c>
      <c r="C543" s="40" t="s">
        <v>70</v>
      </c>
      <c r="D543" s="40" t="s">
        <v>82</v>
      </c>
      <c r="E543" s="40" t="s">
        <v>201</v>
      </c>
      <c r="F543" s="40"/>
      <c r="G543" s="40"/>
      <c r="H543" s="40"/>
      <c r="I543" s="44">
        <f t="shared" si="82"/>
        <v>30</v>
      </c>
      <c r="J543" s="44">
        <f t="shared" si="82"/>
        <v>10</v>
      </c>
      <c r="K543" s="44">
        <f t="shared" si="69"/>
        <v>40</v>
      </c>
      <c r="L543" s="87"/>
      <c r="M543" s="87"/>
      <c r="N543" s="87"/>
      <c r="O543" s="104"/>
    </row>
    <row r="544" spans="1:15" ht="30">
      <c r="A544" s="60" t="s">
        <v>502</v>
      </c>
      <c r="B544" s="40" t="s">
        <v>99</v>
      </c>
      <c r="C544" s="40" t="s">
        <v>70</v>
      </c>
      <c r="D544" s="40" t="s">
        <v>82</v>
      </c>
      <c r="E544" s="40" t="s">
        <v>201</v>
      </c>
      <c r="F544" s="40" t="s">
        <v>127</v>
      </c>
      <c r="G544" s="40"/>
      <c r="H544" s="40"/>
      <c r="I544" s="44">
        <f t="shared" si="82"/>
        <v>30</v>
      </c>
      <c r="J544" s="44">
        <f t="shared" si="82"/>
        <v>10</v>
      </c>
      <c r="K544" s="44">
        <f t="shared" si="69"/>
        <v>40</v>
      </c>
      <c r="L544" s="87"/>
      <c r="M544" s="87"/>
      <c r="N544" s="87"/>
      <c r="O544" s="104"/>
    </row>
    <row r="545" spans="1:15" ht="30">
      <c r="A545" s="60" t="s">
        <v>130</v>
      </c>
      <c r="B545" s="40" t="s">
        <v>99</v>
      </c>
      <c r="C545" s="40" t="s">
        <v>70</v>
      </c>
      <c r="D545" s="40" t="s">
        <v>82</v>
      </c>
      <c r="E545" s="40" t="s">
        <v>201</v>
      </c>
      <c r="F545" s="40" t="s">
        <v>129</v>
      </c>
      <c r="G545" s="40"/>
      <c r="H545" s="40"/>
      <c r="I545" s="44">
        <f t="shared" si="82"/>
        <v>30</v>
      </c>
      <c r="J545" s="44">
        <f t="shared" si="82"/>
        <v>10</v>
      </c>
      <c r="K545" s="44">
        <f t="shared" si="69"/>
        <v>40</v>
      </c>
      <c r="L545" s="87"/>
      <c r="M545" s="87"/>
      <c r="N545" s="87"/>
      <c r="O545" s="104"/>
    </row>
    <row r="546" spans="1:15" ht="18">
      <c r="A546" s="121" t="s">
        <v>113</v>
      </c>
      <c r="B546" s="41" t="s">
        <v>99</v>
      </c>
      <c r="C546" s="41" t="s">
        <v>70</v>
      </c>
      <c r="D546" s="41" t="s">
        <v>82</v>
      </c>
      <c r="E546" s="41" t="s">
        <v>201</v>
      </c>
      <c r="F546" s="41" t="s">
        <v>129</v>
      </c>
      <c r="G546" s="41" t="s">
        <v>102</v>
      </c>
      <c r="H546" s="41"/>
      <c r="I546" s="45">
        <v>30</v>
      </c>
      <c r="J546" s="45">
        <v>10</v>
      </c>
      <c r="K546" s="44">
        <f t="shared" si="69"/>
        <v>40</v>
      </c>
      <c r="L546" s="87"/>
      <c r="M546" s="87"/>
      <c r="N546" s="108"/>
      <c r="O546" s="104"/>
    </row>
    <row r="547" spans="1:15" ht="19.5" customHeight="1">
      <c r="A547" s="65" t="s">
        <v>56</v>
      </c>
      <c r="B547" s="42" t="s">
        <v>99</v>
      </c>
      <c r="C547" s="42" t="s">
        <v>72</v>
      </c>
      <c r="D547" s="40"/>
      <c r="E547" s="40"/>
      <c r="F547" s="40"/>
      <c r="G547" s="40"/>
      <c r="H547" s="40"/>
      <c r="I547" s="43">
        <f>I553+I608+I548</f>
        <v>8421.099999999999</v>
      </c>
      <c r="J547" s="43">
        <f>J553+J608+J548</f>
        <v>44.9</v>
      </c>
      <c r="K547" s="43">
        <f t="shared" si="69"/>
        <v>8465.999999999998</v>
      </c>
      <c r="L547" s="86"/>
      <c r="M547" s="86"/>
      <c r="N547" s="103"/>
      <c r="O547" s="102"/>
    </row>
    <row r="548" spans="1:15" ht="18">
      <c r="A548" s="65" t="s">
        <v>58</v>
      </c>
      <c r="B548" s="42" t="s">
        <v>99</v>
      </c>
      <c r="C548" s="42" t="s">
        <v>72</v>
      </c>
      <c r="D548" s="42" t="s">
        <v>73</v>
      </c>
      <c r="E548" s="42"/>
      <c r="F548" s="42"/>
      <c r="G548" s="42"/>
      <c r="H548" s="42"/>
      <c r="I548" s="43">
        <f aca="true" t="shared" si="83" ref="I548:J551">I549</f>
        <v>0</v>
      </c>
      <c r="J548" s="43">
        <f t="shared" si="83"/>
        <v>0</v>
      </c>
      <c r="K548" s="43">
        <f t="shared" si="69"/>
        <v>0</v>
      </c>
      <c r="L548" s="86"/>
      <c r="M548" s="86"/>
      <c r="N548" s="103"/>
      <c r="O548" s="102"/>
    </row>
    <row r="549" spans="1:15" ht="47.25" customHeight="1">
      <c r="A549" s="115" t="s">
        <v>426</v>
      </c>
      <c r="B549" s="89" t="s">
        <v>99</v>
      </c>
      <c r="C549" s="40" t="s">
        <v>72</v>
      </c>
      <c r="D549" s="40" t="s">
        <v>73</v>
      </c>
      <c r="E549" s="40" t="s">
        <v>432</v>
      </c>
      <c r="F549" s="40"/>
      <c r="G549" s="40"/>
      <c r="H549" s="40"/>
      <c r="I549" s="44">
        <f t="shared" si="83"/>
        <v>0</v>
      </c>
      <c r="J549" s="44">
        <f t="shared" si="83"/>
        <v>0</v>
      </c>
      <c r="K549" s="44">
        <f t="shared" si="69"/>
        <v>0</v>
      </c>
      <c r="L549" s="86"/>
      <c r="M549" s="86"/>
      <c r="N549" s="87"/>
      <c r="O549" s="104"/>
    </row>
    <row r="550" spans="1:15" ht="30">
      <c r="A550" s="60" t="s">
        <v>502</v>
      </c>
      <c r="B550" s="40" t="s">
        <v>99</v>
      </c>
      <c r="C550" s="40" t="s">
        <v>72</v>
      </c>
      <c r="D550" s="40" t="s">
        <v>73</v>
      </c>
      <c r="E550" s="40" t="s">
        <v>432</v>
      </c>
      <c r="F550" s="40" t="s">
        <v>127</v>
      </c>
      <c r="G550" s="40"/>
      <c r="H550" s="40"/>
      <c r="I550" s="44">
        <f t="shared" si="83"/>
        <v>0</v>
      </c>
      <c r="J550" s="44">
        <f t="shared" si="83"/>
        <v>0</v>
      </c>
      <c r="K550" s="44">
        <f t="shared" si="69"/>
        <v>0</v>
      </c>
      <c r="L550" s="86"/>
      <c r="M550" s="86"/>
      <c r="N550" s="87"/>
      <c r="O550" s="104"/>
    </row>
    <row r="551" spans="1:15" ht="30">
      <c r="A551" s="60" t="s">
        <v>130</v>
      </c>
      <c r="B551" s="40" t="s">
        <v>99</v>
      </c>
      <c r="C551" s="40" t="s">
        <v>72</v>
      </c>
      <c r="D551" s="40" t="s">
        <v>73</v>
      </c>
      <c r="E551" s="40" t="s">
        <v>432</v>
      </c>
      <c r="F551" s="40" t="s">
        <v>129</v>
      </c>
      <c r="G551" s="40"/>
      <c r="H551" s="40"/>
      <c r="I551" s="44">
        <f t="shared" si="83"/>
        <v>0</v>
      </c>
      <c r="J551" s="44">
        <f t="shared" si="83"/>
        <v>0</v>
      </c>
      <c r="K551" s="44">
        <f t="shared" si="69"/>
        <v>0</v>
      </c>
      <c r="L551" s="86"/>
      <c r="M551" s="86"/>
      <c r="N551" s="87"/>
      <c r="O551" s="104"/>
    </row>
    <row r="552" spans="1:15" ht="18">
      <c r="A552" s="121" t="s">
        <v>113</v>
      </c>
      <c r="B552" s="41" t="s">
        <v>99</v>
      </c>
      <c r="C552" s="41" t="s">
        <v>72</v>
      </c>
      <c r="D552" s="41" t="s">
        <v>73</v>
      </c>
      <c r="E552" s="41" t="s">
        <v>432</v>
      </c>
      <c r="F552" s="41" t="s">
        <v>129</v>
      </c>
      <c r="G552" s="41" t="s">
        <v>102</v>
      </c>
      <c r="H552" s="41"/>
      <c r="I552" s="45">
        <v>0</v>
      </c>
      <c r="J552" s="45">
        <v>0</v>
      </c>
      <c r="K552" s="45">
        <f t="shared" si="69"/>
        <v>0</v>
      </c>
      <c r="L552" s="86"/>
      <c r="M552" s="86"/>
      <c r="N552" s="108"/>
      <c r="O552" s="104"/>
    </row>
    <row r="553" spans="1:15" ht="18">
      <c r="A553" s="60" t="s">
        <v>231</v>
      </c>
      <c r="B553" s="42" t="s">
        <v>99</v>
      </c>
      <c r="C553" s="42" t="s">
        <v>72</v>
      </c>
      <c r="D553" s="42" t="s">
        <v>68</v>
      </c>
      <c r="E553" s="40"/>
      <c r="F553" s="40"/>
      <c r="G553" s="40"/>
      <c r="H553" s="40"/>
      <c r="I553" s="43">
        <f>I563+I587+I602+I554</f>
        <v>8109.199999999999</v>
      </c>
      <c r="J553" s="43">
        <f>J563+J587+J602+J554</f>
        <v>0</v>
      </c>
      <c r="K553" s="43">
        <f t="shared" si="69"/>
        <v>8109.199999999999</v>
      </c>
      <c r="L553" s="103"/>
      <c r="M553" s="103"/>
      <c r="N553" s="103"/>
      <c r="O553" s="102"/>
    </row>
    <row r="554" spans="1:15" ht="30">
      <c r="A554" s="60" t="s">
        <v>38</v>
      </c>
      <c r="B554" s="40" t="s">
        <v>99</v>
      </c>
      <c r="C554" s="40" t="s">
        <v>72</v>
      </c>
      <c r="D554" s="40" t="s">
        <v>68</v>
      </c>
      <c r="E554" s="40" t="s">
        <v>265</v>
      </c>
      <c r="F554" s="40"/>
      <c r="G554" s="40"/>
      <c r="H554" s="40"/>
      <c r="I554" s="44">
        <f>I559+I555</f>
        <v>700</v>
      </c>
      <c r="J554" s="44">
        <f>J559+J555</f>
        <v>0</v>
      </c>
      <c r="K554" s="44">
        <f t="shared" si="69"/>
        <v>700</v>
      </c>
      <c r="L554" s="103"/>
      <c r="M554" s="103"/>
      <c r="N554" s="87"/>
      <c r="O554" s="104"/>
    </row>
    <row r="555" spans="1:15" ht="60.75" customHeight="1">
      <c r="A555" s="115" t="s">
        <v>262</v>
      </c>
      <c r="B555" s="40" t="s">
        <v>99</v>
      </c>
      <c r="C555" s="40" t="s">
        <v>72</v>
      </c>
      <c r="D555" s="40" t="s">
        <v>68</v>
      </c>
      <c r="E555" s="40" t="s">
        <v>269</v>
      </c>
      <c r="F555" s="40"/>
      <c r="G555" s="40"/>
      <c r="H555" s="40"/>
      <c r="I555" s="44">
        <f aca="true" t="shared" si="84" ref="I555:K557">I556</f>
        <v>700</v>
      </c>
      <c r="J555" s="44">
        <f t="shared" si="84"/>
        <v>0</v>
      </c>
      <c r="K555" s="44">
        <f t="shared" si="84"/>
        <v>700</v>
      </c>
      <c r="L555" s="103"/>
      <c r="M555" s="103"/>
      <c r="N555" s="87"/>
      <c r="O555" s="104"/>
    </row>
    <row r="556" spans="1:15" ht="30">
      <c r="A556" s="60" t="s">
        <v>502</v>
      </c>
      <c r="B556" s="40" t="s">
        <v>99</v>
      </c>
      <c r="C556" s="40" t="s">
        <v>72</v>
      </c>
      <c r="D556" s="40" t="s">
        <v>68</v>
      </c>
      <c r="E556" s="40" t="s">
        <v>269</v>
      </c>
      <c r="F556" s="40" t="s">
        <v>127</v>
      </c>
      <c r="G556" s="40"/>
      <c r="H556" s="40"/>
      <c r="I556" s="44">
        <f t="shared" si="84"/>
        <v>700</v>
      </c>
      <c r="J556" s="44">
        <f t="shared" si="84"/>
        <v>0</v>
      </c>
      <c r="K556" s="44">
        <f t="shared" si="84"/>
        <v>700</v>
      </c>
      <c r="L556" s="103"/>
      <c r="M556" s="103"/>
      <c r="N556" s="87"/>
      <c r="O556" s="104"/>
    </row>
    <row r="557" spans="1:15" ht="30">
      <c r="A557" s="115" t="s">
        <v>130</v>
      </c>
      <c r="B557" s="40" t="s">
        <v>99</v>
      </c>
      <c r="C557" s="40" t="s">
        <v>72</v>
      </c>
      <c r="D557" s="40" t="s">
        <v>68</v>
      </c>
      <c r="E557" s="40" t="s">
        <v>269</v>
      </c>
      <c r="F557" s="40" t="s">
        <v>129</v>
      </c>
      <c r="G557" s="40"/>
      <c r="H557" s="40"/>
      <c r="I557" s="44">
        <f t="shared" si="84"/>
        <v>700</v>
      </c>
      <c r="J557" s="44">
        <f t="shared" si="84"/>
        <v>0</v>
      </c>
      <c r="K557" s="44">
        <f t="shared" si="84"/>
        <v>700</v>
      </c>
      <c r="L557" s="103"/>
      <c r="M557" s="103"/>
      <c r="N557" s="87"/>
      <c r="O557" s="104"/>
    </row>
    <row r="558" spans="1:15" ht="18">
      <c r="A558" s="121" t="s">
        <v>113</v>
      </c>
      <c r="B558" s="41" t="s">
        <v>99</v>
      </c>
      <c r="C558" s="41" t="s">
        <v>72</v>
      </c>
      <c r="D558" s="41" t="s">
        <v>68</v>
      </c>
      <c r="E558" s="41" t="s">
        <v>269</v>
      </c>
      <c r="F558" s="41" t="s">
        <v>129</v>
      </c>
      <c r="G558" s="41" t="s">
        <v>102</v>
      </c>
      <c r="H558" s="40"/>
      <c r="I558" s="45">
        <v>700</v>
      </c>
      <c r="J558" s="45">
        <v>0</v>
      </c>
      <c r="K558" s="45">
        <f>I558+J558</f>
        <v>700</v>
      </c>
      <c r="L558" s="103"/>
      <c r="M558" s="103"/>
      <c r="N558" s="87"/>
      <c r="O558" s="104"/>
    </row>
    <row r="559" spans="1:15" ht="60">
      <c r="A559" s="60" t="s">
        <v>434</v>
      </c>
      <c r="B559" s="40" t="s">
        <v>99</v>
      </c>
      <c r="C559" s="40" t="s">
        <v>72</v>
      </c>
      <c r="D559" s="40" t="s">
        <v>68</v>
      </c>
      <c r="E559" s="40" t="s">
        <v>433</v>
      </c>
      <c r="F559" s="40"/>
      <c r="G559" s="40"/>
      <c r="H559" s="40"/>
      <c r="I559" s="44">
        <f aca="true" t="shared" si="85" ref="I559:J561">I560</f>
        <v>0</v>
      </c>
      <c r="J559" s="44">
        <f t="shared" si="85"/>
        <v>0</v>
      </c>
      <c r="K559" s="44">
        <f t="shared" si="69"/>
        <v>0</v>
      </c>
      <c r="L559" s="103"/>
      <c r="M559" s="103"/>
      <c r="N559" s="87"/>
      <c r="O559" s="104"/>
    </row>
    <row r="560" spans="1:15" ht="30">
      <c r="A560" s="60" t="s">
        <v>502</v>
      </c>
      <c r="B560" s="40" t="s">
        <v>99</v>
      </c>
      <c r="C560" s="40" t="s">
        <v>72</v>
      </c>
      <c r="D560" s="40" t="s">
        <v>68</v>
      </c>
      <c r="E560" s="40" t="s">
        <v>433</v>
      </c>
      <c r="F560" s="40" t="s">
        <v>127</v>
      </c>
      <c r="G560" s="40"/>
      <c r="H560" s="40"/>
      <c r="I560" s="44">
        <f t="shared" si="85"/>
        <v>0</v>
      </c>
      <c r="J560" s="44">
        <f t="shared" si="85"/>
        <v>0</v>
      </c>
      <c r="K560" s="44">
        <f t="shared" si="69"/>
        <v>0</v>
      </c>
      <c r="L560" s="103"/>
      <c r="M560" s="103"/>
      <c r="N560" s="87"/>
      <c r="O560" s="104"/>
    </row>
    <row r="561" spans="1:15" ht="30">
      <c r="A561" s="60" t="s">
        <v>130</v>
      </c>
      <c r="B561" s="40" t="s">
        <v>99</v>
      </c>
      <c r="C561" s="40" t="s">
        <v>72</v>
      </c>
      <c r="D561" s="40" t="s">
        <v>68</v>
      </c>
      <c r="E561" s="40" t="s">
        <v>433</v>
      </c>
      <c r="F561" s="40" t="s">
        <v>129</v>
      </c>
      <c r="G561" s="40"/>
      <c r="H561" s="40"/>
      <c r="I561" s="44">
        <f t="shared" si="85"/>
        <v>0</v>
      </c>
      <c r="J561" s="44">
        <f t="shared" si="85"/>
        <v>0</v>
      </c>
      <c r="K561" s="44">
        <f t="shared" si="69"/>
        <v>0</v>
      </c>
      <c r="L561" s="103"/>
      <c r="M561" s="103"/>
      <c r="N561" s="87"/>
      <c r="O561" s="104"/>
    </row>
    <row r="562" spans="1:15" ht="18">
      <c r="A562" s="121" t="s">
        <v>113</v>
      </c>
      <c r="B562" s="41" t="s">
        <v>99</v>
      </c>
      <c r="C562" s="41" t="s">
        <v>72</v>
      </c>
      <c r="D562" s="41" t="s">
        <v>68</v>
      </c>
      <c r="E562" s="41" t="s">
        <v>433</v>
      </c>
      <c r="F562" s="41" t="s">
        <v>129</v>
      </c>
      <c r="G562" s="41" t="s">
        <v>102</v>
      </c>
      <c r="H562" s="41"/>
      <c r="I562" s="45">
        <v>0</v>
      </c>
      <c r="J562" s="45">
        <v>0</v>
      </c>
      <c r="K562" s="45">
        <f t="shared" si="69"/>
        <v>0</v>
      </c>
      <c r="L562" s="103"/>
      <c r="M562" s="103"/>
      <c r="N562" s="108"/>
      <c r="O562" s="104"/>
    </row>
    <row r="563" spans="1:15" ht="45">
      <c r="A563" s="115" t="s">
        <v>184</v>
      </c>
      <c r="B563" s="40" t="s">
        <v>99</v>
      </c>
      <c r="C563" s="40" t="s">
        <v>72</v>
      </c>
      <c r="D563" s="40" t="s">
        <v>68</v>
      </c>
      <c r="E563" s="40" t="s">
        <v>371</v>
      </c>
      <c r="F563" s="40"/>
      <c r="G563" s="40"/>
      <c r="H563" s="40"/>
      <c r="I563" s="44">
        <f>I564+I573+I582</f>
        <v>1435.1999999999998</v>
      </c>
      <c r="J563" s="44">
        <f>J564+J573+J582</f>
        <v>0</v>
      </c>
      <c r="K563" s="44">
        <f t="shared" si="69"/>
        <v>1435.1999999999998</v>
      </c>
      <c r="L563" s="86"/>
      <c r="M563" s="86"/>
      <c r="N563" s="87"/>
      <c r="O563" s="104"/>
    </row>
    <row r="564" spans="1:15" ht="45">
      <c r="A564" s="115" t="s">
        <v>149</v>
      </c>
      <c r="B564" s="40" t="s">
        <v>99</v>
      </c>
      <c r="C564" s="40" t="s">
        <v>72</v>
      </c>
      <c r="D564" s="40" t="s">
        <v>68</v>
      </c>
      <c r="E564" s="40" t="s">
        <v>185</v>
      </c>
      <c r="F564" s="40"/>
      <c r="G564" s="40"/>
      <c r="H564" s="40"/>
      <c r="I564" s="44">
        <f>I569+I565</f>
        <v>1325.1</v>
      </c>
      <c r="J564" s="44">
        <f>J569+J565</f>
        <v>0</v>
      </c>
      <c r="K564" s="44">
        <f t="shared" si="69"/>
        <v>1325.1</v>
      </c>
      <c r="L564" s="111"/>
      <c r="M564" s="111"/>
      <c r="N564" s="87"/>
      <c r="O564" s="104"/>
    </row>
    <row r="565" spans="1:15" ht="18">
      <c r="A565" s="60" t="s">
        <v>293</v>
      </c>
      <c r="B565" s="40" t="s">
        <v>99</v>
      </c>
      <c r="C565" s="40" t="s">
        <v>72</v>
      </c>
      <c r="D565" s="40" t="s">
        <v>68</v>
      </c>
      <c r="E565" s="40" t="s">
        <v>461</v>
      </c>
      <c r="F565" s="40"/>
      <c r="G565" s="40"/>
      <c r="H565" s="40"/>
      <c r="I565" s="44">
        <f aca="true" t="shared" si="86" ref="I565:K567">I566</f>
        <v>0</v>
      </c>
      <c r="J565" s="44">
        <f t="shared" si="86"/>
        <v>0</v>
      </c>
      <c r="K565" s="44">
        <f t="shared" si="86"/>
        <v>0</v>
      </c>
      <c r="L565" s="111"/>
      <c r="M565" s="111"/>
      <c r="N565" s="87"/>
      <c r="O565" s="104"/>
    </row>
    <row r="566" spans="1:15" ht="30">
      <c r="A566" s="60" t="s">
        <v>502</v>
      </c>
      <c r="B566" s="40" t="s">
        <v>99</v>
      </c>
      <c r="C566" s="40" t="s">
        <v>72</v>
      </c>
      <c r="D566" s="40" t="s">
        <v>68</v>
      </c>
      <c r="E566" s="40" t="s">
        <v>461</v>
      </c>
      <c r="F566" s="40" t="s">
        <v>127</v>
      </c>
      <c r="G566" s="40"/>
      <c r="H566" s="40"/>
      <c r="I566" s="44">
        <f t="shared" si="86"/>
        <v>0</v>
      </c>
      <c r="J566" s="44">
        <f t="shared" si="86"/>
        <v>0</v>
      </c>
      <c r="K566" s="44">
        <f t="shared" si="86"/>
        <v>0</v>
      </c>
      <c r="L566" s="111"/>
      <c r="M566" s="111"/>
      <c r="N566" s="87"/>
      <c r="O566" s="104"/>
    </row>
    <row r="567" spans="1:15" ht="30">
      <c r="A567" s="60" t="s">
        <v>130</v>
      </c>
      <c r="B567" s="40" t="s">
        <v>99</v>
      </c>
      <c r="C567" s="40" t="s">
        <v>72</v>
      </c>
      <c r="D567" s="40" t="s">
        <v>68</v>
      </c>
      <c r="E567" s="40" t="s">
        <v>461</v>
      </c>
      <c r="F567" s="40" t="s">
        <v>129</v>
      </c>
      <c r="G567" s="40"/>
      <c r="H567" s="40"/>
      <c r="I567" s="44">
        <f t="shared" si="86"/>
        <v>0</v>
      </c>
      <c r="J567" s="44">
        <f t="shared" si="86"/>
        <v>0</v>
      </c>
      <c r="K567" s="44">
        <f t="shared" si="86"/>
        <v>0</v>
      </c>
      <c r="L567" s="111"/>
      <c r="M567" s="111"/>
      <c r="N567" s="87"/>
      <c r="O567" s="104"/>
    </row>
    <row r="568" spans="1:15" ht="18">
      <c r="A568" s="121" t="s">
        <v>113</v>
      </c>
      <c r="B568" s="41" t="s">
        <v>99</v>
      </c>
      <c r="C568" s="41" t="s">
        <v>72</v>
      </c>
      <c r="D568" s="41" t="s">
        <v>68</v>
      </c>
      <c r="E568" s="41" t="s">
        <v>461</v>
      </c>
      <c r="F568" s="41" t="s">
        <v>129</v>
      </c>
      <c r="G568" s="41" t="s">
        <v>102</v>
      </c>
      <c r="H568" s="40"/>
      <c r="I568" s="45">
        <v>0</v>
      </c>
      <c r="J568" s="45">
        <v>0</v>
      </c>
      <c r="K568" s="45">
        <f>I568+J568</f>
        <v>0</v>
      </c>
      <c r="L568" s="111"/>
      <c r="M568" s="111"/>
      <c r="N568" s="87"/>
      <c r="O568" s="104"/>
    </row>
    <row r="569" spans="1:15" ht="18">
      <c r="A569" s="60" t="s">
        <v>293</v>
      </c>
      <c r="B569" s="40" t="s">
        <v>99</v>
      </c>
      <c r="C569" s="40" t="s">
        <v>72</v>
      </c>
      <c r="D569" s="40" t="s">
        <v>68</v>
      </c>
      <c r="E569" s="40" t="s">
        <v>186</v>
      </c>
      <c r="F569" s="40"/>
      <c r="G569" s="40"/>
      <c r="H569" s="40"/>
      <c r="I569" s="44">
        <f aca="true" t="shared" si="87" ref="I569:J571">I570</f>
        <v>1325.1</v>
      </c>
      <c r="J569" s="44">
        <f t="shared" si="87"/>
        <v>0</v>
      </c>
      <c r="K569" s="44">
        <f t="shared" si="69"/>
        <v>1325.1</v>
      </c>
      <c r="L569" s="111"/>
      <c r="M569" s="111"/>
      <c r="N569" s="87"/>
      <c r="O569" s="104"/>
    </row>
    <row r="570" spans="1:15" ht="30">
      <c r="A570" s="60" t="s">
        <v>502</v>
      </c>
      <c r="B570" s="40" t="s">
        <v>99</v>
      </c>
      <c r="C570" s="40" t="s">
        <v>72</v>
      </c>
      <c r="D570" s="40" t="s">
        <v>68</v>
      </c>
      <c r="E570" s="40" t="s">
        <v>186</v>
      </c>
      <c r="F570" s="40" t="s">
        <v>127</v>
      </c>
      <c r="G570" s="40"/>
      <c r="H570" s="40"/>
      <c r="I570" s="44">
        <f t="shared" si="87"/>
        <v>1325.1</v>
      </c>
      <c r="J570" s="44">
        <f t="shared" si="87"/>
        <v>0</v>
      </c>
      <c r="K570" s="44">
        <f t="shared" si="69"/>
        <v>1325.1</v>
      </c>
      <c r="L570" s="111"/>
      <c r="M570" s="111"/>
      <c r="N570" s="87"/>
      <c r="O570" s="104"/>
    </row>
    <row r="571" spans="1:15" ht="30">
      <c r="A571" s="60" t="s">
        <v>130</v>
      </c>
      <c r="B571" s="40" t="s">
        <v>99</v>
      </c>
      <c r="C571" s="40" t="s">
        <v>72</v>
      </c>
      <c r="D571" s="40" t="s">
        <v>68</v>
      </c>
      <c r="E571" s="40" t="s">
        <v>186</v>
      </c>
      <c r="F571" s="40" t="s">
        <v>129</v>
      </c>
      <c r="G571" s="40"/>
      <c r="H571" s="40"/>
      <c r="I571" s="44">
        <f t="shared" si="87"/>
        <v>1325.1</v>
      </c>
      <c r="J571" s="44">
        <f t="shared" si="87"/>
        <v>0</v>
      </c>
      <c r="K571" s="44">
        <f t="shared" si="69"/>
        <v>1325.1</v>
      </c>
      <c r="L571" s="111"/>
      <c r="M571" s="111"/>
      <c r="N571" s="87"/>
      <c r="O571" s="104"/>
    </row>
    <row r="572" spans="1:15" ht="18">
      <c r="A572" s="121" t="s">
        <v>113</v>
      </c>
      <c r="B572" s="41" t="s">
        <v>99</v>
      </c>
      <c r="C572" s="41" t="s">
        <v>72</v>
      </c>
      <c r="D572" s="41" t="s">
        <v>68</v>
      </c>
      <c r="E572" s="41" t="s">
        <v>186</v>
      </c>
      <c r="F572" s="41" t="s">
        <v>129</v>
      </c>
      <c r="G572" s="41" t="s">
        <v>102</v>
      </c>
      <c r="H572" s="41"/>
      <c r="I572" s="45">
        <v>1325.1</v>
      </c>
      <c r="J572" s="45">
        <v>0</v>
      </c>
      <c r="K572" s="45">
        <f t="shared" si="69"/>
        <v>1325.1</v>
      </c>
      <c r="L572" s="111"/>
      <c r="M572" s="111"/>
      <c r="N572" s="108"/>
      <c r="O572" s="104"/>
    </row>
    <row r="573" spans="1:15" ht="30">
      <c r="A573" s="115" t="s">
        <v>367</v>
      </c>
      <c r="B573" s="40" t="s">
        <v>99</v>
      </c>
      <c r="C573" s="40" t="s">
        <v>72</v>
      </c>
      <c r="D573" s="40" t="s">
        <v>68</v>
      </c>
      <c r="E573" s="40" t="s">
        <v>372</v>
      </c>
      <c r="F573" s="41"/>
      <c r="G573" s="41"/>
      <c r="H573" s="41"/>
      <c r="I573" s="44">
        <f>I578+I574</f>
        <v>110.1</v>
      </c>
      <c r="J573" s="44">
        <f>J578+J574</f>
        <v>0</v>
      </c>
      <c r="K573" s="44">
        <f aca="true" t="shared" si="88" ref="K573:K682">I573+J573</f>
        <v>110.1</v>
      </c>
      <c r="L573" s="111"/>
      <c r="M573" s="111"/>
      <c r="N573" s="87"/>
      <c r="O573" s="104"/>
    </row>
    <row r="574" spans="1:15" ht="18">
      <c r="A574" s="60" t="s">
        <v>293</v>
      </c>
      <c r="B574" s="40" t="s">
        <v>99</v>
      </c>
      <c r="C574" s="40" t="s">
        <v>72</v>
      </c>
      <c r="D574" s="40" t="s">
        <v>68</v>
      </c>
      <c r="E574" s="40" t="s">
        <v>462</v>
      </c>
      <c r="F574" s="40"/>
      <c r="G574" s="40"/>
      <c r="H574" s="41"/>
      <c r="I574" s="44">
        <f aca="true" t="shared" si="89" ref="I574:K576">I575</f>
        <v>0</v>
      </c>
      <c r="J574" s="44">
        <f t="shared" si="89"/>
        <v>0</v>
      </c>
      <c r="K574" s="44">
        <f t="shared" si="89"/>
        <v>0</v>
      </c>
      <c r="L574" s="111"/>
      <c r="M574" s="111"/>
      <c r="N574" s="87"/>
      <c r="O574" s="104"/>
    </row>
    <row r="575" spans="1:15" ht="30">
      <c r="A575" s="60" t="s">
        <v>502</v>
      </c>
      <c r="B575" s="40" t="s">
        <v>99</v>
      </c>
      <c r="C575" s="40" t="s">
        <v>72</v>
      </c>
      <c r="D575" s="40" t="s">
        <v>68</v>
      </c>
      <c r="E575" s="40" t="s">
        <v>462</v>
      </c>
      <c r="F575" s="40" t="s">
        <v>127</v>
      </c>
      <c r="G575" s="40"/>
      <c r="H575" s="41"/>
      <c r="I575" s="44">
        <f t="shared" si="89"/>
        <v>0</v>
      </c>
      <c r="J575" s="44">
        <f t="shared" si="89"/>
        <v>0</v>
      </c>
      <c r="K575" s="44">
        <f t="shared" si="89"/>
        <v>0</v>
      </c>
      <c r="L575" s="111"/>
      <c r="M575" s="111"/>
      <c r="N575" s="87"/>
      <c r="O575" s="104"/>
    </row>
    <row r="576" spans="1:15" ht="30">
      <c r="A576" s="60" t="s">
        <v>130</v>
      </c>
      <c r="B576" s="40" t="s">
        <v>99</v>
      </c>
      <c r="C576" s="40" t="s">
        <v>72</v>
      </c>
      <c r="D576" s="40" t="s">
        <v>68</v>
      </c>
      <c r="E576" s="40" t="s">
        <v>462</v>
      </c>
      <c r="F576" s="40" t="s">
        <v>129</v>
      </c>
      <c r="G576" s="40"/>
      <c r="H576" s="41"/>
      <c r="I576" s="44">
        <f t="shared" si="89"/>
        <v>0</v>
      </c>
      <c r="J576" s="44">
        <f t="shared" si="89"/>
        <v>0</v>
      </c>
      <c r="K576" s="44">
        <f t="shared" si="89"/>
        <v>0</v>
      </c>
      <c r="L576" s="111"/>
      <c r="M576" s="111"/>
      <c r="N576" s="87"/>
      <c r="O576" s="104"/>
    </row>
    <row r="577" spans="1:15" ht="18">
      <c r="A577" s="121" t="s">
        <v>113</v>
      </c>
      <c r="B577" s="41" t="s">
        <v>99</v>
      </c>
      <c r="C577" s="41" t="s">
        <v>72</v>
      </c>
      <c r="D577" s="41" t="s">
        <v>68</v>
      </c>
      <c r="E577" s="41" t="s">
        <v>462</v>
      </c>
      <c r="F577" s="41" t="s">
        <v>129</v>
      </c>
      <c r="G577" s="41" t="s">
        <v>102</v>
      </c>
      <c r="H577" s="41"/>
      <c r="I577" s="45">
        <v>0</v>
      </c>
      <c r="J577" s="45">
        <v>0</v>
      </c>
      <c r="K577" s="45">
        <f>I577+J577</f>
        <v>0</v>
      </c>
      <c r="L577" s="111"/>
      <c r="M577" s="111"/>
      <c r="N577" s="87"/>
      <c r="O577" s="104"/>
    </row>
    <row r="578" spans="1:15" ht="18">
      <c r="A578" s="60" t="s">
        <v>293</v>
      </c>
      <c r="B578" s="40" t="s">
        <v>99</v>
      </c>
      <c r="C578" s="40" t="s">
        <v>72</v>
      </c>
      <c r="D578" s="40" t="s">
        <v>68</v>
      </c>
      <c r="E578" s="40" t="s">
        <v>373</v>
      </c>
      <c r="F578" s="41"/>
      <c r="G578" s="41"/>
      <c r="H578" s="41"/>
      <c r="I578" s="44">
        <f aca="true" t="shared" si="90" ref="I578:J580">I579</f>
        <v>110.1</v>
      </c>
      <c r="J578" s="44">
        <f t="shared" si="90"/>
        <v>0</v>
      </c>
      <c r="K578" s="44">
        <f t="shared" si="88"/>
        <v>110.1</v>
      </c>
      <c r="L578" s="111"/>
      <c r="M578" s="111"/>
      <c r="N578" s="87"/>
      <c r="O578" s="104"/>
    </row>
    <row r="579" spans="1:15" ht="30">
      <c r="A579" s="60" t="s">
        <v>502</v>
      </c>
      <c r="B579" s="40" t="s">
        <v>99</v>
      </c>
      <c r="C579" s="40" t="s">
        <v>72</v>
      </c>
      <c r="D579" s="40" t="s">
        <v>68</v>
      </c>
      <c r="E579" s="40" t="s">
        <v>373</v>
      </c>
      <c r="F579" s="40" t="s">
        <v>127</v>
      </c>
      <c r="G579" s="41"/>
      <c r="H579" s="41"/>
      <c r="I579" s="44">
        <f t="shared" si="90"/>
        <v>110.1</v>
      </c>
      <c r="J579" s="44">
        <f t="shared" si="90"/>
        <v>0</v>
      </c>
      <c r="K579" s="44">
        <f t="shared" si="88"/>
        <v>110.1</v>
      </c>
      <c r="L579" s="111"/>
      <c r="M579" s="111"/>
      <c r="N579" s="87"/>
      <c r="O579" s="104"/>
    </row>
    <row r="580" spans="1:15" ht="30">
      <c r="A580" s="60" t="s">
        <v>130</v>
      </c>
      <c r="B580" s="40" t="s">
        <v>99</v>
      </c>
      <c r="C580" s="40" t="s">
        <v>72</v>
      </c>
      <c r="D580" s="40" t="s">
        <v>68</v>
      </c>
      <c r="E580" s="40" t="s">
        <v>373</v>
      </c>
      <c r="F580" s="40" t="s">
        <v>129</v>
      </c>
      <c r="G580" s="41"/>
      <c r="H580" s="41"/>
      <c r="I580" s="44">
        <f t="shared" si="90"/>
        <v>110.1</v>
      </c>
      <c r="J580" s="44">
        <f t="shared" si="90"/>
        <v>0</v>
      </c>
      <c r="K580" s="44">
        <f t="shared" si="88"/>
        <v>110.1</v>
      </c>
      <c r="L580" s="111"/>
      <c r="M580" s="111"/>
      <c r="N580" s="87"/>
      <c r="O580" s="104"/>
    </row>
    <row r="581" spans="1:15" ht="18">
      <c r="A581" s="121" t="s">
        <v>113</v>
      </c>
      <c r="B581" s="41" t="s">
        <v>99</v>
      </c>
      <c r="C581" s="41" t="s">
        <v>72</v>
      </c>
      <c r="D581" s="41" t="s">
        <v>68</v>
      </c>
      <c r="E581" s="41" t="s">
        <v>373</v>
      </c>
      <c r="F581" s="41" t="s">
        <v>129</v>
      </c>
      <c r="G581" s="41" t="s">
        <v>102</v>
      </c>
      <c r="H581" s="41"/>
      <c r="I581" s="45">
        <v>110.1</v>
      </c>
      <c r="J581" s="45">
        <v>0</v>
      </c>
      <c r="K581" s="45">
        <f t="shared" si="88"/>
        <v>110.1</v>
      </c>
      <c r="L581" s="111"/>
      <c r="M581" s="111"/>
      <c r="N581" s="108"/>
      <c r="O581" s="104"/>
    </row>
    <row r="582" spans="1:15" ht="30">
      <c r="A582" s="115" t="s">
        <v>443</v>
      </c>
      <c r="B582" s="40" t="s">
        <v>99</v>
      </c>
      <c r="C582" s="40" t="s">
        <v>72</v>
      </c>
      <c r="D582" s="40" t="s">
        <v>68</v>
      </c>
      <c r="E582" s="40" t="s">
        <v>374</v>
      </c>
      <c r="F582" s="41"/>
      <c r="G582" s="41"/>
      <c r="H582" s="41"/>
      <c r="I582" s="44">
        <f aca="true" t="shared" si="91" ref="I582:J585">I583</f>
        <v>0</v>
      </c>
      <c r="J582" s="44">
        <f t="shared" si="91"/>
        <v>0</v>
      </c>
      <c r="K582" s="44">
        <f t="shared" si="88"/>
        <v>0</v>
      </c>
      <c r="L582" s="111"/>
      <c r="M582" s="111"/>
      <c r="N582" s="87"/>
      <c r="O582" s="104"/>
    </row>
    <row r="583" spans="1:15" ht="18">
      <c r="A583" s="60" t="s">
        <v>293</v>
      </c>
      <c r="B583" s="40" t="s">
        <v>99</v>
      </c>
      <c r="C583" s="40" t="s">
        <v>72</v>
      </c>
      <c r="D583" s="40" t="s">
        <v>68</v>
      </c>
      <c r="E583" s="40" t="s">
        <v>375</v>
      </c>
      <c r="F583" s="41"/>
      <c r="G583" s="41"/>
      <c r="H583" s="41"/>
      <c r="I583" s="44">
        <f t="shared" si="91"/>
        <v>0</v>
      </c>
      <c r="J583" s="44">
        <f t="shared" si="91"/>
        <v>0</v>
      </c>
      <c r="K583" s="44">
        <f t="shared" si="88"/>
        <v>0</v>
      </c>
      <c r="L583" s="111"/>
      <c r="M583" s="111"/>
      <c r="N583" s="87"/>
      <c r="O583" s="104"/>
    </row>
    <row r="584" spans="1:15" ht="30">
      <c r="A584" s="60" t="s">
        <v>502</v>
      </c>
      <c r="B584" s="40" t="s">
        <v>99</v>
      </c>
      <c r="C584" s="40" t="s">
        <v>72</v>
      </c>
      <c r="D584" s="40" t="s">
        <v>68</v>
      </c>
      <c r="E584" s="40" t="s">
        <v>375</v>
      </c>
      <c r="F584" s="40" t="s">
        <v>127</v>
      </c>
      <c r="G584" s="41"/>
      <c r="H584" s="41"/>
      <c r="I584" s="44">
        <f t="shared" si="91"/>
        <v>0</v>
      </c>
      <c r="J584" s="44">
        <f t="shared" si="91"/>
        <v>0</v>
      </c>
      <c r="K584" s="44">
        <f t="shared" si="88"/>
        <v>0</v>
      </c>
      <c r="L584" s="111"/>
      <c r="M584" s="111"/>
      <c r="N584" s="87"/>
      <c r="O584" s="104"/>
    </row>
    <row r="585" spans="1:15" ht="30">
      <c r="A585" s="60" t="s">
        <v>130</v>
      </c>
      <c r="B585" s="40" t="s">
        <v>99</v>
      </c>
      <c r="C585" s="40" t="s">
        <v>72</v>
      </c>
      <c r="D585" s="40" t="s">
        <v>68</v>
      </c>
      <c r="E585" s="40" t="s">
        <v>375</v>
      </c>
      <c r="F585" s="40" t="s">
        <v>129</v>
      </c>
      <c r="G585" s="41"/>
      <c r="H585" s="41"/>
      <c r="I585" s="44">
        <f t="shared" si="91"/>
        <v>0</v>
      </c>
      <c r="J585" s="44">
        <f t="shared" si="91"/>
        <v>0</v>
      </c>
      <c r="K585" s="44">
        <f t="shared" si="88"/>
        <v>0</v>
      </c>
      <c r="L585" s="111"/>
      <c r="M585" s="111"/>
      <c r="N585" s="87"/>
      <c r="O585" s="104"/>
    </row>
    <row r="586" spans="1:15" ht="18">
      <c r="A586" s="121" t="s">
        <v>113</v>
      </c>
      <c r="B586" s="41" t="s">
        <v>99</v>
      </c>
      <c r="C586" s="41" t="s">
        <v>72</v>
      </c>
      <c r="D586" s="41" t="s">
        <v>68</v>
      </c>
      <c r="E586" s="41" t="s">
        <v>375</v>
      </c>
      <c r="F586" s="41" t="s">
        <v>129</v>
      </c>
      <c r="G586" s="41" t="s">
        <v>102</v>
      </c>
      <c r="H586" s="41"/>
      <c r="I586" s="45">
        <v>0</v>
      </c>
      <c r="J586" s="45">
        <v>0</v>
      </c>
      <c r="K586" s="45">
        <f t="shared" si="88"/>
        <v>0</v>
      </c>
      <c r="L586" s="111"/>
      <c r="M586" s="111"/>
      <c r="N586" s="108"/>
      <c r="O586" s="104"/>
    </row>
    <row r="587" spans="1:15" ht="60">
      <c r="A587" s="60" t="s">
        <v>177</v>
      </c>
      <c r="B587" s="40" t="s">
        <v>99</v>
      </c>
      <c r="C587" s="40" t="s">
        <v>72</v>
      </c>
      <c r="D587" s="40" t="s">
        <v>68</v>
      </c>
      <c r="E587" s="40" t="s">
        <v>363</v>
      </c>
      <c r="F587" s="40"/>
      <c r="G587" s="40"/>
      <c r="H587" s="40"/>
      <c r="I587" s="44">
        <f>I588</f>
        <v>5715.999999999999</v>
      </c>
      <c r="J587" s="44">
        <f>J588</f>
        <v>0</v>
      </c>
      <c r="K587" s="44">
        <f t="shared" si="88"/>
        <v>5715.999999999999</v>
      </c>
      <c r="L587" s="111"/>
      <c r="M587" s="111"/>
      <c r="N587" s="87"/>
      <c r="O587" s="104"/>
    </row>
    <row r="588" spans="1:15" ht="45">
      <c r="A588" s="60" t="s">
        <v>364</v>
      </c>
      <c r="B588" s="40" t="s">
        <v>99</v>
      </c>
      <c r="C588" s="40" t="s">
        <v>72</v>
      </c>
      <c r="D588" s="40" t="s">
        <v>68</v>
      </c>
      <c r="E588" s="40" t="s">
        <v>365</v>
      </c>
      <c r="F588" s="40"/>
      <c r="G588" s="40"/>
      <c r="H588" s="40"/>
      <c r="I588" s="44">
        <f>I593+I589</f>
        <v>5715.999999999999</v>
      </c>
      <c r="J588" s="44">
        <f>J593+J589</f>
        <v>0</v>
      </c>
      <c r="K588" s="44">
        <f t="shared" si="88"/>
        <v>5715.999999999999</v>
      </c>
      <c r="L588" s="111"/>
      <c r="M588" s="111"/>
      <c r="N588" s="87"/>
      <c r="O588" s="104"/>
    </row>
    <row r="589" spans="1:15" ht="18">
      <c r="A589" s="60" t="s">
        <v>293</v>
      </c>
      <c r="B589" s="40" t="s">
        <v>99</v>
      </c>
      <c r="C589" s="40" t="s">
        <v>72</v>
      </c>
      <c r="D589" s="40" t="s">
        <v>68</v>
      </c>
      <c r="E589" s="40" t="s">
        <v>460</v>
      </c>
      <c r="F589" s="40"/>
      <c r="G589" s="40"/>
      <c r="H589" s="40"/>
      <c r="I589" s="44">
        <f aca="true" t="shared" si="92" ref="I589:K591">I590</f>
        <v>291.2</v>
      </c>
      <c r="J589" s="44">
        <f t="shared" si="92"/>
        <v>0</v>
      </c>
      <c r="K589" s="44">
        <f t="shared" si="92"/>
        <v>291.2</v>
      </c>
      <c r="L589" s="111"/>
      <c r="M589" s="111"/>
      <c r="N589" s="87"/>
      <c r="O589" s="104"/>
    </row>
    <row r="590" spans="1:15" ht="30">
      <c r="A590" s="60" t="s">
        <v>502</v>
      </c>
      <c r="B590" s="40" t="s">
        <v>99</v>
      </c>
      <c r="C590" s="40" t="s">
        <v>72</v>
      </c>
      <c r="D590" s="40" t="s">
        <v>68</v>
      </c>
      <c r="E590" s="40" t="s">
        <v>460</v>
      </c>
      <c r="F590" s="40" t="s">
        <v>127</v>
      </c>
      <c r="G590" s="40"/>
      <c r="H590" s="40"/>
      <c r="I590" s="44">
        <f t="shared" si="92"/>
        <v>291.2</v>
      </c>
      <c r="J590" s="44">
        <f t="shared" si="92"/>
        <v>0</v>
      </c>
      <c r="K590" s="44">
        <f t="shared" si="92"/>
        <v>291.2</v>
      </c>
      <c r="L590" s="111"/>
      <c r="M590" s="111"/>
      <c r="N590" s="87"/>
      <c r="O590" s="104"/>
    </row>
    <row r="591" spans="1:15" ht="30">
      <c r="A591" s="60" t="s">
        <v>130</v>
      </c>
      <c r="B591" s="40" t="s">
        <v>99</v>
      </c>
      <c r="C591" s="40" t="s">
        <v>72</v>
      </c>
      <c r="D591" s="40" t="s">
        <v>68</v>
      </c>
      <c r="E591" s="40" t="s">
        <v>460</v>
      </c>
      <c r="F591" s="40" t="s">
        <v>129</v>
      </c>
      <c r="G591" s="40"/>
      <c r="H591" s="40"/>
      <c r="I591" s="44">
        <f t="shared" si="92"/>
        <v>291.2</v>
      </c>
      <c r="J591" s="44">
        <f t="shared" si="92"/>
        <v>0</v>
      </c>
      <c r="K591" s="44">
        <f t="shared" si="92"/>
        <v>291.2</v>
      </c>
      <c r="L591" s="111"/>
      <c r="M591" s="111"/>
      <c r="N591" s="87"/>
      <c r="O591" s="104"/>
    </row>
    <row r="592" spans="1:15" ht="18">
      <c r="A592" s="121" t="s">
        <v>113</v>
      </c>
      <c r="B592" s="41" t="s">
        <v>99</v>
      </c>
      <c r="C592" s="41" t="s">
        <v>72</v>
      </c>
      <c r="D592" s="41" t="s">
        <v>68</v>
      </c>
      <c r="E592" s="41" t="s">
        <v>460</v>
      </c>
      <c r="F592" s="41" t="s">
        <v>129</v>
      </c>
      <c r="G592" s="41" t="s">
        <v>102</v>
      </c>
      <c r="H592" s="40"/>
      <c r="I592" s="45">
        <v>291.2</v>
      </c>
      <c r="J592" s="45">
        <v>0</v>
      </c>
      <c r="K592" s="45">
        <f>I592+J592</f>
        <v>291.2</v>
      </c>
      <c r="L592" s="111"/>
      <c r="M592" s="111"/>
      <c r="N592" s="87"/>
      <c r="O592" s="104"/>
    </row>
    <row r="593" spans="1:15" ht="18">
      <c r="A593" s="60" t="s">
        <v>293</v>
      </c>
      <c r="B593" s="40" t="s">
        <v>99</v>
      </c>
      <c r="C593" s="40" t="s">
        <v>72</v>
      </c>
      <c r="D593" s="40" t="s">
        <v>68</v>
      </c>
      <c r="E593" s="40" t="s">
        <v>366</v>
      </c>
      <c r="F593" s="40"/>
      <c r="G593" s="40"/>
      <c r="H593" s="40"/>
      <c r="I593" s="44">
        <f>I594+I597</f>
        <v>5424.799999999999</v>
      </c>
      <c r="J593" s="44">
        <f>J594+J597</f>
        <v>0</v>
      </c>
      <c r="K593" s="44">
        <f t="shared" si="88"/>
        <v>5424.799999999999</v>
      </c>
      <c r="L593" s="111"/>
      <c r="M593" s="111"/>
      <c r="N593" s="87"/>
      <c r="O593" s="104"/>
    </row>
    <row r="594" spans="1:15" ht="30">
      <c r="A594" s="60" t="s">
        <v>502</v>
      </c>
      <c r="B594" s="40" t="s">
        <v>99</v>
      </c>
      <c r="C594" s="40" t="s">
        <v>72</v>
      </c>
      <c r="D594" s="40" t="s">
        <v>68</v>
      </c>
      <c r="E594" s="40" t="s">
        <v>366</v>
      </c>
      <c r="F594" s="40" t="s">
        <v>127</v>
      </c>
      <c r="G594" s="40"/>
      <c r="H594" s="40"/>
      <c r="I594" s="44">
        <f>I595</f>
        <v>5192.9</v>
      </c>
      <c r="J594" s="44">
        <f>J595</f>
        <v>0</v>
      </c>
      <c r="K594" s="44">
        <f t="shared" si="88"/>
        <v>5192.9</v>
      </c>
      <c r="L594" s="111"/>
      <c r="M594" s="111"/>
      <c r="N594" s="87"/>
      <c r="O594" s="104"/>
    </row>
    <row r="595" spans="1:15" ht="30">
      <c r="A595" s="60" t="s">
        <v>130</v>
      </c>
      <c r="B595" s="40" t="s">
        <v>99</v>
      </c>
      <c r="C595" s="40" t="s">
        <v>72</v>
      </c>
      <c r="D595" s="40" t="s">
        <v>68</v>
      </c>
      <c r="E595" s="40" t="s">
        <v>366</v>
      </c>
      <c r="F595" s="40" t="s">
        <v>129</v>
      </c>
      <c r="G595" s="40"/>
      <c r="H595" s="40"/>
      <c r="I595" s="44">
        <f>I596</f>
        <v>5192.9</v>
      </c>
      <c r="J595" s="44">
        <f>J596</f>
        <v>0</v>
      </c>
      <c r="K595" s="44">
        <f t="shared" si="88"/>
        <v>5192.9</v>
      </c>
      <c r="L595" s="112"/>
      <c r="M595" s="112"/>
      <c r="N595" s="87"/>
      <c r="O595" s="104"/>
    </row>
    <row r="596" spans="1:15" ht="18">
      <c r="A596" s="121" t="s">
        <v>113</v>
      </c>
      <c r="B596" s="41" t="s">
        <v>99</v>
      </c>
      <c r="C596" s="41" t="s">
        <v>72</v>
      </c>
      <c r="D596" s="41" t="s">
        <v>68</v>
      </c>
      <c r="E596" s="41" t="s">
        <v>366</v>
      </c>
      <c r="F596" s="41" t="s">
        <v>129</v>
      </c>
      <c r="G596" s="41" t="s">
        <v>102</v>
      </c>
      <c r="H596" s="41"/>
      <c r="I596" s="45">
        <v>5192.9</v>
      </c>
      <c r="J596" s="45">
        <v>0</v>
      </c>
      <c r="K596" s="45">
        <f t="shared" si="88"/>
        <v>5192.9</v>
      </c>
      <c r="L596" s="87"/>
      <c r="M596" s="87"/>
      <c r="N596" s="108"/>
      <c r="O596" s="104"/>
    </row>
    <row r="597" spans="1:15" ht="18">
      <c r="A597" s="60" t="s">
        <v>139</v>
      </c>
      <c r="B597" s="40" t="s">
        <v>99</v>
      </c>
      <c r="C597" s="40" t="s">
        <v>72</v>
      </c>
      <c r="D597" s="40" t="s">
        <v>68</v>
      </c>
      <c r="E597" s="40" t="s">
        <v>366</v>
      </c>
      <c r="F597" s="40" t="s">
        <v>138</v>
      </c>
      <c r="G597" s="40"/>
      <c r="H597" s="41"/>
      <c r="I597" s="44">
        <f>I600+I599</f>
        <v>231.9</v>
      </c>
      <c r="J597" s="44">
        <f>J600+J599</f>
        <v>0</v>
      </c>
      <c r="K597" s="44">
        <f>K600+K599</f>
        <v>231.9</v>
      </c>
      <c r="L597" s="87"/>
      <c r="M597" s="87"/>
      <c r="N597" s="108"/>
      <c r="O597" s="104"/>
    </row>
    <row r="598" spans="1:15" ht="18">
      <c r="A598" s="60" t="s">
        <v>450</v>
      </c>
      <c r="B598" s="40" t="s">
        <v>99</v>
      </c>
      <c r="C598" s="40" t="s">
        <v>72</v>
      </c>
      <c r="D598" s="40" t="s">
        <v>68</v>
      </c>
      <c r="E598" s="40" t="s">
        <v>366</v>
      </c>
      <c r="F598" s="40" t="s">
        <v>451</v>
      </c>
      <c r="G598" s="40"/>
      <c r="H598" s="41"/>
      <c r="I598" s="44">
        <f>I599</f>
        <v>8.5</v>
      </c>
      <c r="J598" s="44">
        <f>J599</f>
        <v>0</v>
      </c>
      <c r="K598" s="44">
        <f>K599</f>
        <v>8.5</v>
      </c>
      <c r="L598" s="87"/>
      <c r="M598" s="87"/>
      <c r="N598" s="108"/>
      <c r="O598" s="104"/>
    </row>
    <row r="599" spans="1:15" ht="18">
      <c r="A599" s="61" t="s">
        <v>113</v>
      </c>
      <c r="B599" s="41" t="s">
        <v>99</v>
      </c>
      <c r="C599" s="41" t="s">
        <v>72</v>
      </c>
      <c r="D599" s="41" t="s">
        <v>68</v>
      </c>
      <c r="E599" s="41" t="s">
        <v>366</v>
      </c>
      <c r="F599" s="41" t="s">
        <v>451</v>
      </c>
      <c r="G599" s="41" t="s">
        <v>102</v>
      </c>
      <c r="H599" s="41"/>
      <c r="I599" s="45">
        <v>8.5</v>
      </c>
      <c r="J599" s="45">
        <v>0</v>
      </c>
      <c r="K599" s="45">
        <f>I599+J599</f>
        <v>8.5</v>
      </c>
      <c r="L599" s="87"/>
      <c r="M599" s="87"/>
      <c r="N599" s="108"/>
      <c r="O599" s="104"/>
    </row>
    <row r="600" spans="1:15" ht="20.25" customHeight="1">
      <c r="A600" s="60" t="s">
        <v>141</v>
      </c>
      <c r="B600" s="40" t="s">
        <v>99</v>
      </c>
      <c r="C600" s="40" t="s">
        <v>72</v>
      </c>
      <c r="D600" s="40" t="s">
        <v>68</v>
      </c>
      <c r="E600" s="40" t="s">
        <v>366</v>
      </c>
      <c r="F600" s="40" t="s">
        <v>140</v>
      </c>
      <c r="G600" s="40"/>
      <c r="H600" s="41"/>
      <c r="I600" s="44">
        <f>I601</f>
        <v>223.4</v>
      </c>
      <c r="J600" s="44">
        <f>J601</f>
        <v>0</v>
      </c>
      <c r="K600" s="44">
        <f>K601</f>
        <v>223.4</v>
      </c>
      <c r="L600" s="87"/>
      <c r="M600" s="87"/>
      <c r="N600" s="108"/>
      <c r="O600" s="104"/>
    </row>
    <row r="601" spans="1:15" ht="18">
      <c r="A601" s="121" t="s">
        <v>113</v>
      </c>
      <c r="B601" s="41" t="s">
        <v>99</v>
      </c>
      <c r="C601" s="41" t="s">
        <v>72</v>
      </c>
      <c r="D601" s="41" t="s">
        <v>68</v>
      </c>
      <c r="E601" s="41" t="s">
        <v>366</v>
      </c>
      <c r="F601" s="41" t="s">
        <v>140</v>
      </c>
      <c r="G601" s="41" t="s">
        <v>102</v>
      </c>
      <c r="H601" s="41"/>
      <c r="I601" s="45">
        <v>223.4</v>
      </c>
      <c r="J601" s="45">
        <v>0</v>
      </c>
      <c r="K601" s="45">
        <f>I601+J601</f>
        <v>223.4</v>
      </c>
      <c r="L601" s="87"/>
      <c r="M601" s="87"/>
      <c r="N601" s="108"/>
      <c r="O601" s="104"/>
    </row>
    <row r="602" spans="1:15" ht="60">
      <c r="A602" s="60" t="s">
        <v>429</v>
      </c>
      <c r="B602" s="40" t="s">
        <v>99</v>
      </c>
      <c r="C602" s="40" t="s">
        <v>72</v>
      </c>
      <c r="D602" s="40" t="s">
        <v>68</v>
      </c>
      <c r="E602" s="40" t="s">
        <v>11</v>
      </c>
      <c r="F602" s="40"/>
      <c r="G602" s="40"/>
      <c r="H602" s="41"/>
      <c r="I602" s="44">
        <f aca="true" t="shared" si="93" ref="I602:J606">I603</f>
        <v>258</v>
      </c>
      <c r="J602" s="44">
        <f t="shared" si="93"/>
        <v>0</v>
      </c>
      <c r="K602" s="44">
        <f t="shared" si="88"/>
        <v>258</v>
      </c>
      <c r="L602" s="87"/>
      <c r="M602" s="87"/>
      <c r="N602" s="87"/>
      <c r="O602" s="104"/>
    </row>
    <row r="603" spans="1:15" ht="75">
      <c r="A603" s="60" t="s">
        <v>12</v>
      </c>
      <c r="B603" s="40" t="s">
        <v>99</v>
      </c>
      <c r="C603" s="40" t="s">
        <v>72</v>
      </c>
      <c r="D603" s="40" t="s">
        <v>68</v>
      </c>
      <c r="E603" s="40" t="s">
        <v>13</v>
      </c>
      <c r="F603" s="40"/>
      <c r="G603" s="40"/>
      <c r="H603" s="41"/>
      <c r="I603" s="44">
        <f t="shared" si="93"/>
        <v>258</v>
      </c>
      <c r="J603" s="44">
        <f t="shared" si="93"/>
        <v>0</v>
      </c>
      <c r="K603" s="44">
        <f t="shared" si="88"/>
        <v>258</v>
      </c>
      <c r="L603" s="87"/>
      <c r="M603" s="87"/>
      <c r="N603" s="87"/>
      <c r="O603" s="104"/>
    </row>
    <row r="604" spans="1:15" ht="18">
      <c r="A604" s="60" t="s">
        <v>293</v>
      </c>
      <c r="B604" s="40" t="s">
        <v>99</v>
      </c>
      <c r="C604" s="40" t="s">
        <v>72</v>
      </c>
      <c r="D604" s="40" t="s">
        <v>68</v>
      </c>
      <c r="E604" s="40" t="s">
        <v>14</v>
      </c>
      <c r="F604" s="40"/>
      <c r="G604" s="40"/>
      <c r="H604" s="41"/>
      <c r="I604" s="44">
        <f t="shared" si="93"/>
        <v>258</v>
      </c>
      <c r="J604" s="44">
        <f t="shared" si="93"/>
        <v>0</v>
      </c>
      <c r="K604" s="44">
        <f t="shared" si="88"/>
        <v>258</v>
      </c>
      <c r="L604" s="87"/>
      <c r="M604" s="87"/>
      <c r="N604" s="87"/>
      <c r="O604" s="104"/>
    </row>
    <row r="605" spans="1:15" ht="30">
      <c r="A605" s="60" t="s">
        <v>502</v>
      </c>
      <c r="B605" s="40" t="s">
        <v>99</v>
      </c>
      <c r="C605" s="40" t="s">
        <v>72</v>
      </c>
      <c r="D605" s="40" t="s">
        <v>68</v>
      </c>
      <c r="E605" s="40" t="s">
        <v>14</v>
      </c>
      <c r="F605" s="40" t="s">
        <v>127</v>
      </c>
      <c r="G605" s="40"/>
      <c r="H605" s="41"/>
      <c r="I605" s="44">
        <f t="shared" si="93"/>
        <v>258</v>
      </c>
      <c r="J605" s="44">
        <f t="shared" si="93"/>
        <v>0</v>
      </c>
      <c r="K605" s="44">
        <f t="shared" si="88"/>
        <v>258</v>
      </c>
      <c r="L605" s="87"/>
      <c r="M605" s="87"/>
      <c r="N605" s="87"/>
      <c r="O605" s="104"/>
    </row>
    <row r="606" spans="1:15" ht="30">
      <c r="A606" s="60" t="s">
        <v>130</v>
      </c>
      <c r="B606" s="40" t="s">
        <v>99</v>
      </c>
      <c r="C606" s="40" t="s">
        <v>72</v>
      </c>
      <c r="D606" s="40" t="s">
        <v>68</v>
      </c>
      <c r="E606" s="40" t="s">
        <v>14</v>
      </c>
      <c r="F606" s="40" t="s">
        <v>129</v>
      </c>
      <c r="G606" s="40"/>
      <c r="H606" s="41"/>
      <c r="I606" s="44">
        <f t="shared" si="93"/>
        <v>258</v>
      </c>
      <c r="J606" s="44">
        <f t="shared" si="93"/>
        <v>0</v>
      </c>
      <c r="K606" s="44">
        <f t="shared" si="88"/>
        <v>258</v>
      </c>
      <c r="L606" s="87"/>
      <c r="M606" s="87"/>
      <c r="N606" s="87"/>
      <c r="O606" s="104"/>
    </row>
    <row r="607" spans="1:15" ht="18">
      <c r="A607" s="121" t="s">
        <v>113</v>
      </c>
      <c r="B607" s="41" t="s">
        <v>99</v>
      </c>
      <c r="C607" s="41" t="s">
        <v>72</v>
      </c>
      <c r="D607" s="41" t="s">
        <v>68</v>
      </c>
      <c r="E607" s="41" t="s">
        <v>14</v>
      </c>
      <c r="F607" s="41" t="s">
        <v>129</v>
      </c>
      <c r="G607" s="41" t="s">
        <v>102</v>
      </c>
      <c r="H607" s="41"/>
      <c r="I607" s="45">
        <v>258</v>
      </c>
      <c r="J607" s="45">
        <v>0</v>
      </c>
      <c r="K607" s="45">
        <f t="shared" si="88"/>
        <v>258</v>
      </c>
      <c r="L607" s="87"/>
      <c r="M607" s="87"/>
      <c r="N607" s="108"/>
      <c r="O607" s="104"/>
    </row>
    <row r="608" spans="1:15" ht="30" customHeight="1">
      <c r="A608" s="120" t="s">
        <v>264</v>
      </c>
      <c r="B608" s="42" t="s">
        <v>99</v>
      </c>
      <c r="C608" s="42" t="s">
        <v>72</v>
      </c>
      <c r="D608" s="42" t="s">
        <v>72</v>
      </c>
      <c r="E608" s="42"/>
      <c r="F608" s="42"/>
      <c r="G608" s="42"/>
      <c r="H608" s="42"/>
      <c r="I608" s="43">
        <f>I609</f>
        <v>311.90000000000003</v>
      </c>
      <c r="J608" s="43">
        <f>J609</f>
        <v>44.9</v>
      </c>
      <c r="K608" s="43">
        <f t="shared" si="88"/>
        <v>356.8</v>
      </c>
      <c r="L608" s="87"/>
      <c r="M608" s="87"/>
      <c r="N608" s="103"/>
      <c r="O608" s="102"/>
    </row>
    <row r="609" spans="1:15" ht="30">
      <c r="A609" s="115" t="s">
        <v>38</v>
      </c>
      <c r="B609" s="40" t="s">
        <v>99</v>
      </c>
      <c r="C609" s="40" t="s">
        <v>72</v>
      </c>
      <c r="D609" s="40" t="s">
        <v>72</v>
      </c>
      <c r="E609" s="40" t="s">
        <v>265</v>
      </c>
      <c r="F609" s="40"/>
      <c r="G609" s="40"/>
      <c r="H609" s="40"/>
      <c r="I609" s="44">
        <f>I610+I617</f>
        <v>311.90000000000003</v>
      </c>
      <c r="J609" s="44">
        <f>J610+J617</f>
        <v>44.9</v>
      </c>
      <c r="K609" s="44">
        <f t="shared" si="88"/>
        <v>356.8</v>
      </c>
      <c r="L609" s="87"/>
      <c r="M609" s="87"/>
      <c r="N609" s="87"/>
      <c r="O609" s="104"/>
    </row>
    <row r="610" spans="1:15" ht="45">
      <c r="A610" s="115" t="s">
        <v>263</v>
      </c>
      <c r="B610" s="40" t="s">
        <v>99</v>
      </c>
      <c r="C610" s="40" t="s">
        <v>72</v>
      </c>
      <c r="D610" s="40" t="s">
        <v>72</v>
      </c>
      <c r="E610" s="40" t="s">
        <v>361</v>
      </c>
      <c r="F610" s="40"/>
      <c r="G610" s="40"/>
      <c r="H610" s="40"/>
      <c r="I610" s="44">
        <f>I614+I611</f>
        <v>309.6</v>
      </c>
      <c r="J610" s="44">
        <f>J614+J611</f>
        <v>44.9</v>
      </c>
      <c r="K610" s="44">
        <f t="shared" si="88"/>
        <v>354.5</v>
      </c>
      <c r="L610" s="87"/>
      <c r="M610" s="87"/>
      <c r="N610" s="87"/>
      <c r="O610" s="104"/>
    </row>
    <row r="611" spans="1:15" ht="90">
      <c r="A611" s="115" t="s">
        <v>249</v>
      </c>
      <c r="B611" s="40" t="s">
        <v>99</v>
      </c>
      <c r="C611" s="40" t="s">
        <v>72</v>
      </c>
      <c r="D611" s="40" t="s">
        <v>72</v>
      </c>
      <c r="E611" s="40" t="s">
        <v>361</v>
      </c>
      <c r="F611" s="40" t="s">
        <v>124</v>
      </c>
      <c r="G611" s="40"/>
      <c r="H611" s="40"/>
      <c r="I611" s="44">
        <f>I612</f>
        <v>309.6</v>
      </c>
      <c r="J611" s="44">
        <f>J612</f>
        <v>44.9</v>
      </c>
      <c r="K611" s="45">
        <f>I611+J611</f>
        <v>354.5</v>
      </c>
      <c r="L611" s="87"/>
      <c r="M611" s="87"/>
      <c r="N611" s="87"/>
      <c r="O611" s="104"/>
    </row>
    <row r="612" spans="1:15" ht="30">
      <c r="A612" s="115" t="s">
        <v>128</v>
      </c>
      <c r="B612" s="40" t="s">
        <v>99</v>
      </c>
      <c r="C612" s="40" t="s">
        <v>72</v>
      </c>
      <c r="D612" s="40" t="s">
        <v>72</v>
      </c>
      <c r="E612" s="40" t="s">
        <v>361</v>
      </c>
      <c r="F612" s="40" t="s">
        <v>125</v>
      </c>
      <c r="G612" s="40"/>
      <c r="H612" s="40"/>
      <c r="I612" s="44">
        <f>I613</f>
        <v>309.6</v>
      </c>
      <c r="J612" s="44">
        <f>J613</f>
        <v>44.9</v>
      </c>
      <c r="K612" s="45">
        <f>I612+J612</f>
        <v>354.5</v>
      </c>
      <c r="L612" s="87"/>
      <c r="M612" s="87"/>
      <c r="N612" s="87"/>
      <c r="O612" s="104"/>
    </row>
    <row r="613" spans="1:15" ht="18">
      <c r="A613" s="61" t="s">
        <v>113</v>
      </c>
      <c r="B613" s="41" t="s">
        <v>99</v>
      </c>
      <c r="C613" s="41" t="s">
        <v>72</v>
      </c>
      <c r="D613" s="41" t="s">
        <v>72</v>
      </c>
      <c r="E613" s="41" t="s">
        <v>361</v>
      </c>
      <c r="F613" s="41" t="s">
        <v>125</v>
      </c>
      <c r="G613" s="41" t="s">
        <v>102</v>
      </c>
      <c r="H613" s="40"/>
      <c r="I613" s="45">
        <v>309.6</v>
      </c>
      <c r="J613" s="45">
        <v>44.9</v>
      </c>
      <c r="K613" s="45">
        <f>I613+J613</f>
        <v>354.5</v>
      </c>
      <c r="L613" s="87"/>
      <c r="M613" s="87"/>
      <c r="N613" s="87"/>
      <c r="O613" s="104"/>
    </row>
    <row r="614" spans="1:15" ht="30">
      <c r="A614" s="115" t="s">
        <v>143</v>
      </c>
      <c r="B614" s="40" t="s">
        <v>99</v>
      </c>
      <c r="C614" s="40" t="s">
        <v>72</v>
      </c>
      <c r="D614" s="40" t="s">
        <v>72</v>
      </c>
      <c r="E614" s="40" t="s">
        <v>361</v>
      </c>
      <c r="F614" s="40" t="s">
        <v>142</v>
      </c>
      <c r="G614" s="40"/>
      <c r="H614" s="40"/>
      <c r="I614" s="44">
        <f>I615</f>
        <v>0</v>
      </c>
      <c r="J614" s="44">
        <f>J615</f>
        <v>0</v>
      </c>
      <c r="K614" s="44">
        <f t="shared" si="88"/>
        <v>0</v>
      </c>
      <c r="L614" s="87"/>
      <c r="M614" s="87"/>
      <c r="N614" s="87"/>
      <c r="O614" s="104"/>
    </row>
    <row r="615" spans="1:15" ht="18">
      <c r="A615" s="115" t="s">
        <v>217</v>
      </c>
      <c r="B615" s="40" t="s">
        <v>99</v>
      </c>
      <c r="C615" s="40" t="s">
        <v>72</v>
      </c>
      <c r="D615" s="40" t="s">
        <v>72</v>
      </c>
      <c r="E615" s="40" t="s">
        <v>361</v>
      </c>
      <c r="F615" s="40" t="s">
        <v>216</v>
      </c>
      <c r="G615" s="40"/>
      <c r="H615" s="40"/>
      <c r="I615" s="44">
        <f>I616</f>
        <v>0</v>
      </c>
      <c r="J615" s="44">
        <f>J616</f>
        <v>0</v>
      </c>
      <c r="K615" s="44">
        <f t="shared" si="88"/>
        <v>0</v>
      </c>
      <c r="L615" s="87"/>
      <c r="M615" s="87"/>
      <c r="N615" s="87"/>
      <c r="O615" s="104"/>
    </row>
    <row r="616" spans="1:15" ht="18">
      <c r="A616" s="121" t="s">
        <v>113</v>
      </c>
      <c r="B616" s="41" t="s">
        <v>99</v>
      </c>
      <c r="C616" s="41" t="s">
        <v>72</v>
      </c>
      <c r="D616" s="41" t="s">
        <v>72</v>
      </c>
      <c r="E616" s="41" t="s">
        <v>361</v>
      </c>
      <c r="F616" s="41" t="s">
        <v>216</v>
      </c>
      <c r="G616" s="41" t="s">
        <v>102</v>
      </c>
      <c r="H616" s="41"/>
      <c r="I616" s="45">
        <v>0</v>
      </c>
      <c r="J616" s="45">
        <v>0</v>
      </c>
      <c r="K616" s="45">
        <f t="shared" si="88"/>
        <v>0</v>
      </c>
      <c r="L616" s="87"/>
      <c r="M616" s="87"/>
      <c r="N616" s="108"/>
      <c r="O616" s="104"/>
    </row>
    <row r="617" spans="1:15" ht="18">
      <c r="A617" s="60" t="s">
        <v>503</v>
      </c>
      <c r="B617" s="40" t="s">
        <v>99</v>
      </c>
      <c r="C617" s="40" t="s">
        <v>72</v>
      </c>
      <c r="D617" s="40" t="s">
        <v>72</v>
      </c>
      <c r="E617" s="40" t="s">
        <v>504</v>
      </c>
      <c r="F617" s="41"/>
      <c r="G617" s="41"/>
      <c r="H617" s="41"/>
      <c r="I617" s="44">
        <f aca="true" t="shared" si="94" ref="I617:K619">I618</f>
        <v>2.3</v>
      </c>
      <c r="J617" s="44">
        <f t="shared" si="94"/>
        <v>0</v>
      </c>
      <c r="K617" s="44">
        <f t="shared" si="94"/>
        <v>2.3</v>
      </c>
      <c r="L617" s="87"/>
      <c r="M617" s="87"/>
      <c r="N617" s="108"/>
      <c r="O617" s="104"/>
    </row>
    <row r="618" spans="1:15" ht="30">
      <c r="A618" s="60" t="s">
        <v>502</v>
      </c>
      <c r="B618" s="40" t="s">
        <v>99</v>
      </c>
      <c r="C618" s="40" t="s">
        <v>72</v>
      </c>
      <c r="D618" s="40" t="s">
        <v>72</v>
      </c>
      <c r="E618" s="40" t="s">
        <v>504</v>
      </c>
      <c r="F618" s="40" t="s">
        <v>127</v>
      </c>
      <c r="G618" s="40"/>
      <c r="H618" s="41"/>
      <c r="I618" s="44">
        <f t="shared" si="94"/>
        <v>2.3</v>
      </c>
      <c r="J618" s="44">
        <f t="shared" si="94"/>
        <v>0</v>
      </c>
      <c r="K618" s="44">
        <f t="shared" si="94"/>
        <v>2.3</v>
      </c>
      <c r="L618" s="87"/>
      <c r="M618" s="87"/>
      <c r="N618" s="108"/>
      <c r="O618" s="104"/>
    </row>
    <row r="619" spans="1:15" ht="30">
      <c r="A619" s="60" t="s">
        <v>130</v>
      </c>
      <c r="B619" s="40" t="s">
        <v>99</v>
      </c>
      <c r="C619" s="40" t="s">
        <v>72</v>
      </c>
      <c r="D619" s="40" t="s">
        <v>72</v>
      </c>
      <c r="E619" s="40" t="s">
        <v>504</v>
      </c>
      <c r="F619" s="40" t="s">
        <v>129</v>
      </c>
      <c r="G619" s="40"/>
      <c r="H619" s="41"/>
      <c r="I619" s="44">
        <f t="shared" si="94"/>
        <v>2.3</v>
      </c>
      <c r="J619" s="44">
        <f t="shared" si="94"/>
        <v>0</v>
      </c>
      <c r="K619" s="44">
        <f t="shared" si="94"/>
        <v>2.3</v>
      </c>
      <c r="L619" s="87"/>
      <c r="M619" s="87"/>
      <c r="N619" s="108"/>
      <c r="O619" s="104"/>
    </row>
    <row r="620" spans="1:15" ht="18">
      <c r="A620" s="61" t="s">
        <v>113</v>
      </c>
      <c r="B620" s="41" t="s">
        <v>99</v>
      </c>
      <c r="C620" s="41" t="s">
        <v>72</v>
      </c>
      <c r="D620" s="41" t="s">
        <v>72</v>
      </c>
      <c r="E620" s="41" t="s">
        <v>504</v>
      </c>
      <c r="F620" s="41" t="s">
        <v>129</v>
      </c>
      <c r="G620" s="41" t="s">
        <v>102</v>
      </c>
      <c r="H620" s="41"/>
      <c r="I620" s="45">
        <v>2.3</v>
      </c>
      <c r="J620" s="45">
        <v>0</v>
      </c>
      <c r="K620" s="45">
        <f>I620+J620</f>
        <v>2.3</v>
      </c>
      <c r="L620" s="87"/>
      <c r="M620" s="87"/>
      <c r="N620" s="108"/>
      <c r="O620" s="104"/>
    </row>
    <row r="621" spans="1:15" ht="18">
      <c r="A621" s="120" t="s">
        <v>499</v>
      </c>
      <c r="B621" s="42" t="s">
        <v>99</v>
      </c>
      <c r="C621" s="42" t="s">
        <v>71</v>
      </c>
      <c r="D621" s="40"/>
      <c r="E621" s="41"/>
      <c r="F621" s="41"/>
      <c r="G621" s="41"/>
      <c r="H621" s="41"/>
      <c r="I621" s="43">
        <f>I622</f>
        <v>249.5</v>
      </c>
      <c r="J621" s="43">
        <f>J622</f>
        <v>0</v>
      </c>
      <c r="K621" s="43">
        <f>K622</f>
        <v>249.5</v>
      </c>
      <c r="L621" s="87"/>
      <c r="M621" s="87"/>
      <c r="N621" s="108"/>
      <c r="O621" s="104"/>
    </row>
    <row r="622" spans="1:15" ht="18">
      <c r="A622" s="120" t="s">
        <v>63</v>
      </c>
      <c r="B622" s="42" t="s">
        <v>99</v>
      </c>
      <c r="C622" s="42" t="s">
        <v>71</v>
      </c>
      <c r="D622" s="42" t="s">
        <v>67</v>
      </c>
      <c r="E622" s="41"/>
      <c r="F622" s="41"/>
      <c r="G622" s="41"/>
      <c r="H622" s="41"/>
      <c r="I622" s="43">
        <f>I623+I628</f>
        <v>249.5</v>
      </c>
      <c r="J622" s="43">
        <f>J623+J628</f>
        <v>0</v>
      </c>
      <c r="K622" s="43">
        <f>K623+K628</f>
        <v>249.5</v>
      </c>
      <c r="L622" s="87"/>
      <c r="M622" s="87"/>
      <c r="N622" s="108"/>
      <c r="O622" s="104"/>
    </row>
    <row r="623" spans="1:15" ht="30">
      <c r="A623" s="115" t="s">
        <v>38</v>
      </c>
      <c r="B623" s="40" t="s">
        <v>99</v>
      </c>
      <c r="C623" s="40" t="s">
        <v>71</v>
      </c>
      <c r="D623" s="40" t="s">
        <v>67</v>
      </c>
      <c r="E623" s="40" t="s">
        <v>265</v>
      </c>
      <c r="F623" s="41"/>
      <c r="G623" s="41"/>
      <c r="H623" s="41"/>
      <c r="I623" s="44">
        <f aca="true" t="shared" si="95" ref="I623:K626">I624</f>
        <v>0.1</v>
      </c>
      <c r="J623" s="44">
        <f t="shared" si="95"/>
        <v>0</v>
      </c>
      <c r="K623" s="44">
        <f t="shared" si="95"/>
        <v>0.1</v>
      </c>
      <c r="L623" s="87"/>
      <c r="M623" s="87"/>
      <c r="N623" s="108"/>
      <c r="O623" s="104"/>
    </row>
    <row r="624" spans="1:15" ht="18">
      <c r="A624" s="60" t="s">
        <v>503</v>
      </c>
      <c r="B624" s="40" t="s">
        <v>99</v>
      </c>
      <c r="C624" s="40" t="s">
        <v>71</v>
      </c>
      <c r="D624" s="40" t="s">
        <v>67</v>
      </c>
      <c r="E624" s="40" t="s">
        <v>504</v>
      </c>
      <c r="F624" s="41"/>
      <c r="G624" s="41"/>
      <c r="H624" s="41"/>
      <c r="I624" s="44">
        <f t="shared" si="95"/>
        <v>0.1</v>
      </c>
      <c r="J624" s="44">
        <f t="shared" si="95"/>
        <v>0</v>
      </c>
      <c r="K624" s="44">
        <f t="shared" si="95"/>
        <v>0.1</v>
      </c>
      <c r="L624" s="87"/>
      <c r="M624" s="87"/>
      <c r="N624" s="108"/>
      <c r="O624" s="104"/>
    </row>
    <row r="625" spans="1:15" ht="30">
      <c r="A625" s="60" t="s">
        <v>502</v>
      </c>
      <c r="B625" s="40" t="s">
        <v>99</v>
      </c>
      <c r="C625" s="40" t="s">
        <v>71</v>
      </c>
      <c r="D625" s="40" t="s">
        <v>67</v>
      </c>
      <c r="E625" s="40" t="s">
        <v>504</v>
      </c>
      <c r="F625" s="40" t="s">
        <v>127</v>
      </c>
      <c r="G625" s="40"/>
      <c r="H625" s="41"/>
      <c r="I625" s="44">
        <f t="shared" si="95"/>
        <v>0.1</v>
      </c>
      <c r="J625" s="44">
        <f t="shared" si="95"/>
        <v>0</v>
      </c>
      <c r="K625" s="44">
        <f t="shared" si="95"/>
        <v>0.1</v>
      </c>
      <c r="L625" s="87"/>
      <c r="M625" s="87"/>
      <c r="N625" s="108"/>
      <c r="O625" s="104"/>
    </row>
    <row r="626" spans="1:15" ht="30">
      <c r="A626" s="60" t="s">
        <v>130</v>
      </c>
      <c r="B626" s="40" t="s">
        <v>99</v>
      </c>
      <c r="C626" s="40" t="s">
        <v>71</v>
      </c>
      <c r="D626" s="40" t="s">
        <v>67</v>
      </c>
      <c r="E626" s="40" t="s">
        <v>504</v>
      </c>
      <c r="F626" s="40" t="s">
        <v>129</v>
      </c>
      <c r="G626" s="40"/>
      <c r="H626" s="41"/>
      <c r="I626" s="44">
        <f t="shared" si="95"/>
        <v>0.1</v>
      </c>
      <c r="J626" s="44">
        <f t="shared" si="95"/>
        <v>0</v>
      </c>
      <c r="K626" s="44">
        <f t="shared" si="95"/>
        <v>0.1</v>
      </c>
      <c r="L626" s="87"/>
      <c r="M626" s="87"/>
      <c r="N626" s="108"/>
      <c r="O626" s="104"/>
    </row>
    <row r="627" spans="1:15" ht="18">
      <c r="A627" s="61" t="s">
        <v>113</v>
      </c>
      <c r="B627" s="41" t="s">
        <v>99</v>
      </c>
      <c r="C627" s="41" t="s">
        <v>71</v>
      </c>
      <c r="D627" s="41" t="s">
        <v>67</v>
      </c>
      <c r="E627" s="41" t="s">
        <v>504</v>
      </c>
      <c r="F627" s="41" t="s">
        <v>129</v>
      </c>
      <c r="G627" s="41" t="s">
        <v>102</v>
      </c>
      <c r="H627" s="41"/>
      <c r="I627" s="45">
        <v>0.1</v>
      </c>
      <c r="J627" s="45">
        <v>0</v>
      </c>
      <c r="K627" s="45">
        <f>I627+J627</f>
        <v>0.1</v>
      </c>
      <c r="L627" s="87"/>
      <c r="M627" s="87"/>
      <c r="N627" s="108"/>
      <c r="O627" s="104"/>
    </row>
    <row r="628" spans="1:15" ht="45">
      <c r="A628" s="60" t="s">
        <v>187</v>
      </c>
      <c r="B628" s="40" t="s">
        <v>99</v>
      </c>
      <c r="C628" s="40" t="s">
        <v>71</v>
      </c>
      <c r="D628" s="40" t="s">
        <v>67</v>
      </c>
      <c r="E628" s="40" t="s">
        <v>314</v>
      </c>
      <c r="F628" s="41"/>
      <c r="G628" s="41"/>
      <c r="H628" s="41"/>
      <c r="I628" s="44">
        <f aca="true" t="shared" si="96" ref="I628:K633">I629</f>
        <v>249.4</v>
      </c>
      <c r="J628" s="44">
        <f t="shared" si="96"/>
        <v>0</v>
      </c>
      <c r="K628" s="44">
        <f t="shared" si="96"/>
        <v>249.4</v>
      </c>
      <c r="L628" s="87"/>
      <c r="M628" s="87"/>
      <c r="N628" s="108"/>
      <c r="O628" s="104"/>
    </row>
    <row r="629" spans="1:15" ht="30">
      <c r="A629" s="60" t="s">
        <v>45</v>
      </c>
      <c r="B629" s="40" t="s">
        <v>99</v>
      </c>
      <c r="C629" s="40" t="s">
        <v>71</v>
      </c>
      <c r="D629" s="40" t="s">
        <v>67</v>
      </c>
      <c r="E629" s="40" t="s">
        <v>301</v>
      </c>
      <c r="F629" s="40"/>
      <c r="G629" s="40"/>
      <c r="H629" s="41"/>
      <c r="I629" s="44">
        <f t="shared" si="96"/>
        <v>249.4</v>
      </c>
      <c r="J629" s="44">
        <f t="shared" si="96"/>
        <v>0</v>
      </c>
      <c r="K629" s="44">
        <f t="shared" si="96"/>
        <v>249.4</v>
      </c>
      <c r="L629" s="87"/>
      <c r="M629" s="87"/>
      <c r="N629" s="108"/>
      <c r="O629" s="104"/>
    </row>
    <row r="630" spans="1:15" ht="30">
      <c r="A630" s="60" t="s">
        <v>300</v>
      </c>
      <c r="B630" s="40" t="s">
        <v>99</v>
      </c>
      <c r="C630" s="40" t="s">
        <v>71</v>
      </c>
      <c r="D630" s="40" t="s">
        <v>67</v>
      </c>
      <c r="E630" s="40" t="s">
        <v>507</v>
      </c>
      <c r="F630" s="40"/>
      <c r="G630" s="40"/>
      <c r="H630" s="41"/>
      <c r="I630" s="44">
        <f t="shared" si="96"/>
        <v>249.4</v>
      </c>
      <c r="J630" s="44">
        <f t="shared" si="96"/>
        <v>0</v>
      </c>
      <c r="K630" s="44">
        <f t="shared" si="96"/>
        <v>249.4</v>
      </c>
      <c r="L630" s="87"/>
      <c r="M630" s="87"/>
      <c r="N630" s="108"/>
      <c r="O630" s="104"/>
    </row>
    <row r="631" spans="1:15" ht="18">
      <c r="A631" s="60" t="s">
        <v>293</v>
      </c>
      <c r="B631" s="40" t="s">
        <v>99</v>
      </c>
      <c r="C631" s="40" t="s">
        <v>71</v>
      </c>
      <c r="D631" s="40" t="s">
        <v>67</v>
      </c>
      <c r="E631" s="40" t="s">
        <v>302</v>
      </c>
      <c r="F631" s="40"/>
      <c r="G631" s="40"/>
      <c r="H631" s="41"/>
      <c r="I631" s="44">
        <f t="shared" si="96"/>
        <v>249.4</v>
      </c>
      <c r="J631" s="44">
        <f t="shared" si="96"/>
        <v>0</v>
      </c>
      <c r="K631" s="44">
        <f t="shared" si="96"/>
        <v>249.4</v>
      </c>
      <c r="L631" s="87"/>
      <c r="M631" s="87"/>
      <c r="N631" s="108"/>
      <c r="O631" s="104"/>
    </row>
    <row r="632" spans="1:15" ht="30">
      <c r="A632" s="60" t="s">
        <v>502</v>
      </c>
      <c r="B632" s="40" t="s">
        <v>99</v>
      </c>
      <c r="C632" s="40" t="s">
        <v>71</v>
      </c>
      <c r="D632" s="40" t="s">
        <v>67</v>
      </c>
      <c r="E632" s="40" t="s">
        <v>302</v>
      </c>
      <c r="F632" s="40" t="s">
        <v>127</v>
      </c>
      <c r="G632" s="40"/>
      <c r="H632" s="41"/>
      <c r="I632" s="44">
        <f t="shared" si="96"/>
        <v>249.4</v>
      </c>
      <c r="J632" s="44">
        <f t="shared" si="96"/>
        <v>0</v>
      </c>
      <c r="K632" s="44">
        <f t="shared" si="96"/>
        <v>249.4</v>
      </c>
      <c r="L632" s="87"/>
      <c r="M632" s="87"/>
      <c r="N632" s="108"/>
      <c r="O632" s="104"/>
    </row>
    <row r="633" spans="1:15" ht="30">
      <c r="A633" s="60" t="s">
        <v>130</v>
      </c>
      <c r="B633" s="40" t="s">
        <v>99</v>
      </c>
      <c r="C633" s="40" t="s">
        <v>71</v>
      </c>
      <c r="D633" s="40" t="s">
        <v>67</v>
      </c>
      <c r="E633" s="40" t="s">
        <v>302</v>
      </c>
      <c r="F633" s="40" t="s">
        <v>129</v>
      </c>
      <c r="G633" s="40"/>
      <c r="H633" s="41"/>
      <c r="I633" s="44">
        <f t="shared" si="96"/>
        <v>249.4</v>
      </c>
      <c r="J633" s="44">
        <f t="shared" si="96"/>
        <v>0</v>
      </c>
      <c r="K633" s="44">
        <f t="shared" si="96"/>
        <v>249.4</v>
      </c>
      <c r="L633" s="87"/>
      <c r="M633" s="87"/>
      <c r="N633" s="108"/>
      <c r="O633" s="104"/>
    </row>
    <row r="634" spans="1:15" ht="18">
      <c r="A634" s="121" t="s">
        <v>113</v>
      </c>
      <c r="B634" s="40" t="s">
        <v>99</v>
      </c>
      <c r="C634" s="41" t="s">
        <v>71</v>
      </c>
      <c r="D634" s="41" t="s">
        <v>67</v>
      </c>
      <c r="E634" s="41" t="s">
        <v>302</v>
      </c>
      <c r="F634" s="41" t="s">
        <v>129</v>
      </c>
      <c r="G634" s="41" t="s">
        <v>102</v>
      </c>
      <c r="H634" s="41"/>
      <c r="I634" s="45">
        <v>249.4</v>
      </c>
      <c r="J634" s="45">
        <v>0</v>
      </c>
      <c r="K634" s="45">
        <f>I634+J634</f>
        <v>249.4</v>
      </c>
      <c r="L634" s="87"/>
      <c r="M634" s="87"/>
      <c r="N634" s="108"/>
      <c r="O634" s="104"/>
    </row>
    <row r="635" spans="1:15" ht="18">
      <c r="A635" s="124" t="s">
        <v>64</v>
      </c>
      <c r="B635" s="42" t="s">
        <v>99</v>
      </c>
      <c r="C635" s="42" t="s">
        <v>81</v>
      </c>
      <c r="D635" s="42"/>
      <c r="E635" s="42"/>
      <c r="F635" s="42"/>
      <c r="G635" s="42"/>
      <c r="H635" s="42"/>
      <c r="I635" s="77">
        <f>I636+I646+I664+I692</f>
        <v>23004.199999999997</v>
      </c>
      <c r="J635" s="77">
        <f>J636+J646+J664+J692</f>
        <v>-167.6</v>
      </c>
      <c r="K635" s="43">
        <f t="shared" si="88"/>
        <v>22836.6</v>
      </c>
      <c r="L635" s="86"/>
      <c r="M635" s="86"/>
      <c r="N635" s="102"/>
      <c r="O635" s="102"/>
    </row>
    <row r="636" spans="1:15" ht="18">
      <c r="A636" s="120" t="s">
        <v>65</v>
      </c>
      <c r="B636" s="42" t="s">
        <v>99</v>
      </c>
      <c r="C636" s="42">
        <v>10</v>
      </c>
      <c r="D636" s="42" t="s">
        <v>67</v>
      </c>
      <c r="E636" s="42"/>
      <c r="F636" s="42"/>
      <c r="G636" s="42"/>
      <c r="H636" s="42"/>
      <c r="I636" s="43">
        <f>I637</f>
        <v>7251.8</v>
      </c>
      <c r="J636" s="43">
        <f>J637</f>
        <v>232.4</v>
      </c>
      <c r="K636" s="43">
        <f t="shared" si="88"/>
        <v>7484.2</v>
      </c>
      <c r="L636" s="86"/>
      <c r="M636" s="86"/>
      <c r="N636" s="103"/>
      <c r="O636" s="102"/>
    </row>
    <row r="637" spans="1:15" ht="30">
      <c r="A637" s="115" t="s">
        <v>38</v>
      </c>
      <c r="B637" s="40" t="s">
        <v>99</v>
      </c>
      <c r="C637" s="40" t="s">
        <v>81</v>
      </c>
      <c r="D637" s="40" t="s">
        <v>67</v>
      </c>
      <c r="E637" s="40" t="s">
        <v>265</v>
      </c>
      <c r="F637" s="40"/>
      <c r="G637" s="40"/>
      <c r="H637" s="40"/>
      <c r="I637" s="44">
        <f>I642+I638</f>
        <v>7251.8</v>
      </c>
      <c r="J637" s="44">
        <f>J642+J638</f>
        <v>232.4</v>
      </c>
      <c r="K637" s="44">
        <f t="shared" si="88"/>
        <v>7484.2</v>
      </c>
      <c r="L637" s="86"/>
      <c r="M637" s="86"/>
      <c r="N637" s="87"/>
      <c r="O637" s="104"/>
    </row>
    <row r="638" spans="1:15" ht="18">
      <c r="A638" s="60" t="s">
        <v>503</v>
      </c>
      <c r="B638" s="40" t="s">
        <v>99</v>
      </c>
      <c r="C638" s="40" t="s">
        <v>81</v>
      </c>
      <c r="D638" s="40" t="s">
        <v>67</v>
      </c>
      <c r="E638" s="40" t="s">
        <v>504</v>
      </c>
      <c r="F638" s="41"/>
      <c r="G638" s="41"/>
      <c r="H638" s="40"/>
      <c r="I638" s="44">
        <f aca="true" t="shared" si="97" ref="I638:K640">I639</f>
        <v>51.8</v>
      </c>
      <c r="J638" s="44">
        <f t="shared" si="97"/>
        <v>0</v>
      </c>
      <c r="K638" s="44">
        <f t="shared" si="97"/>
        <v>51.8</v>
      </c>
      <c r="L638" s="86"/>
      <c r="M638" s="86"/>
      <c r="N638" s="87"/>
      <c r="O638" s="104"/>
    </row>
    <row r="639" spans="1:15" ht="30">
      <c r="A639" s="60" t="s">
        <v>502</v>
      </c>
      <c r="B639" s="40" t="s">
        <v>99</v>
      </c>
      <c r="C639" s="40" t="s">
        <v>81</v>
      </c>
      <c r="D639" s="40" t="s">
        <v>67</v>
      </c>
      <c r="E639" s="40" t="s">
        <v>504</v>
      </c>
      <c r="F639" s="40" t="s">
        <v>127</v>
      </c>
      <c r="G639" s="40"/>
      <c r="H639" s="40"/>
      <c r="I639" s="44">
        <f t="shared" si="97"/>
        <v>51.8</v>
      </c>
      <c r="J639" s="44">
        <f t="shared" si="97"/>
        <v>0</v>
      </c>
      <c r="K639" s="44">
        <f t="shared" si="97"/>
        <v>51.8</v>
      </c>
      <c r="L639" s="86"/>
      <c r="M639" s="86"/>
      <c r="N639" s="87"/>
      <c r="O639" s="104"/>
    </row>
    <row r="640" spans="1:15" ht="30">
      <c r="A640" s="60" t="s">
        <v>130</v>
      </c>
      <c r="B640" s="40" t="s">
        <v>99</v>
      </c>
      <c r="C640" s="40" t="s">
        <v>81</v>
      </c>
      <c r="D640" s="40" t="s">
        <v>67</v>
      </c>
      <c r="E640" s="40" t="s">
        <v>504</v>
      </c>
      <c r="F640" s="40" t="s">
        <v>129</v>
      </c>
      <c r="G640" s="40"/>
      <c r="H640" s="40"/>
      <c r="I640" s="44">
        <f t="shared" si="97"/>
        <v>51.8</v>
      </c>
      <c r="J640" s="44">
        <f t="shared" si="97"/>
        <v>0</v>
      </c>
      <c r="K640" s="44">
        <f t="shared" si="97"/>
        <v>51.8</v>
      </c>
      <c r="L640" s="86"/>
      <c r="M640" s="86"/>
      <c r="N640" s="87"/>
      <c r="O640" s="104"/>
    </row>
    <row r="641" spans="1:15" ht="18">
      <c r="A641" s="61" t="s">
        <v>113</v>
      </c>
      <c r="B641" s="41" t="s">
        <v>99</v>
      </c>
      <c r="C641" s="41" t="s">
        <v>81</v>
      </c>
      <c r="D641" s="41" t="s">
        <v>67</v>
      </c>
      <c r="E641" s="41" t="s">
        <v>504</v>
      </c>
      <c r="F641" s="41" t="s">
        <v>129</v>
      </c>
      <c r="G641" s="41" t="s">
        <v>102</v>
      </c>
      <c r="H641" s="40"/>
      <c r="I641" s="45">
        <v>51.8</v>
      </c>
      <c r="J641" s="45">
        <v>0</v>
      </c>
      <c r="K641" s="45">
        <f>I641+J641</f>
        <v>51.8</v>
      </c>
      <c r="L641" s="86"/>
      <c r="M641" s="86"/>
      <c r="N641" s="87"/>
      <c r="O641" s="104"/>
    </row>
    <row r="642" spans="1:15" ht="60">
      <c r="A642" s="115" t="s">
        <v>245</v>
      </c>
      <c r="B642" s="40" t="s">
        <v>99</v>
      </c>
      <c r="C642" s="40">
        <v>10</v>
      </c>
      <c r="D642" s="40" t="s">
        <v>67</v>
      </c>
      <c r="E642" s="40" t="s">
        <v>328</v>
      </c>
      <c r="F642" s="40"/>
      <c r="G642" s="40"/>
      <c r="H642" s="40"/>
      <c r="I642" s="44">
        <f aca="true" t="shared" si="98" ref="I642:J644">I643</f>
        <v>7200</v>
      </c>
      <c r="J642" s="44">
        <f t="shared" si="98"/>
        <v>232.4</v>
      </c>
      <c r="K642" s="44">
        <f t="shared" si="88"/>
        <v>7432.4</v>
      </c>
      <c r="L642" s="103"/>
      <c r="M642" s="103"/>
      <c r="N642" s="87"/>
      <c r="O642" s="104"/>
    </row>
    <row r="643" spans="1:15" ht="30">
      <c r="A643" s="115" t="s">
        <v>143</v>
      </c>
      <c r="B643" s="40" t="s">
        <v>99</v>
      </c>
      <c r="C643" s="40">
        <v>10</v>
      </c>
      <c r="D643" s="40" t="s">
        <v>67</v>
      </c>
      <c r="E643" s="40" t="s">
        <v>328</v>
      </c>
      <c r="F643" s="40" t="s">
        <v>142</v>
      </c>
      <c r="G643" s="40"/>
      <c r="H643" s="40"/>
      <c r="I643" s="44">
        <f t="shared" si="98"/>
        <v>7200</v>
      </c>
      <c r="J643" s="44">
        <f t="shared" si="98"/>
        <v>232.4</v>
      </c>
      <c r="K643" s="44">
        <f t="shared" si="88"/>
        <v>7432.4</v>
      </c>
      <c r="L643" s="87"/>
      <c r="M643" s="87"/>
      <c r="N643" s="87"/>
      <c r="O643" s="104"/>
    </row>
    <row r="644" spans="1:15" ht="45">
      <c r="A644" s="115" t="s">
        <v>215</v>
      </c>
      <c r="B644" s="40" t="s">
        <v>99</v>
      </c>
      <c r="C644" s="40">
        <v>10</v>
      </c>
      <c r="D644" s="40" t="s">
        <v>67</v>
      </c>
      <c r="E644" s="40" t="s">
        <v>328</v>
      </c>
      <c r="F644" s="40" t="s">
        <v>146</v>
      </c>
      <c r="G644" s="40"/>
      <c r="H644" s="40"/>
      <c r="I644" s="44">
        <f t="shared" si="98"/>
        <v>7200</v>
      </c>
      <c r="J644" s="44">
        <f t="shared" si="98"/>
        <v>232.4</v>
      </c>
      <c r="K644" s="44">
        <f t="shared" si="88"/>
        <v>7432.4</v>
      </c>
      <c r="L644" s="86"/>
      <c r="M644" s="86"/>
      <c r="N644" s="87"/>
      <c r="O644" s="104"/>
    </row>
    <row r="645" spans="1:15" ht="18">
      <c r="A645" s="61" t="s">
        <v>113</v>
      </c>
      <c r="B645" s="41" t="s">
        <v>99</v>
      </c>
      <c r="C645" s="41">
        <v>10</v>
      </c>
      <c r="D645" s="41" t="s">
        <v>67</v>
      </c>
      <c r="E645" s="41" t="s">
        <v>328</v>
      </c>
      <c r="F645" s="41" t="s">
        <v>146</v>
      </c>
      <c r="G645" s="41" t="s">
        <v>102</v>
      </c>
      <c r="H645" s="41"/>
      <c r="I645" s="45">
        <v>7200</v>
      </c>
      <c r="J645" s="45">
        <v>232.4</v>
      </c>
      <c r="K645" s="45">
        <f t="shared" si="88"/>
        <v>7432.4</v>
      </c>
      <c r="L645" s="86"/>
      <c r="M645" s="86"/>
      <c r="N645" s="108"/>
      <c r="O645" s="104"/>
    </row>
    <row r="646" spans="1:15" ht="19.5" customHeight="1">
      <c r="A646" s="120" t="s">
        <v>79</v>
      </c>
      <c r="B646" s="42" t="s">
        <v>99</v>
      </c>
      <c r="C646" s="42" t="s">
        <v>81</v>
      </c>
      <c r="D646" s="42" t="s">
        <v>68</v>
      </c>
      <c r="E646" s="42"/>
      <c r="F646" s="42"/>
      <c r="G646" s="42"/>
      <c r="H646" s="42"/>
      <c r="I646" s="43">
        <f>I647</f>
        <v>153.2</v>
      </c>
      <c r="J646" s="43">
        <f>J647</f>
        <v>0</v>
      </c>
      <c r="K646" s="43">
        <f t="shared" si="88"/>
        <v>153.2</v>
      </c>
      <c r="L646" s="86"/>
      <c r="M646" s="86"/>
      <c r="N646" s="103"/>
      <c r="O646" s="102"/>
    </row>
    <row r="647" spans="1:15" ht="30">
      <c r="A647" s="115" t="s">
        <v>38</v>
      </c>
      <c r="B647" s="40" t="s">
        <v>99</v>
      </c>
      <c r="C647" s="40" t="s">
        <v>81</v>
      </c>
      <c r="D647" s="40" t="s">
        <v>68</v>
      </c>
      <c r="E647" s="40" t="s">
        <v>265</v>
      </c>
      <c r="F647" s="40"/>
      <c r="G647" s="40"/>
      <c r="H647" s="40"/>
      <c r="I647" s="44">
        <f>I656+I660+I652+I648</f>
        <v>153.2</v>
      </c>
      <c r="J647" s="44">
        <f>J656+J660+J652+J648</f>
        <v>0</v>
      </c>
      <c r="K647" s="44">
        <f t="shared" si="88"/>
        <v>153.2</v>
      </c>
      <c r="L647" s="86"/>
      <c r="M647" s="86"/>
      <c r="N647" s="87"/>
      <c r="O647" s="104"/>
    </row>
    <row r="648" spans="1:15" ht="45">
      <c r="A648" s="60" t="s">
        <v>244</v>
      </c>
      <c r="B648" s="40" t="s">
        <v>99</v>
      </c>
      <c r="C648" s="40" t="s">
        <v>81</v>
      </c>
      <c r="D648" s="40" t="s">
        <v>68</v>
      </c>
      <c r="E648" s="40" t="s">
        <v>388</v>
      </c>
      <c r="F648" s="40"/>
      <c r="G648" s="40"/>
      <c r="H648" s="40"/>
      <c r="I648" s="44">
        <f aca="true" t="shared" si="99" ref="I648:K650">I649</f>
        <v>20</v>
      </c>
      <c r="J648" s="44">
        <f t="shared" si="99"/>
        <v>0</v>
      </c>
      <c r="K648" s="44">
        <f t="shared" si="99"/>
        <v>20</v>
      </c>
      <c r="L648" s="86"/>
      <c r="M648" s="86"/>
      <c r="N648" s="87"/>
      <c r="O648" s="104"/>
    </row>
    <row r="649" spans="1:15" ht="30">
      <c r="A649" s="115" t="s">
        <v>143</v>
      </c>
      <c r="B649" s="40" t="s">
        <v>99</v>
      </c>
      <c r="C649" s="40" t="s">
        <v>81</v>
      </c>
      <c r="D649" s="40" t="s">
        <v>68</v>
      </c>
      <c r="E649" s="40" t="s">
        <v>388</v>
      </c>
      <c r="F649" s="40" t="s">
        <v>142</v>
      </c>
      <c r="G649" s="40"/>
      <c r="H649" s="40"/>
      <c r="I649" s="44">
        <f t="shared" si="99"/>
        <v>20</v>
      </c>
      <c r="J649" s="44">
        <f t="shared" si="99"/>
        <v>0</v>
      </c>
      <c r="K649" s="44">
        <f t="shared" si="99"/>
        <v>20</v>
      </c>
      <c r="L649" s="86"/>
      <c r="M649" s="86"/>
      <c r="N649" s="87"/>
      <c r="O649" s="104"/>
    </row>
    <row r="650" spans="1:15" ht="18">
      <c r="A650" s="115" t="s">
        <v>217</v>
      </c>
      <c r="B650" s="40" t="s">
        <v>99</v>
      </c>
      <c r="C650" s="40" t="s">
        <v>81</v>
      </c>
      <c r="D650" s="40" t="s">
        <v>68</v>
      </c>
      <c r="E650" s="40" t="s">
        <v>388</v>
      </c>
      <c r="F650" s="40" t="s">
        <v>216</v>
      </c>
      <c r="G650" s="40"/>
      <c r="H650" s="40"/>
      <c r="I650" s="44">
        <f t="shared" si="99"/>
        <v>20</v>
      </c>
      <c r="J650" s="44">
        <f t="shared" si="99"/>
        <v>0</v>
      </c>
      <c r="K650" s="44">
        <f t="shared" si="99"/>
        <v>20</v>
      </c>
      <c r="L650" s="86"/>
      <c r="M650" s="86"/>
      <c r="N650" s="87"/>
      <c r="O650" s="104"/>
    </row>
    <row r="651" spans="1:15" ht="18">
      <c r="A651" s="121" t="s">
        <v>113</v>
      </c>
      <c r="B651" s="41" t="s">
        <v>99</v>
      </c>
      <c r="C651" s="41" t="s">
        <v>81</v>
      </c>
      <c r="D651" s="41" t="s">
        <v>68</v>
      </c>
      <c r="E651" s="41" t="s">
        <v>388</v>
      </c>
      <c r="F651" s="41" t="s">
        <v>216</v>
      </c>
      <c r="G651" s="41" t="s">
        <v>102</v>
      </c>
      <c r="H651" s="40"/>
      <c r="I651" s="45">
        <v>20</v>
      </c>
      <c r="J651" s="45">
        <v>0</v>
      </c>
      <c r="K651" s="45">
        <f>I651+J651</f>
        <v>20</v>
      </c>
      <c r="L651" s="86"/>
      <c r="M651" s="86"/>
      <c r="N651" s="87"/>
      <c r="O651" s="104"/>
    </row>
    <row r="652" spans="1:15" ht="18">
      <c r="A652" s="60" t="s">
        <v>503</v>
      </c>
      <c r="B652" s="40" t="s">
        <v>99</v>
      </c>
      <c r="C652" s="40" t="s">
        <v>81</v>
      </c>
      <c r="D652" s="40" t="s">
        <v>68</v>
      </c>
      <c r="E652" s="40" t="s">
        <v>504</v>
      </c>
      <c r="F652" s="41"/>
      <c r="G652" s="41"/>
      <c r="H652" s="40"/>
      <c r="I652" s="44">
        <f aca="true" t="shared" si="100" ref="I652:K654">I653</f>
        <v>1.2</v>
      </c>
      <c r="J652" s="44">
        <f t="shared" si="100"/>
        <v>0</v>
      </c>
      <c r="K652" s="44">
        <f t="shared" si="100"/>
        <v>1.2</v>
      </c>
      <c r="L652" s="86"/>
      <c r="M652" s="86"/>
      <c r="N652" s="87"/>
      <c r="O652" s="104"/>
    </row>
    <row r="653" spans="1:15" ht="30">
      <c r="A653" s="60" t="s">
        <v>502</v>
      </c>
      <c r="B653" s="40" t="s">
        <v>99</v>
      </c>
      <c r="C653" s="40" t="s">
        <v>81</v>
      </c>
      <c r="D653" s="40" t="s">
        <v>68</v>
      </c>
      <c r="E653" s="40" t="s">
        <v>504</v>
      </c>
      <c r="F653" s="40" t="s">
        <v>127</v>
      </c>
      <c r="G653" s="40"/>
      <c r="H653" s="40"/>
      <c r="I653" s="44">
        <f t="shared" si="100"/>
        <v>1.2</v>
      </c>
      <c r="J653" s="44">
        <f t="shared" si="100"/>
        <v>0</v>
      </c>
      <c r="K653" s="44">
        <f t="shared" si="100"/>
        <v>1.2</v>
      </c>
      <c r="L653" s="86"/>
      <c r="M653" s="86"/>
      <c r="N653" s="87"/>
      <c r="O653" s="104"/>
    </row>
    <row r="654" spans="1:15" ht="30">
      <c r="A654" s="60" t="s">
        <v>130</v>
      </c>
      <c r="B654" s="40" t="s">
        <v>99</v>
      </c>
      <c r="C654" s="40" t="s">
        <v>81</v>
      </c>
      <c r="D654" s="40" t="s">
        <v>68</v>
      </c>
      <c r="E654" s="40" t="s">
        <v>504</v>
      </c>
      <c r="F654" s="40" t="s">
        <v>129</v>
      </c>
      <c r="G654" s="40"/>
      <c r="H654" s="40"/>
      <c r="I654" s="44">
        <f t="shared" si="100"/>
        <v>1.2</v>
      </c>
      <c r="J654" s="44">
        <f t="shared" si="100"/>
        <v>0</v>
      </c>
      <c r="K654" s="44">
        <f t="shared" si="100"/>
        <v>1.2</v>
      </c>
      <c r="L654" s="86"/>
      <c r="M654" s="86"/>
      <c r="N654" s="87"/>
      <c r="O654" s="104"/>
    </row>
    <row r="655" spans="1:15" ht="18">
      <c r="A655" s="61" t="s">
        <v>113</v>
      </c>
      <c r="B655" s="41" t="s">
        <v>99</v>
      </c>
      <c r="C655" s="41" t="s">
        <v>81</v>
      </c>
      <c r="D655" s="41" t="s">
        <v>68</v>
      </c>
      <c r="E655" s="41" t="s">
        <v>504</v>
      </c>
      <c r="F655" s="41" t="s">
        <v>129</v>
      </c>
      <c r="G655" s="41" t="s">
        <v>102</v>
      </c>
      <c r="H655" s="40"/>
      <c r="I655" s="45">
        <v>1.2</v>
      </c>
      <c r="J655" s="45">
        <v>0</v>
      </c>
      <c r="K655" s="45">
        <f>I655+J655</f>
        <v>1.2</v>
      </c>
      <c r="L655" s="86"/>
      <c r="M655" s="86"/>
      <c r="N655" s="87"/>
      <c r="O655" s="104"/>
    </row>
    <row r="656" spans="1:15" ht="75">
      <c r="A656" s="67" t="s">
        <v>248</v>
      </c>
      <c r="B656" s="40" t="s">
        <v>99</v>
      </c>
      <c r="C656" s="40" t="s">
        <v>81</v>
      </c>
      <c r="D656" s="40" t="s">
        <v>68</v>
      </c>
      <c r="E656" s="40" t="s">
        <v>325</v>
      </c>
      <c r="F656" s="40"/>
      <c r="G656" s="40"/>
      <c r="H656" s="40"/>
      <c r="I656" s="44">
        <f aca="true" t="shared" si="101" ref="I656:J658">I657</f>
        <v>42</v>
      </c>
      <c r="J656" s="44">
        <f t="shared" si="101"/>
        <v>0</v>
      </c>
      <c r="K656" s="44">
        <f t="shared" si="88"/>
        <v>42</v>
      </c>
      <c r="L656" s="86"/>
      <c r="M656" s="86"/>
      <c r="N656" s="87"/>
      <c r="O656" s="104"/>
    </row>
    <row r="657" spans="1:15" ht="30">
      <c r="A657" s="115" t="s">
        <v>143</v>
      </c>
      <c r="B657" s="40" t="s">
        <v>99</v>
      </c>
      <c r="C657" s="40">
        <v>10</v>
      </c>
      <c r="D657" s="40" t="s">
        <v>68</v>
      </c>
      <c r="E657" s="40" t="s">
        <v>325</v>
      </c>
      <c r="F657" s="40" t="s">
        <v>142</v>
      </c>
      <c r="G657" s="40"/>
      <c r="H657" s="40"/>
      <c r="I657" s="44">
        <f t="shared" si="101"/>
        <v>42</v>
      </c>
      <c r="J657" s="44">
        <f t="shared" si="101"/>
        <v>0</v>
      </c>
      <c r="K657" s="44">
        <f t="shared" si="88"/>
        <v>42</v>
      </c>
      <c r="L657" s="86"/>
      <c r="M657" s="86"/>
      <c r="N657" s="87"/>
      <c r="O657" s="104"/>
    </row>
    <row r="658" spans="1:15" ht="30">
      <c r="A658" s="115" t="s">
        <v>145</v>
      </c>
      <c r="B658" s="40" t="s">
        <v>99</v>
      </c>
      <c r="C658" s="40">
        <v>10</v>
      </c>
      <c r="D658" s="40" t="s">
        <v>68</v>
      </c>
      <c r="E658" s="40" t="s">
        <v>325</v>
      </c>
      <c r="F658" s="40" t="s">
        <v>144</v>
      </c>
      <c r="G658" s="40"/>
      <c r="H658" s="40"/>
      <c r="I658" s="44">
        <f t="shared" si="101"/>
        <v>42</v>
      </c>
      <c r="J658" s="44">
        <f t="shared" si="101"/>
        <v>0</v>
      </c>
      <c r="K658" s="44">
        <f t="shared" si="88"/>
        <v>42</v>
      </c>
      <c r="L658" s="86"/>
      <c r="M658" s="86"/>
      <c r="N658" s="87"/>
      <c r="O658" s="104"/>
    </row>
    <row r="659" spans="1:15" ht="18">
      <c r="A659" s="61" t="s">
        <v>113</v>
      </c>
      <c r="B659" s="41" t="s">
        <v>99</v>
      </c>
      <c r="C659" s="41">
        <v>10</v>
      </c>
      <c r="D659" s="41" t="s">
        <v>68</v>
      </c>
      <c r="E659" s="41" t="s">
        <v>325</v>
      </c>
      <c r="F659" s="41" t="s">
        <v>144</v>
      </c>
      <c r="G659" s="41" t="s">
        <v>102</v>
      </c>
      <c r="H659" s="41"/>
      <c r="I659" s="45">
        <v>42</v>
      </c>
      <c r="J659" s="45">
        <v>0</v>
      </c>
      <c r="K659" s="45">
        <f t="shared" si="88"/>
        <v>42</v>
      </c>
      <c r="L659" s="86"/>
      <c r="M659" s="86"/>
      <c r="N659" s="108"/>
      <c r="O659" s="104"/>
    </row>
    <row r="660" spans="1:15" ht="135">
      <c r="A660" s="67" t="s">
        <v>247</v>
      </c>
      <c r="B660" s="40" t="s">
        <v>99</v>
      </c>
      <c r="C660" s="40" t="s">
        <v>81</v>
      </c>
      <c r="D660" s="40" t="s">
        <v>68</v>
      </c>
      <c r="E660" s="40" t="s">
        <v>326</v>
      </c>
      <c r="F660" s="40"/>
      <c r="G660" s="40"/>
      <c r="H660" s="40"/>
      <c r="I660" s="44">
        <f aca="true" t="shared" si="102" ref="I660:J662">I661</f>
        <v>90</v>
      </c>
      <c r="J660" s="44">
        <f t="shared" si="102"/>
        <v>0</v>
      </c>
      <c r="K660" s="44">
        <f t="shared" si="88"/>
        <v>90</v>
      </c>
      <c r="L660" s="86"/>
      <c r="M660" s="86"/>
      <c r="N660" s="87"/>
      <c r="O660" s="104"/>
    </row>
    <row r="661" spans="1:15" ht="30">
      <c r="A661" s="115" t="s">
        <v>143</v>
      </c>
      <c r="B661" s="40" t="s">
        <v>99</v>
      </c>
      <c r="C661" s="40">
        <v>10</v>
      </c>
      <c r="D661" s="40" t="s">
        <v>68</v>
      </c>
      <c r="E661" s="40" t="s">
        <v>326</v>
      </c>
      <c r="F661" s="40" t="s">
        <v>142</v>
      </c>
      <c r="G661" s="40"/>
      <c r="H661" s="40"/>
      <c r="I661" s="44">
        <f t="shared" si="102"/>
        <v>90</v>
      </c>
      <c r="J661" s="44">
        <f t="shared" si="102"/>
        <v>0</v>
      </c>
      <c r="K661" s="44">
        <f t="shared" si="88"/>
        <v>90</v>
      </c>
      <c r="L661" s="86"/>
      <c r="M661" s="86"/>
      <c r="N661" s="87"/>
      <c r="O661" s="104"/>
    </row>
    <row r="662" spans="1:15" ht="45">
      <c r="A662" s="115" t="s">
        <v>215</v>
      </c>
      <c r="B662" s="40" t="s">
        <v>99</v>
      </c>
      <c r="C662" s="40">
        <v>10</v>
      </c>
      <c r="D662" s="40" t="s">
        <v>68</v>
      </c>
      <c r="E662" s="40" t="s">
        <v>326</v>
      </c>
      <c r="F662" s="40" t="s">
        <v>146</v>
      </c>
      <c r="G662" s="40"/>
      <c r="H662" s="40"/>
      <c r="I662" s="44">
        <f t="shared" si="102"/>
        <v>90</v>
      </c>
      <c r="J662" s="44">
        <f t="shared" si="102"/>
        <v>0</v>
      </c>
      <c r="K662" s="44">
        <f t="shared" si="88"/>
        <v>90</v>
      </c>
      <c r="L662" s="86"/>
      <c r="M662" s="86"/>
      <c r="N662" s="87"/>
      <c r="O662" s="104"/>
    </row>
    <row r="663" spans="1:15" ht="18">
      <c r="A663" s="61" t="s">
        <v>113</v>
      </c>
      <c r="B663" s="41" t="s">
        <v>99</v>
      </c>
      <c r="C663" s="41">
        <v>10</v>
      </c>
      <c r="D663" s="41" t="s">
        <v>68</v>
      </c>
      <c r="E663" s="41" t="s">
        <v>327</v>
      </c>
      <c r="F663" s="41" t="s">
        <v>146</v>
      </c>
      <c r="G663" s="41" t="s">
        <v>102</v>
      </c>
      <c r="H663" s="41"/>
      <c r="I663" s="45">
        <v>90</v>
      </c>
      <c r="J663" s="45">
        <v>0</v>
      </c>
      <c r="K663" s="45">
        <f t="shared" si="88"/>
        <v>90</v>
      </c>
      <c r="L663" s="86"/>
      <c r="M663" s="86"/>
      <c r="N663" s="108"/>
      <c r="O663" s="104"/>
    </row>
    <row r="664" spans="1:15" ht="18">
      <c r="A664" s="120" t="s">
        <v>117</v>
      </c>
      <c r="B664" s="42" t="s">
        <v>99</v>
      </c>
      <c r="C664" s="42" t="s">
        <v>81</v>
      </c>
      <c r="D664" s="42" t="s">
        <v>70</v>
      </c>
      <c r="E664" s="42"/>
      <c r="F664" s="42"/>
      <c r="G664" s="42"/>
      <c r="H664" s="42"/>
      <c r="I664" s="43">
        <f>I665</f>
        <v>12174.199999999999</v>
      </c>
      <c r="J664" s="43">
        <f>J665</f>
        <v>-400</v>
      </c>
      <c r="K664" s="43">
        <f t="shared" si="88"/>
        <v>11774.199999999999</v>
      </c>
      <c r="L664" s="86"/>
      <c r="M664" s="86"/>
      <c r="N664" s="103"/>
      <c r="O664" s="102"/>
    </row>
    <row r="665" spans="1:15" ht="30">
      <c r="A665" s="115" t="s">
        <v>38</v>
      </c>
      <c r="B665" s="40" t="s">
        <v>99</v>
      </c>
      <c r="C665" s="40" t="s">
        <v>81</v>
      </c>
      <c r="D665" s="40" t="s">
        <v>70</v>
      </c>
      <c r="E665" s="40" t="s">
        <v>265</v>
      </c>
      <c r="F665" s="40"/>
      <c r="G665" s="40"/>
      <c r="H665" s="40"/>
      <c r="I665" s="44">
        <f>I666+I670+I674+I680+I684+I688</f>
        <v>12174.199999999999</v>
      </c>
      <c r="J665" s="44">
        <f>J666+J670+J674+J680+J684+J688</f>
        <v>-400</v>
      </c>
      <c r="K665" s="44">
        <f t="shared" si="88"/>
        <v>11774.199999999999</v>
      </c>
      <c r="L665" s="86"/>
      <c r="M665" s="86"/>
      <c r="N665" s="87"/>
      <c r="O665" s="104"/>
    </row>
    <row r="666" spans="1:15" ht="75">
      <c r="A666" s="123" t="s">
        <v>36</v>
      </c>
      <c r="B666" s="40" t="s">
        <v>99</v>
      </c>
      <c r="C666" s="40" t="s">
        <v>81</v>
      </c>
      <c r="D666" s="40" t="s">
        <v>70</v>
      </c>
      <c r="E666" s="40" t="s">
        <v>324</v>
      </c>
      <c r="F666" s="40"/>
      <c r="G666" s="40"/>
      <c r="H666" s="40"/>
      <c r="I666" s="44">
        <f aca="true" t="shared" si="103" ref="I666:J668">I667</f>
        <v>564.3</v>
      </c>
      <c r="J666" s="44">
        <f t="shared" si="103"/>
        <v>0</v>
      </c>
      <c r="K666" s="44">
        <f t="shared" si="88"/>
        <v>564.3</v>
      </c>
      <c r="L666" s="86"/>
      <c r="M666" s="86"/>
      <c r="N666" s="87"/>
      <c r="O666" s="104"/>
    </row>
    <row r="667" spans="1:15" ht="30">
      <c r="A667" s="115" t="s">
        <v>143</v>
      </c>
      <c r="B667" s="40" t="s">
        <v>99</v>
      </c>
      <c r="C667" s="40" t="s">
        <v>81</v>
      </c>
      <c r="D667" s="40" t="s">
        <v>70</v>
      </c>
      <c r="E667" s="40" t="s">
        <v>324</v>
      </c>
      <c r="F667" s="40" t="s">
        <v>142</v>
      </c>
      <c r="G667" s="40"/>
      <c r="H667" s="40"/>
      <c r="I667" s="44">
        <f t="shared" si="103"/>
        <v>564.3</v>
      </c>
      <c r="J667" s="44">
        <f t="shared" si="103"/>
        <v>0</v>
      </c>
      <c r="K667" s="44">
        <f t="shared" si="88"/>
        <v>564.3</v>
      </c>
      <c r="L667" s="86"/>
      <c r="M667" s="86"/>
      <c r="N667" s="87"/>
      <c r="O667" s="104"/>
    </row>
    <row r="668" spans="1:15" ht="30">
      <c r="A668" s="115" t="s">
        <v>145</v>
      </c>
      <c r="B668" s="40" t="s">
        <v>99</v>
      </c>
      <c r="C668" s="40" t="s">
        <v>81</v>
      </c>
      <c r="D668" s="40" t="s">
        <v>70</v>
      </c>
      <c r="E668" s="40" t="s">
        <v>324</v>
      </c>
      <c r="F668" s="40" t="s">
        <v>144</v>
      </c>
      <c r="G668" s="40"/>
      <c r="H668" s="40"/>
      <c r="I668" s="44">
        <f t="shared" si="103"/>
        <v>564.3</v>
      </c>
      <c r="J668" s="44">
        <f t="shared" si="103"/>
        <v>0</v>
      </c>
      <c r="K668" s="44">
        <f t="shared" si="88"/>
        <v>564.3</v>
      </c>
      <c r="L668" s="86"/>
      <c r="M668" s="86"/>
      <c r="N668" s="87"/>
      <c r="O668" s="104"/>
    </row>
    <row r="669" spans="1:15" ht="18">
      <c r="A669" s="61" t="s">
        <v>114</v>
      </c>
      <c r="B669" s="41" t="s">
        <v>99</v>
      </c>
      <c r="C669" s="41" t="s">
        <v>81</v>
      </c>
      <c r="D669" s="41" t="s">
        <v>70</v>
      </c>
      <c r="E669" s="41" t="s">
        <v>324</v>
      </c>
      <c r="F669" s="41" t="s">
        <v>144</v>
      </c>
      <c r="G669" s="41" t="s">
        <v>103</v>
      </c>
      <c r="H669" s="41"/>
      <c r="I669" s="45">
        <v>564.3</v>
      </c>
      <c r="J669" s="45">
        <v>0</v>
      </c>
      <c r="K669" s="45">
        <f t="shared" si="88"/>
        <v>564.3</v>
      </c>
      <c r="L669" s="86"/>
      <c r="M669" s="86"/>
      <c r="N669" s="108"/>
      <c r="O669" s="104"/>
    </row>
    <row r="670" spans="1:15" ht="149.25" customHeight="1">
      <c r="A670" s="79" t="s">
        <v>223</v>
      </c>
      <c r="B670" s="40" t="s">
        <v>99</v>
      </c>
      <c r="C670" s="40" t="s">
        <v>81</v>
      </c>
      <c r="D670" s="40" t="s">
        <v>70</v>
      </c>
      <c r="E670" s="40" t="s">
        <v>323</v>
      </c>
      <c r="F670" s="40"/>
      <c r="G670" s="40"/>
      <c r="H670" s="40"/>
      <c r="I670" s="44">
        <f aca="true" t="shared" si="104" ref="I670:J672">I671</f>
        <v>172.5</v>
      </c>
      <c r="J670" s="44">
        <f t="shared" si="104"/>
        <v>0</v>
      </c>
      <c r="K670" s="44">
        <f t="shared" si="88"/>
        <v>172.5</v>
      </c>
      <c r="L670" s="86"/>
      <c r="M670" s="86"/>
      <c r="N670" s="87"/>
      <c r="O670" s="104"/>
    </row>
    <row r="671" spans="1:15" ht="30">
      <c r="A671" s="115" t="s">
        <v>143</v>
      </c>
      <c r="B671" s="40" t="s">
        <v>99</v>
      </c>
      <c r="C671" s="40">
        <v>10</v>
      </c>
      <c r="D671" s="40" t="s">
        <v>70</v>
      </c>
      <c r="E671" s="40" t="s">
        <v>323</v>
      </c>
      <c r="F671" s="40" t="s">
        <v>142</v>
      </c>
      <c r="G671" s="40"/>
      <c r="H671" s="40"/>
      <c r="I671" s="44">
        <f t="shared" si="104"/>
        <v>172.5</v>
      </c>
      <c r="J671" s="44">
        <f t="shared" si="104"/>
        <v>0</v>
      </c>
      <c r="K671" s="44">
        <f t="shared" si="88"/>
        <v>172.5</v>
      </c>
      <c r="L671" s="86"/>
      <c r="M671" s="86"/>
      <c r="N671" s="87"/>
      <c r="O671" s="104"/>
    </row>
    <row r="672" spans="1:15" ht="45">
      <c r="A672" s="115" t="s">
        <v>215</v>
      </c>
      <c r="B672" s="40" t="s">
        <v>99</v>
      </c>
      <c r="C672" s="40">
        <v>10</v>
      </c>
      <c r="D672" s="40" t="s">
        <v>70</v>
      </c>
      <c r="E672" s="40" t="s">
        <v>323</v>
      </c>
      <c r="F672" s="40" t="s">
        <v>146</v>
      </c>
      <c r="G672" s="40"/>
      <c r="H672" s="40"/>
      <c r="I672" s="44">
        <f t="shared" si="104"/>
        <v>172.5</v>
      </c>
      <c r="J672" s="44">
        <f t="shared" si="104"/>
        <v>0</v>
      </c>
      <c r="K672" s="44">
        <f t="shared" si="88"/>
        <v>172.5</v>
      </c>
      <c r="L672" s="86"/>
      <c r="M672" s="86"/>
      <c r="N672" s="87"/>
      <c r="O672" s="104"/>
    </row>
    <row r="673" spans="1:15" ht="18">
      <c r="A673" s="61" t="s">
        <v>114</v>
      </c>
      <c r="B673" s="41" t="s">
        <v>99</v>
      </c>
      <c r="C673" s="41">
        <v>10</v>
      </c>
      <c r="D673" s="41" t="s">
        <v>70</v>
      </c>
      <c r="E673" s="41" t="s">
        <v>323</v>
      </c>
      <c r="F673" s="41" t="s">
        <v>146</v>
      </c>
      <c r="G673" s="41" t="s">
        <v>103</v>
      </c>
      <c r="H673" s="41"/>
      <c r="I673" s="45">
        <v>172.5</v>
      </c>
      <c r="J673" s="45">
        <v>0</v>
      </c>
      <c r="K673" s="45">
        <f t="shared" si="88"/>
        <v>172.5</v>
      </c>
      <c r="L673" s="86"/>
      <c r="M673" s="86"/>
      <c r="N673" s="108"/>
      <c r="O673" s="104"/>
    </row>
    <row r="674" spans="1:15" ht="90">
      <c r="A674" s="123" t="s">
        <v>230</v>
      </c>
      <c r="B674" s="40" t="s">
        <v>99</v>
      </c>
      <c r="C674" s="40" t="s">
        <v>81</v>
      </c>
      <c r="D674" s="40" t="s">
        <v>70</v>
      </c>
      <c r="E674" s="40" t="s">
        <v>322</v>
      </c>
      <c r="F674" s="40"/>
      <c r="G674" s="40"/>
      <c r="H674" s="40"/>
      <c r="I674" s="44">
        <f>I675</f>
        <v>10970.9</v>
      </c>
      <c r="J674" s="44">
        <f>J675</f>
        <v>-200</v>
      </c>
      <c r="K674" s="44">
        <f t="shared" si="88"/>
        <v>10770.9</v>
      </c>
      <c r="L674" s="103"/>
      <c r="M674" s="103"/>
      <c r="N674" s="87"/>
      <c r="O674" s="104"/>
    </row>
    <row r="675" spans="1:15" ht="30">
      <c r="A675" s="115" t="s">
        <v>143</v>
      </c>
      <c r="B675" s="40" t="s">
        <v>99</v>
      </c>
      <c r="C675" s="40">
        <v>10</v>
      </c>
      <c r="D675" s="40" t="s">
        <v>70</v>
      </c>
      <c r="E675" s="40" t="s">
        <v>322</v>
      </c>
      <c r="F675" s="40" t="s">
        <v>142</v>
      </c>
      <c r="G675" s="40"/>
      <c r="H675" s="40"/>
      <c r="I675" s="44">
        <f>I676+I678</f>
        <v>10970.9</v>
      </c>
      <c r="J675" s="44">
        <f>J676+J678</f>
        <v>-200</v>
      </c>
      <c r="K675" s="44">
        <f t="shared" si="88"/>
        <v>10770.9</v>
      </c>
      <c r="L675" s="103"/>
      <c r="M675" s="103"/>
      <c r="N675" s="87"/>
      <c r="O675" s="104"/>
    </row>
    <row r="676" spans="1:15" ht="30">
      <c r="A676" s="115" t="s">
        <v>145</v>
      </c>
      <c r="B676" s="40" t="s">
        <v>99</v>
      </c>
      <c r="C676" s="40">
        <v>10</v>
      </c>
      <c r="D676" s="40" t="s">
        <v>70</v>
      </c>
      <c r="E676" s="40" t="s">
        <v>322</v>
      </c>
      <c r="F676" s="40" t="s">
        <v>144</v>
      </c>
      <c r="G676" s="40"/>
      <c r="H676" s="40"/>
      <c r="I676" s="44">
        <f>I677</f>
        <v>8315.9</v>
      </c>
      <c r="J676" s="44">
        <f>J677</f>
        <v>-531</v>
      </c>
      <c r="K676" s="44">
        <f t="shared" si="88"/>
        <v>7784.9</v>
      </c>
      <c r="L676" s="103"/>
      <c r="M676" s="103"/>
      <c r="N676" s="87"/>
      <c r="O676" s="104"/>
    </row>
    <row r="677" spans="1:15" ht="18">
      <c r="A677" s="61" t="s">
        <v>114</v>
      </c>
      <c r="B677" s="41" t="s">
        <v>99</v>
      </c>
      <c r="C677" s="41">
        <v>10</v>
      </c>
      <c r="D677" s="41" t="s">
        <v>70</v>
      </c>
      <c r="E677" s="41" t="s">
        <v>322</v>
      </c>
      <c r="F677" s="41" t="s">
        <v>144</v>
      </c>
      <c r="G677" s="41" t="s">
        <v>103</v>
      </c>
      <c r="H677" s="41"/>
      <c r="I677" s="45">
        <v>8315.9</v>
      </c>
      <c r="J677" s="45">
        <v>-531</v>
      </c>
      <c r="K677" s="45">
        <f t="shared" si="88"/>
        <v>7784.9</v>
      </c>
      <c r="L677" s="87"/>
      <c r="M677" s="87"/>
      <c r="N677" s="108"/>
      <c r="O677" s="104"/>
    </row>
    <row r="678" spans="1:15" ht="45">
      <c r="A678" s="115" t="s">
        <v>215</v>
      </c>
      <c r="B678" s="40" t="s">
        <v>99</v>
      </c>
      <c r="C678" s="40">
        <v>10</v>
      </c>
      <c r="D678" s="40" t="s">
        <v>70</v>
      </c>
      <c r="E678" s="40" t="s">
        <v>322</v>
      </c>
      <c r="F678" s="40" t="s">
        <v>146</v>
      </c>
      <c r="G678" s="41"/>
      <c r="H678" s="41"/>
      <c r="I678" s="45">
        <f>I679</f>
        <v>2655</v>
      </c>
      <c r="J678" s="45">
        <f>J679</f>
        <v>331</v>
      </c>
      <c r="K678" s="44">
        <f t="shared" si="88"/>
        <v>2986</v>
      </c>
      <c r="L678" s="87"/>
      <c r="M678" s="87"/>
      <c r="N678" s="108"/>
      <c r="O678" s="104"/>
    </row>
    <row r="679" spans="1:15" ht="18">
      <c r="A679" s="61" t="s">
        <v>114</v>
      </c>
      <c r="B679" s="41" t="s">
        <v>99</v>
      </c>
      <c r="C679" s="41">
        <v>10</v>
      </c>
      <c r="D679" s="41" t="s">
        <v>70</v>
      </c>
      <c r="E679" s="41" t="s">
        <v>322</v>
      </c>
      <c r="F679" s="41" t="s">
        <v>146</v>
      </c>
      <c r="G679" s="41" t="s">
        <v>103</v>
      </c>
      <c r="H679" s="41"/>
      <c r="I679" s="45">
        <v>2655</v>
      </c>
      <c r="J679" s="45">
        <v>331</v>
      </c>
      <c r="K679" s="45">
        <f t="shared" si="88"/>
        <v>2986</v>
      </c>
      <c r="L679" s="87"/>
      <c r="M679" s="87"/>
      <c r="N679" s="108"/>
      <c r="O679" s="104"/>
    </row>
    <row r="680" spans="1:15" ht="288.75" customHeight="1">
      <c r="A680" s="60" t="s">
        <v>442</v>
      </c>
      <c r="B680" s="40" t="s">
        <v>99</v>
      </c>
      <c r="C680" s="40" t="s">
        <v>81</v>
      </c>
      <c r="D680" s="40" t="s">
        <v>70</v>
      </c>
      <c r="E680" s="40" t="s">
        <v>321</v>
      </c>
      <c r="F680" s="40"/>
      <c r="G680" s="40"/>
      <c r="H680" s="40"/>
      <c r="I680" s="44">
        <f aca="true" t="shared" si="105" ref="I680:J682">I681</f>
        <v>200</v>
      </c>
      <c r="J680" s="44">
        <f t="shared" si="105"/>
        <v>-200</v>
      </c>
      <c r="K680" s="44">
        <f t="shared" si="88"/>
        <v>0</v>
      </c>
      <c r="L680" s="87"/>
      <c r="M680" s="87"/>
      <c r="N680" s="87"/>
      <c r="O680" s="104"/>
    </row>
    <row r="681" spans="1:15" ht="30">
      <c r="A681" s="115" t="s">
        <v>143</v>
      </c>
      <c r="B681" s="40" t="s">
        <v>99</v>
      </c>
      <c r="C681" s="40">
        <v>10</v>
      </c>
      <c r="D681" s="40" t="s">
        <v>70</v>
      </c>
      <c r="E681" s="40" t="s">
        <v>321</v>
      </c>
      <c r="F681" s="40" t="s">
        <v>142</v>
      </c>
      <c r="G681" s="40"/>
      <c r="H681" s="41"/>
      <c r="I681" s="44">
        <f t="shared" si="105"/>
        <v>200</v>
      </c>
      <c r="J681" s="44">
        <f t="shared" si="105"/>
        <v>-200</v>
      </c>
      <c r="K681" s="44">
        <f t="shared" si="88"/>
        <v>0</v>
      </c>
      <c r="L681" s="87"/>
      <c r="M681" s="87"/>
      <c r="N681" s="87"/>
      <c r="O681" s="104"/>
    </row>
    <row r="682" spans="1:15" ht="45">
      <c r="A682" s="115" t="s">
        <v>215</v>
      </c>
      <c r="B682" s="40" t="s">
        <v>99</v>
      </c>
      <c r="C682" s="40">
        <v>10</v>
      </c>
      <c r="D682" s="40" t="s">
        <v>70</v>
      </c>
      <c r="E682" s="40" t="s">
        <v>321</v>
      </c>
      <c r="F682" s="40" t="s">
        <v>146</v>
      </c>
      <c r="G682" s="40"/>
      <c r="H682" s="41"/>
      <c r="I682" s="44">
        <f t="shared" si="105"/>
        <v>200</v>
      </c>
      <c r="J682" s="44">
        <f t="shared" si="105"/>
        <v>-200</v>
      </c>
      <c r="K682" s="44">
        <f t="shared" si="88"/>
        <v>0</v>
      </c>
      <c r="L682" s="87"/>
      <c r="M682" s="87"/>
      <c r="N682" s="87"/>
      <c r="O682" s="104"/>
    </row>
    <row r="683" spans="1:15" ht="18">
      <c r="A683" s="61" t="s">
        <v>114</v>
      </c>
      <c r="B683" s="41" t="s">
        <v>99</v>
      </c>
      <c r="C683" s="41">
        <v>10</v>
      </c>
      <c r="D683" s="41" t="s">
        <v>70</v>
      </c>
      <c r="E683" s="41" t="s">
        <v>321</v>
      </c>
      <c r="F683" s="41" t="s">
        <v>146</v>
      </c>
      <c r="G683" s="41" t="s">
        <v>103</v>
      </c>
      <c r="H683" s="41"/>
      <c r="I683" s="45">
        <v>200</v>
      </c>
      <c r="J683" s="45">
        <v>-200</v>
      </c>
      <c r="K683" s="45">
        <f>I683+J683</f>
        <v>0</v>
      </c>
      <c r="L683" s="87"/>
      <c r="M683" s="87"/>
      <c r="N683" s="108"/>
      <c r="O683" s="104"/>
    </row>
    <row r="684" spans="1:15" ht="120">
      <c r="A684" s="123" t="s">
        <v>319</v>
      </c>
      <c r="B684" s="40" t="s">
        <v>99</v>
      </c>
      <c r="C684" s="40" t="s">
        <v>81</v>
      </c>
      <c r="D684" s="40" t="s">
        <v>70</v>
      </c>
      <c r="E684" s="40" t="s">
        <v>320</v>
      </c>
      <c r="F684" s="40"/>
      <c r="G684" s="40"/>
      <c r="H684" s="40"/>
      <c r="I684" s="44">
        <f aca="true" t="shared" si="106" ref="I684:J686">I685</f>
        <v>200</v>
      </c>
      <c r="J684" s="44">
        <f t="shared" si="106"/>
        <v>0</v>
      </c>
      <c r="K684" s="44">
        <f>I684+J684</f>
        <v>200</v>
      </c>
      <c r="L684" s="87"/>
      <c r="M684" s="87"/>
      <c r="N684" s="87"/>
      <c r="O684" s="104"/>
    </row>
    <row r="685" spans="1:15" ht="30">
      <c r="A685" s="115" t="s">
        <v>143</v>
      </c>
      <c r="B685" s="40" t="s">
        <v>99</v>
      </c>
      <c r="C685" s="40">
        <v>10</v>
      </c>
      <c r="D685" s="40" t="s">
        <v>70</v>
      </c>
      <c r="E685" s="40" t="s">
        <v>320</v>
      </c>
      <c r="F685" s="40" t="s">
        <v>142</v>
      </c>
      <c r="G685" s="40"/>
      <c r="H685" s="40"/>
      <c r="I685" s="44">
        <f t="shared" si="106"/>
        <v>200</v>
      </c>
      <c r="J685" s="44">
        <f t="shared" si="106"/>
        <v>0</v>
      </c>
      <c r="K685" s="44">
        <f>I685+J685</f>
        <v>200</v>
      </c>
      <c r="L685" s="87"/>
      <c r="M685" s="87"/>
      <c r="N685" s="87"/>
      <c r="O685" s="104"/>
    </row>
    <row r="686" spans="1:15" ht="30">
      <c r="A686" s="115" t="s">
        <v>145</v>
      </c>
      <c r="B686" s="40" t="s">
        <v>99</v>
      </c>
      <c r="C686" s="40">
        <v>10</v>
      </c>
      <c r="D686" s="40" t="s">
        <v>70</v>
      </c>
      <c r="E686" s="40" t="s">
        <v>320</v>
      </c>
      <c r="F686" s="40" t="s">
        <v>144</v>
      </c>
      <c r="G686" s="40"/>
      <c r="H686" s="40"/>
      <c r="I686" s="44">
        <f t="shared" si="106"/>
        <v>200</v>
      </c>
      <c r="J686" s="44">
        <f t="shared" si="106"/>
        <v>0</v>
      </c>
      <c r="K686" s="44">
        <f>I686+J686</f>
        <v>200</v>
      </c>
      <c r="L686" s="87"/>
      <c r="M686" s="87"/>
      <c r="N686" s="87"/>
      <c r="O686" s="104"/>
    </row>
    <row r="687" spans="1:15" ht="18">
      <c r="A687" s="61" t="s">
        <v>114</v>
      </c>
      <c r="B687" s="41" t="s">
        <v>99</v>
      </c>
      <c r="C687" s="41">
        <v>10</v>
      </c>
      <c r="D687" s="41" t="s">
        <v>70</v>
      </c>
      <c r="E687" s="41" t="s">
        <v>320</v>
      </c>
      <c r="F687" s="41" t="s">
        <v>144</v>
      </c>
      <c r="G687" s="41" t="s">
        <v>103</v>
      </c>
      <c r="H687" s="41"/>
      <c r="I687" s="45">
        <v>200</v>
      </c>
      <c r="J687" s="45">
        <v>0</v>
      </c>
      <c r="K687" s="45">
        <f>I687+J687</f>
        <v>200</v>
      </c>
      <c r="L687" s="108"/>
      <c r="M687" s="108"/>
      <c r="N687" s="108"/>
      <c r="O687" s="104"/>
    </row>
    <row r="688" spans="1:15" ht="18">
      <c r="A688" s="60" t="s">
        <v>503</v>
      </c>
      <c r="B688" s="40" t="s">
        <v>99</v>
      </c>
      <c r="C688" s="40" t="s">
        <v>81</v>
      </c>
      <c r="D688" s="40" t="s">
        <v>70</v>
      </c>
      <c r="E688" s="40" t="s">
        <v>504</v>
      </c>
      <c r="F688" s="41"/>
      <c r="G688" s="41"/>
      <c r="H688" s="41"/>
      <c r="I688" s="44">
        <f aca="true" t="shared" si="107" ref="I688:K690">I689</f>
        <v>66.5</v>
      </c>
      <c r="J688" s="44">
        <f t="shared" si="107"/>
        <v>0</v>
      </c>
      <c r="K688" s="44">
        <f t="shared" si="107"/>
        <v>66.5</v>
      </c>
      <c r="L688" s="108"/>
      <c r="M688" s="108"/>
      <c r="N688" s="108"/>
      <c r="O688" s="104"/>
    </row>
    <row r="689" spans="1:15" ht="30">
      <c r="A689" s="60" t="s">
        <v>502</v>
      </c>
      <c r="B689" s="40" t="s">
        <v>99</v>
      </c>
      <c r="C689" s="40" t="s">
        <v>81</v>
      </c>
      <c r="D689" s="40" t="s">
        <v>70</v>
      </c>
      <c r="E689" s="40" t="s">
        <v>504</v>
      </c>
      <c r="F689" s="40" t="s">
        <v>127</v>
      </c>
      <c r="G689" s="40"/>
      <c r="H689" s="41"/>
      <c r="I689" s="44">
        <f t="shared" si="107"/>
        <v>66.5</v>
      </c>
      <c r="J689" s="44">
        <f t="shared" si="107"/>
        <v>0</v>
      </c>
      <c r="K689" s="44">
        <f t="shared" si="107"/>
        <v>66.5</v>
      </c>
      <c r="L689" s="108"/>
      <c r="M689" s="108"/>
      <c r="N689" s="108"/>
      <c r="O689" s="104"/>
    </row>
    <row r="690" spans="1:15" ht="30">
      <c r="A690" s="60" t="s">
        <v>130</v>
      </c>
      <c r="B690" s="40" t="s">
        <v>99</v>
      </c>
      <c r="C690" s="40" t="s">
        <v>81</v>
      </c>
      <c r="D690" s="40" t="s">
        <v>70</v>
      </c>
      <c r="E690" s="40" t="s">
        <v>504</v>
      </c>
      <c r="F690" s="40" t="s">
        <v>129</v>
      </c>
      <c r="G690" s="40"/>
      <c r="H690" s="41"/>
      <c r="I690" s="44">
        <f t="shared" si="107"/>
        <v>66.5</v>
      </c>
      <c r="J690" s="44">
        <f t="shared" si="107"/>
        <v>0</v>
      </c>
      <c r="K690" s="44">
        <f t="shared" si="107"/>
        <v>66.5</v>
      </c>
      <c r="L690" s="108"/>
      <c r="M690" s="108"/>
      <c r="N690" s="108"/>
      <c r="O690" s="104"/>
    </row>
    <row r="691" spans="1:15" ht="18">
      <c r="A691" s="61" t="s">
        <v>113</v>
      </c>
      <c r="B691" s="41" t="s">
        <v>99</v>
      </c>
      <c r="C691" s="41" t="s">
        <v>81</v>
      </c>
      <c r="D691" s="41" t="s">
        <v>70</v>
      </c>
      <c r="E691" s="41" t="s">
        <v>504</v>
      </c>
      <c r="F691" s="41" t="s">
        <v>129</v>
      </c>
      <c r="G691" s="41" t="s">
        <v>102</v>
      </c>
      <c r="H691" s="41"/>
      <c r="I691" s="45">
        <v>66.5</v>
      </c>
      <c r="J691" s="45">
        <v>0</v>
      </c>
      <c r="K691" s="45">
        <f aca="true" t="shared" si="108" ref="K691:K700">I691+J691</f>
        <v>66.5</v>
      </c>
      <c r="L691" s="108"/>
      <c r="M691" s="108"/>
      <c r="N691" s="108"/>
      <c r="O691" s="104"/>
    </row>
    <row r="692" spans="1:15" ht="28.5">
      <c r="A692" s="120" t="s">
        <v>66</v>
      </c>
      <c r="B692" s="42" t="s">
        <v>99</v>
      </c>
      <c r="C692" s="42" t="s">
        <v>81</v>
      </c>
      <c r="D692" s="42" t="s">
        <v>75</v>
      </c>
      <c r="E692" s="42"/>
      <c r="F692" s="42" t="s">
        <v>88</v>
      </c>
      <c r="G692" s="42"/>
      <c r="H692" s="42"/>
      <c r="I692" s="43">
        <f>I693</f>
        <v>3425</v>
      </c>
      <c r="J692" s="43">
        <f>J693</f>
        <v>0</v>
      </c>
      <c r="K692" s="43">
        <f t="shared" si="108"/>
        <v>3425</v>
      </c>
      <c r="L692" s="86"/>
      <c r="M692" s="86"/>
      <c r="N692" s="103"/>
      <c r="O692" s="102"/>
    </row>
    <row r="693" spans="1:15" ht="30">
      <c r="A693" s="115" t="s">
        <v>38</v>
      </c>
      <c r="B693" s="40" t="s">
        <v>99</v>
      </c>
      <c r="C693" s="40" t="s">
        <v>81</v>
      </c>
      <c r="D693" s="40" t="s">
        <v>75</v>
      </c>
      <c r="E693" s="40" t="s">
        <v>265</v>
      </c>
      <c r="F693" s="40"/>
      <c r="G693" s="40"/>
      <c r="H693" s="40"/>
      <c r="I693" s="44">
        <f>I694+I701</f>
        <v>3425</v>
      </c>
      <c r="J693" s="44">
        <f>J694+J701</f>
        <v>0</v>
      </c>
      <c r="K693" s="44">
        <f t="shared" si="108"/>
        <v>3425</v>
      </c>
      <c r="L693" s="86"/>
      <c r="M693" s="86"/>
      <c r="N693" s="87"/>
      <c r="O693" s="104"/>
    </row>
    <row r="694" spans="1:15" ht="60">
      <c r="A694" s="115" t="s">
        <v>41</v>
      </c>
      <c r="B694" s="40" t="s">
        <v>99</v>
      </c>
      <c r="C694" s="40">
        <v>10</v>
      </c>
      <c r="D694" s="40" t="s">
        <v>75</v>
      </c>
      <c r="E694" s="40" t="s">
        <v>318</v>
      </c>
      <c r="F694" s="40"/>
      <c r="G694" s="40"/>
      <c r="H694" s="40"/>
      <c r="I694" s="44">
        <f>I695+I698</f>
        <v>2425</v>
      </c>
      <c r="J694" s="44">
        <f>J695+J698</f>
        <v>0</v>
      </c>
      <c r="K694" s="44">
        <f t="shared" si="108"/>
        <v>2425</v>
      </c>
      <c r="L694" s="103"/>
      <c r="M694" s="103"/>
      <c r="N694" s="87"/>
      <c r="O694" s="104"/>
    </row>
    <row r="695" spans="1:15" ht="90">
      <c r="A695" s="115" t="s">
        <v>249</v>
      </c>
      <c r="B695" s="40" t="s">
        <v>99</v>
      </c>
      <c r="C695" s="40" t="s">
        <v>81</v>
      </c>
      <c r="D695" s="40" t="s">
        <v>75</v>
      </c>
      <c r="E695" s="40" t="s">
        <v>318</v>
      </c>
      <c r="F695" s="40" t="s">
        <v>124</v>
      </c>
      <c r="G695" s="40"/>
      <c r="H695" s="40"/>
      <c r="I695" s="44">
        <f>I696</f>
        <v>2102</v>
      </c>
      <c r="J695" s="44">
        <f>J696</f>
        <v>0</v>
      </c>
      <c r="K695" s="44">
        <f t="shared" si="108"/>
        <v>2102</v>
      </c>
      <c r="L695" s="103"/>
      <c r="M695" s="103"/>
      <c r="N695" s="87"/>
      <c r="O695" s="104"/>
    </row>
    <row r="696" spans="1:15" ht="30">
      <c r="A696" s="115" t="s">
        <v>128</v>
      </c>
      <c r="B696" s="40" t="s">
        <v>99</v>
      </c>
      <c r="C696" s="40">
        <v>10</v>
      </c>
      <c r="D696" s="40" t="s">
        <v>75</v>
      </c>
      <c r="E696" s="40" t="s">
        <v>318</v>
      </c>
      <c r="F696" s="40" t="s">
        <v>125</v>
      </c>
      <c r="G696" s="40"/>
      <c r="H696" s="40"/>
      <c r="I696" s="44">
        <f>I697</f>
        <v>2102</v>
      </c>
      <c r="J696" s="44">
        <f>J697</f>
        <v>0</v>
      </c>
      <c r="K696" s="44">
        <f t="shared" si="108"/>
        <v>2102</v>
      </c>
      <c r="L696" s="103"/>
      <c r="M696" s="103"/>
      <c r="N696" s="87"/>
      <c r="O696" s="104"/>
    </row>
    <row r="697" spans="1:15" ht="18">
      <c r="A697" s="61" t="s">
        <v>114</v>
      </c>
      <c r="B697" s="41" t="s">
        <v>99</v>
      </c>
      <c r="C697" s="41">
        <v>10</v>
      </c>
      <c r="D697" s="41" t="s">
        <v>75</v>
      </c>
      <c r="E697" s="41" t="s">
        <v>318</v>
      </c>
      <c r="F697" s="41" t="s">
        <v>125</v>
      </c>
      <c r="G697" s="41" t="s">
        <v>103</v>
      </c>
      <c r="H697" s="41"/>
      <c r="I697" s="45">
        <v>2102</v>
      </c>
      <c r="J697" s="45">
        <v>0</v>
      </c>
      <c r="K697" s="45">
        <f t="shared" si="108"/>
        <v>2102</v>
      </c>
      <c r="L697" s="87"/>
      <c r="M697" s="87"/>
      <c r="N697" s="108"/>
      <c r="O697" s="104"/>
    </row>
    <row r="698" spans="1:15" ht="30">
      <c r="A698" s="115" t="s">
        <v>126</v>
      </c>
      <c r="B698" s="40" t="s">
        <v>99</v>
      </c>
      <c r="C698" s="40">
        <v>10</v>
      </c>
      <c r="D698" s="40" t="s">
        <v>75</v>
      </c>
      <c r="E698" s="40" t="s">
        <v>318</v>
      </c>
      <c r="F698" s="40" t="s">
        <v>127</v>
      </c>
      <c r="G698" s="40"/>
      <c r="H698" s="40"/>
      <c r="I698" s="44">
        <f>I699</f>
        <v>323</v>
      </c>
      <c r="J698" s="44">
        <f>J699</f>
        <v>0</v>
      </c>
      <c r="K698" s="44">
        <f t="shared" si="108"/>
        <v>323</v>
      </c>
      <c r="L698" s="87"/>
      <c r="M698" s="87"/>
      <c r="N698" s="87"/>
      <c r="O698" s="104"/>
    </row>
    <row r="699" spans="1:15" ht="30">
      <c r="A699" s="60" t="s">
        <v>130</v>
      </c>
      <c r="B699" s="40" t="s">
        <v>99</v>
      </c>
      <c r="C699" s="40">
        <v>10</v>
      </c>
      <c r="D699" s="40" t="s">
        <v>75</v>
      </c>
      <c r="E699" s="40" t="s">
        <v>318</v>
      </c>
      <c r="F699" s="40" t="s">
        <v>129</v>
      </c>
      <c r="G699" s="40"/>
      <c r="H699" s="40"/>
      <c r="I699" s="44">
        <f>I700</f>
        <v>323</v>
      </c>
      <c r="J699" s="44">
        <f>J700</f>
        <v>0</v>
      </c>
      <c r="K699" s="44">
        <f t="shared" si="108"/>
        <v>323</v>
      </c>
      <c r="L699" s="87"/>
      <c r="M699" s="87"/>
      <c r="N699" s="87"/>
      <c r="O699" s="104"/>
    </row>
    <row r="700" spans="1:15" ht="18">
      <c r="A700" s="61" t="s">
        <v>114</v>
      </c>
      <c r="B700" s="41" t="s">
        <v>99</v>
      </c>
      <c r="C700" s="41">
        <v>10</v>
      </c>
      <c r="D700" s="41" t="s">
        <v>75</v>
      </c>
      <c r="E700" s="41" t="s">
        <v>318</v>
      </c>
      <c r="F700" s="41" t="s">
        <v>129</v>
      </c>
      <c r="G700" s="41" t="s">
        <v>103</v>
      </c>
      <c r="H700" s="41"/>
      <c r="I700" s="45">
        <v>323</v>
      </c>
      <c r="J700" s="45">
        <v>0</v>
      </c>
      <c r="K700" s="45">
        <f t="shared" si="108"/>
        <v>323</v>
      </c>
      <c r="L700" s="86"/>
      <c r="M700" s="86"/>
      <c r="N700" s="108"/>
      <c r="O700" s="104"/>
    </row>
    <row r="701" spans="1:15" ht="45">
      <c r="A701" s="60" t="s">
        <v>485</v>
      </c>
      <c r="B701" s="40" t="s">
        <v>99</v>
      </c>
      <c r="C701" s="40" t="s">
        <v>81</v>
      </c>
      <c r="D701" s="40" t="s">
        <v>75</v>
      </c>
      <c r="E701" s="40" t="s">
        <v>486</v>
      </c>
      <c r="F701" s="40"/>
      <c r="G701" s="40"/>
      <c r="H701" s="40"/>
      <c r="I701" s="44">
        <f aca="true" t="shared" si="109" ref="I701:K703">I702</f>
        <v>1000</v>
      </c>
      <c r="J701" s="44">
        <f t="shared" si="109"/>
        <v>0</v>
      </c>
      <c r="K701" s="44">
        <f t="shared" si="109"/>
        <v>1000</v>
      </c>
      <c r="L701" s="86"/>
      <c r="M701" s="86"/>
      <c r="N701" s="108"/>
      <c r="O701" s="104"/>
    </row>
    <row r="702" spans="1:15" ht="30">
      <c r="A702" s="60" t="s">
        <v>502</v>
      </c>
      <c r="B702" s="40" t="s">
        <v>99</v>
      </c>
      <c r="C702" s="40" t="s">
        <v>81</v>
      </c>
      <c r="D702" s="40" t="s">
        <v>75</v>
      </c>
      <c r="E702" s="40" t="s">
        <v>486</v>
      </c>
      <c r="F702" s="40" t="s">
        <v>127</v>
      </c>
      <c r="G702" s="40"/>
      <c r="H702" s="40"/>
      <c r="I702" s="44">
        <f t="shared" si="109"/>
        <v>1000</v>
      </c>
      <c r="J702" s="44">
        <f t="shared" si="109"/>
        <v>0</v>
      </c>
      <c r="K702" s="44">
        <f t="shared" si="109"/>
        <v>1000</v>
      </c>
      <c r="L702" s="86"/>
      <c r="M702" s="86"/>
      <c r="N702" s="108"/>
      <c r="O702" s="104"/>
    </row>
    <row r="703" spans="1:15" ht="30">
      <c r="A703" s="60" t="s">
        <v>130</v>
      </c>
      <c r="B703" s="40" t="s">
        <v>99</v>
      </c>
      <c r="C703" s="40" t="s">
        <v>81</v>
      </c>
      <c r="D703" s="40" t="s">
        <v>75</v>
      </c>
      <c r="E703" s="40" t="s">
        <v>486</v>
      </c>
      <c r="F703" s="40" t="s">
        <v>129</v>
      </c>
      <c r="G703" s="40"/>
      <c r="H703" s="40"/>
      <c r="I703" s="44">
        <f t="shared" si="109"/>
        <v>1000</v>
      </c>
      <c r="J703" s="44">
        <f t="shared" si="109"/>
        <v>0</v>
      </c>
      <c r="K703" s="44">
        <f t="shared" si="109"/>
        <v>1000</v>
      </c>
      <c r="L703" s="86"/>
      <c r="M703" s="86"/>
      <c r="N703" s="108"/>
      <c r="O703" s="104"/>
    </row>
    <row r="704" spans="1:15" ht="18">
      <c r="A704" s="121" t="s">
        <v>113</v>
      </c>
      <c r="B704" s="41" t="s">
        <v>99</v>
      </c>
      <c r="C704" s="41" t="s">
        <v>81</v>
      </c>
      <c r="D704" s="41" t="s">
        <v>75</v>
      </c>
      <c r="E704" s="41" t="s">
        <v>486</v>
      </c>
      <c r="F704" s="41" t="s">
        <v>129</v>
      </c>
      <c r="G704" s="41" t="s">
        <v>102</v>
      </c>
      <c r="H704" s="41"/>
      <c r="I704" s="45">
        <v>1000</v>
      </c>
      <c r="J704" s="45">
        <v>0</v>
      </c>
      <c r="K704" s="45">
        <f>I704+J704</f>
        <v>1000</v>
      </c>
      <c r="L704" s="86"/>
      <c r="M704" s="86"/>
      <c r="N704" s="108"/>
      <c r="O704" s="104"/>
    </row>
    <row r="705" spans="1:15" ht="62.25" customHeight="1">
      <c r="A705" s="65" t="s">
        <v>4</v>
      </c>
      <c r="B705" s="42" t="s">
        <v>5</v>
      </c>
      <c r="C705" s="42"/>
      <c r="D705" s="42"/>
      <c r="E705" s="42"/>
      <c r="F705" s="42"/>
      <c r="G705" s="42"/>
      <c r="H705" s="42"/>
      <c r="I705" s="43">
        <f>I708+I795</f>
        <v>92218.9</v>
      </c>
      <c r="J705" s="43">
        <f>J708+J795</f>
        <v>351.59999999999997</v>
      </c>
      <c r="K705" s="43">
        <f>I705+J705</f>
        <v>92570.5</v>
      </c>
      <c r="L705" s="86"/>
      <c r="M705" s="86"/>
      <c r="N705" s="108"/>
      <c r="O705" s="104"/>
    </row>
    <row r="706" spans="1:15" ht="18">
      <c r="A706" s="65" t="s">
        <v>113</v>
      </c>
      <c r="B706" s="42" t="s">
        <v>5</v>
      </c>
      <c r="C706" s="42"/>
      <c r="D706" s="42"/>
      <c r="E706" s="42"/>
      <c r="F706" s="42"/>
      <c r="G706" s="42" t="s">
        <v>102</v>
      </c>
      <c r="H706" s="42"/>
      <c r="I706" s="43">
        <f>I730+I750+I768+I790+I800+I810+I816+I824+I829+I835+I848+I862+I865+I806+I720+I733+I786+I714+I741+I776+I758+I819+I852+I794+I838</f>
        <v>28602.4</v>
      </c>
      <c r="J706" s="43">
        <f>J730+J750+J768+J790+J800+J810+J816+J824+J829+J835+J848+J862+J865+J806+J720+J733+J786+J714+J741+J776+J758+J819+J852+J794+J838</f>
        <v>351.59999999999997</v>
      </c>
      <c r="K706" s="43">
        <f>I706+J706</f>
        <v>28954</v>
      </c>
      <c r="L706" s="86"/>
      <c r="M706" s="86"/>
      <c r="N706" s="108"/>
      <c r="O706" s="104"/>
    </row>
    <row r="707" spans="1:15" ht="18">
      <c r="A707" s="65" t="s">
        <v>114</v>
      </c>
      <c r="B707" s="42" t="s">
        <v>5</v>
      </c>
      <c r="C707" s="42"/>
      <c r="D707" s="42"/>
      <c r="E707" s="42"/>
      <c r="F707" s="42"/>
      <c r="G707" s="42" t="s">
        <v>103</v>
      </c>
      <c r="H707" s="42"/>
      <c r="I707" s="43">
        <f>I726+I746+I844+I782+I764+I856+I737+I754+I772</f>
        <v>63616.50000000001</v>
      </c>
      <c r="J707" s="43">
        <f>J726+J746+J844+J782+J764+J856+J737+J754+J772</f>
        <v>0</v>
      </c>
      <c r="K707" s="43">
        <f>I707+J707</f>
        <v>63616.50000000001</v>
      </c>
      <c r="L707" s="86"/>
      <c r="M707" s="86"/>
      <c r="N707" s="108"/>
      <c r="O707" s="104"/>
    </row>
    <row r="708" spans="1:15" ht="18">
      <c r="A708" s="120" t="s">
        <v>55</v>
      </c>
      <c r="B708" s="42" t="s">
        <v>5</v>
      </c>
      <c r="C708" s="42" t="s">
        <v>70</v>
      </c>
      <c r="D708" s="42"/>
      <c r="E708" s="42"/>
      <c r="F708" s="42"/>
      <c r="G708" s="42"/>
      <c r="H708" s="42"/>
      <c r="I708" s="43">
        <f>I715+I709</f>
        <v>57076.2</v>
      </c>
      <c r="J708" s="43">
        <f>J715+J709</f>
        <v>530.8</v>
      </c>
      <c r="K708" s="43">
        <f>I708+J708</f>
        <v>57607</v>
      </c>
      <c r="L708" s="86"/>
      <c r="M708" s="86"/>
      <c r="N708" s="108"/>
      <c r="O708" s="104"/>
    </row>
    <row r="709" spans="1:15" ht="18">
      <c r="A709" s="120" t="s">
        <v>212</v>
      </c>
      <c r="B709" s="42" t="s">
        <v>5</v>
      </c>
      <c r="C709" s="42" t="s">
        <v>70</v>
      </c>
      <c r="D709" s="42" t="s">
        <v>71</v>
      </c>
      <c r="E709" s="42"/>
      <c r="F709" s="42"/>
      <c r="G709" s="42"/>
      <c r="H709" s="42"/>
      <c r="I709" s="43">
        <f aca="true" t="shared" si="110" ref="I709:J713">I710</f>
        <v>82.2</v>
      </c>
      <c r="J709" s="43">
        <f t="shared" si="110"/>
        <v>0</v>
      </c>
      <c r="K709" s="45">
        <f aca="true" t="shared" si="111" ref="K709:K714">I709+J709</f>
        <v>82.2</v>
      </c>
      <c r="L709" s="86"/>
      <c r="M709" s="86"/>
      <c r="N709" s="108"/>
      <c r="O709" s="104"/>
    </row>
    <row r="710" spans="1:15" ht="30">
      <c r="A710" s="60" t="s">
        <v>38</v>
      </c>
      <c r="B710" s="40" t="s">
        <v>5</v>
      </c>
      <c r="C710" s="40" t="s">
        <v>70</v>
      </c>
      <c r="D710" s="40" t="s">
        <v>71</v>
      </c>
      <c r="E710" s="40" t="s">
        <v>265</v>
      </c>
      <c r="F710" s="42"/>
      <c r="G710" s="42"/>
      <c r="H710" s="42"/>
      <c r="I710" s="44">
        <f t="shared" si="110"/>
        <v>82.2</v>
      </c>
      <c r="J710" s="44">
        <f t="shared" si="110"/>
        <v>0</v>
      </c>
      <c r="K710" s="45">
        <f t="shared" si="111"/>
        <v>82.2</v>
      </c>
      <c r="L710" s="86"/>
      <c r="M710" s="86"/>
      <c r="N710" s="108"/>
      <c r="O710" s="104"/>
    </row>
    <row r="711" spans="1:15" ht="90">
      <c r="A711" s="115" t="s">
        <v>213</v>
      </c>
      <c r="B711" s="40" t="s">
        <v>5</v>
      </c>
      <c r="C711" s="40" t="s">
        <v>70</v>
      </c>
      <c r="D711" s="40" t="s">
        <v>71</v>
      </c>
      <c r="E711" s="40" t="s">
        <v>214</v>
      </c>
      <c r="F711" s="40"/>
      <c r="G711" s="40"/>
      <c r="H711" s="42"/>
      <c r="I711" s="44">
        <f t="shared" si="110"/>
        <v>82.2</v>
      </c>
      <c r="J711" s="44">
        <f t="shared" si="110"/>
        <v>0</v>
      </c>
      <c r="K711" s="45">
        <f t="shared" si="111"/>
        <v>82.2</v>
      </c>
      <c r="L711" s="86"/>
      <c r="M711" s="86"/>
      <c r="N711" s="108"/>
      <c r="O711" s="104"/>
    </row>
    <row r="712" spans="1:15" ht="30">
      <c r="A712" s="60" t="s">
        <v>502</v>
      </c>
      <c r="B712" s="40" t="s">
        <v>5</v>
      </c>
      <c r="C712" s="40" t="s">
        <v>70</v>
      </c>
      <c r="D712" s="40" t="s">
        <v>71</v>
      </c>
      <c r="E712" s="40" t="s">
        <v>214</v>
      </c>
      <c r="F712" s="40" t="s">
        <v>127</v>
      </c>
      <c r="G712" s="40"/>
      <c r="H712" s="42"/>
      <c r="I712" s="44">
        <f t="shared" si="110"/>
        <v>82.2</v>
      </c>
      <c r="J712" s="44">
        <f t="shared" si="110"/>
        <v>0</v>
      </c>
      <c r="K712" s="45">
        <f t="shared" si="111"/>
        <v>82.2</v>
      </c>
      <c r="L712" s="86"/>
      <c r="M712" s="86"/>
      <c r="N712" s="108"/>
      <c r="O712" s="104"/>
    </row>
    <row r="713" spans="1:15" ht="30">
      <c r="A713" s="60" t="s">
        <v>130</v>
      </c>
      <c r="B713" s="40" t="s">
        <v>5</v>
      </c>
      <c r="C713" s="40" t="s">
        <v>70</v>
      </c>
      <c r="D713" s="40" t="s">
        <v>71</v>
      </c>
      <c r="E713" s="40" t="s">
        <v>214</v>
      </c>
      <c r="F713" s="40" t="s">
        <v>129</v>
      </c>
      <c r="G713" s="40"/>
      <c r="H713" s="42"/>
      <c r="I713" s="44">
        <f t="shared" si="110"/>
        <v>82.2</v>
      </c>
      <c r="J713" s="44">
        <f t="shared" si="110"/>
        <v>0</v>
      </c>
      <c r="K713" s="45">
        <f t="shared" si="111"/>
        <v>82.2</v>
      </c>
      <c r="L713" s="86"/>
      <c r="M713" s="86"/>
      <c r="N713" s="108"/>
      <c r="O713" s="104"/>
    </row>
    <row r="714" spans="1:15" ht="18">
      <c r="A714" s="121" t="s">
        <v>113</v>
      </c>
      <c r="B714" s="41" t="s">
        <v>5</v>
      </c>
      <c r="C714" s="41" t="s">
        <v>70</v>
      </c>
      <c r="D714" s="41" t="s">
        <v>71</v>
      </c>
      <c r="E714" s="41" t="s">
        <v>214</v>
      </c>
      <c r="F714" s="41" t="s">
        <v>129</v>
      </c>
      <c r="G714" s="41" t="s">
        <v>102</v>
      </c>
      <c r="H714" s="42"/>
      <c r="I714" s="45">
        <v>82.2</v>
      </c>
      <c r="J714" s="45">
        <v>0</v>
      </c>
      <c r="K714" s="45">
        <f t="shared" si="111"/>
        <v>82.2</v>
      </c>
      <c r="L714" s="86"/>
      <c r="M714" s="86"/>
      <c r="N714" s="108"/>
      <c r="O714" s="104"/>
    </row>
    <row r="715" spans="1:15" ht="28.5">
      <c r="A715" s="120" t="s">
        <v>496</v>
      </c>
      <c r="B715" s="42" t="s">
        <v>5</v>
      </c>
      <c r="C715" s="42" t="s">
        <v>70</v>
      </c>
      <c r="D715" s="42" t="s">
        <v>69</v>
      </c>
      <c r="E715" s="42"/>
      <c r="F715" s="42"/>
      <c r="G715" s="42"/>
      <c r="H715" s="42"/>
      <c r="I715" s="43">
        <f>I721+I759+I777+I716</f>
        <v>56994</v>
      </c>
      <c r="J715" s="43">
        <f>J721+J759+J777+J716</f>
        <v>530.8</v>
      </c>
      <c r="K715" s="43">
        <f>I715+J715</f>
        <v>57524.8</v>
      </c>
      <c r="L715" s="86"/>
      <c r="M715" s="86"/>
      <c r="N715" s="108"/>
      <c r="O715" s="104"/>
    </row>
    <row r="716" spans="1:15" ht="30">
      <c r="A716" s="60" t="s">
        <v>38</v>
      </c>
      <c r="B716" s="40" t="s">
        <v>5</v>
      </c>
      <c r="C716" s="40" t="s">
        <v>70</v>
      </c>
      <c r="D716" s="40" t="s">
        <v>69</v>
      </c>
      <c r="E716" s="40" t="s">
        <v>265</v>
      </c>
      <c r="F716" s="40"/>
      <c r="G716" s="40"/>
      <c r="H716" s="42"/>
      <c r="I716" s="44">
        <f aca="true" t="shared" si="112" ref="I716:K719">I717</f>
        <v>125</v>
      </c>
      <c r="J716" s="44">
        <f t="shared" si="112"/>
        <v>0</v>
      </c>
      <c r="K716" s="44">
        <f t="shared" si="112"/>
        <v>125</v>
      </c>
      <c r="L716" s="86"/>
      <c r="M716" s="86"/>
      <c r="N716" s="108"/>
      <c r="O716" s="104"/>
    </row>
    <row r="717" spans="1:15" ht="62.25" customHeight="1">
      <c r="A717" s="115" t="s">
        <v>262</v>
      </c>
      <c r="B717" s="40" t="s">
        <v>5</v>
      </c>
      <c r="C717" s="40" t="s">
        <v>70</v>
      </c>
      <c r="D717" s="40" t="s">
        <v>69</v>
      </c>
      <c r="E717" s="40" t="s">
        <v>269</v>
      </c>
      <c r="F717" s="40"/>
      <c r="G717" s="40"/>
      <c r="H717" s="42"/>
      <c r="I717" s="44">
        <f t="shared" si="112"/>
        <v>125</v>
      </c>
      <c r="J717" s="44">
        <f t="shared" si="112"/>
        <v>0</v>
      </c>
      <c r="K717" s="44">
        <f t="shared" si="112"/>
        <v>125</v>
      </c>
      <c r="L717" s="86"/>
      <c r="M717" s="86"/>
      <c r="N717" s="108"/>
      <c r="O717" s="104"/>
    </row>
    <row r="718" spans="1:15" ht="30">
      <c r="A718" s="60" t="s">
        <v>502</v>
      </c>
      <c r="B718" s="40" t="s">
        <v>5</v>
      </c>
      <c r="C718" s="40" t="s">
        <v>70</v>
      </c>
      <c r="D718" s="40" t="s">
        <v>69</v>
      </c>
      <c r="E718" s="40" t="s">
        <v>269</v>
      </c>
      <c r="F718" s="40" t="s">
        <v>127</v>
      </c>
      <c r="G718" s="40"/>
      <c r="H718" s="42"/>
      <c r="I718" s="44">
        <f t="shared" si="112"/>
        <v>125</v>
      </c>
      <c r="J718" s="44">
        <f t="shared" si="112"/>
        <v>0</v>
      </c>
      <c r="K718" s="44">
        <f t="shared" si="112"/>
        <v>125</v>
      </c>
      <c r="L718" s="86"/>
      <c r="M718" s="86"/>
      <c r="N718" s="108"/>
      <c r="O718" s="104"/>
    </row>
    <row r="719" spans="1:15" ht="30">
      <c r="A719" s="115" t="s">
        <v>130</v>
      </c>
      <c r="B719" s="40" t="s">
        <v>5</v>
      </c>
      <c r="C719" s="40" t="s">
        <v>70</v>
      </c>
      <c r="D719" s="40" t="s">
        <v>69</v>
      </c>
      <c r="E719" s="40" t="s">
        <v>269</v>
      </c>
      <c r="F719" s="40" t="s">
        <v>129</v>
      </c>
      <c r="G719" s="40"/>
      <c r="H719" s="42"/>
      <c r="I719" s="44">
        <f t="shared" si="112"/>
        <v>125</v>
      </c>
      <c r="J719" s="44">
        <f t="shared" si="112"/>
        <v>0</v>
      </c>
      <c r="K719" s="44">
        <f t="shared" si="112"/>
        <v>125</v>
      </c>
      <c r="L719" s="86"/>
      <c r="M719" s="86"/>
      <c r="N719" s="108"/>
      <c r="O719" s="104"/>
    </row>
    <row r="720" spans="1:15" ht="18">
      <c r="A720" s="121" t="s">
        <v>113</v>
      </c>
      <c r="B720" s="41" t="s">
        <v>5</v>
      </c>
      <c r="C720" s="41" t="s">
        <v>70</v>
      </c>
      <c r="D720" s="41" t="s">
        <v>69</v>
      </c>
      <c r="E720" s="41" t="s">
        <v>269</v>
      </c>
      <c r="F720" s="41" t="s">
        <v>129</v>
      </c>
      <c r="G720" s="41" t="s">
        <v>102</v>
      </c>
      <c r="H720" s="42"/>
      <c r="I720" s="45">
        <v>125</v>
      </c>
      <c r="J720" s="45">
        <v>0</v>
      </c>
      <c r="K720" s="45">
        <f aca="true" t="shared" si="113" ref="K720:K730">I720+J720</f>
        <v>125</v>
      </c>
      <c r="L720" s="86"/>
      <c r="M720" s="86"/>
      <c r="N720" s="108"/>
      <c r="O720" s="104"/>
    </row>
    <row r="721" spans="1:15" ht="75">
      <c r="A721" s="60" t="s">
        <v>175</v>
      </c>
      <c r="B721" s="40" t="s">
        <v>5</v>
      </c>
      <c r="C721" s="40" t="s">
        <v>70</v>
      </c>
      <c r="D721" s="40" t="s">
        <v>69</v>
      </c>
      <c r="E721" s="40" t="s">
        <v>376</v>
      </c>
      <c r="F721" s="40"/>
      <c r="G721" s="40"/>
      <c r="H721" s="42"/>
      <c r="I721" s="44">
        <f>I722+I742</f>
        <v>45446.2</v>
      </c>
      <c r="J721" s="44">
        <f>J722+J742</f>
        <v>530.8</v>
      </c>
      <c r="K721" s="44">
        <f t="shared" si="113"/>
        <v>45977</v>
      </c>
      <c r="L721" s="86"/>
      <c r="M721" s="86"/>
      <c r="N721" s="108"/>
      <c r="O721" s="104"/>
    </row>
    <row r="722" spans="1:15" ht="30">
      <c r="A722" s="60" t="s">
        <v>179</v>
      </c>
      <c r="B722" s="40" t="s">
        <v>5</v>
      </c>
      <c r="C722" s="40" t="s">
        <v>70</v>
      </c>
      <c r="D722" s="40" t="s">
        <v>69</v>
      </c>
      <c r="E722" s="40" t="s">
        <v>180</v>
      </c>
      <c r="F722" s="40"/>
      <c r="G722" s="40"/>
      <c r="H722" s="42"/>
      <c r="I722" s="44">
        <f>I723+I727+I734+I738</f>
        <v>24365.899999999998</v>
      </c>
      <c r="J722" s="44">
        <f>J723+J727+J734+J738</f>
        <v>149.7</v>
      </c>
      <c r="K722" s="44">
        <f t="shared" si="113"/>
        <v>24515.6</v>
      </c>
      <c r="L722" s="86"/>
      <c r="M722" s="86"/>
      <c r="N722" s="108"/>
      <c r="O722" s="104"/>
    </row>
    <row r="723" spans="1:15" ht="18">
      <c r="A723" s="60" t="s">
        <v>293</v>
      </c>
      <c r="B723" s="40" t="s">
        <v>5</v>
      </c>
      <c r="C723" s="40" t="s">
        <v>70</v>
      </c>
      <c r="D723" s="40" t="s">
        <v>69</v>
      </c>
      <c r="E723" s="40" t="s">
        <v>425</v>
      </c>
      <c r="F723" s="40"/>
      <c r="G723" s="40"/>
      <c r="H723" s="42"/>
      <c r="I723" s="44">
        <f aca="true" t="shared" si="114" ref="I723:J725">I724</f>
        <v>0</v>
      </c>
      <c r="J723" s="44">
        <f t="shared" si="114"/>
        <v>0</v>
      </c>
      <c r="K723" s="44">
        <f t="shared" si="113"/>
        <v>0</v>
      </c>
      <c r="L723" s="86"/>
      <c r="M723" s="86"/>
      <c r="N723" s="108"/>
      <c r="O723" s="104"/>
    </row>
    <row r="724" spans="1:15" ht="30">
      <c r="A724" s="60" t="s">
        <v>502</v>
      </c>
      <c r="B724" s="40" t="s">
        <v>5</v>
      </c>
      <c r="C724" s="40" t="s">
        <v>70</v>
      </c>
      <c r="D724" s="40" t="s">
        <v>69</v>
      </c>
      <c r="E724" s="40" t="s">
        <v>425</v>
      </c>
      <c r="F724" s="40" t="s">
        <v>127</v>
      </c>
      <c r="G724" s="40"/>
      <c r="H724" s="42"/>
      <c r="I724" s="44">
        <f t="shared" si="114"/>
        <v>0</v>
      </c>
      <c r="J724" s="44">
        <f t="shared" si="114"/>
        <v>0</v>
      </c>
      <c r="K724" s="44">
        <f t="shared" si="113"/>
        <v>0</v>
      </c>
      <c r="L724" s="86"/>
      <c r="M724" s="86"/>
      <c r="N724" s="108"/>
      <c r="O724" s="104"/>
    </row>
    <row r="725" spans="1:15" ht="30">
      <c r="A725" s="60" t="s">
        <v>130</v>
      </c>
      <c r="B725" s="40" t="s">
        <v>5</v>
      </c>
      <c r="C725" s="40" t="s">
        <v>70</v>
      </c>
      <c r="D725" s="40" t="s">
        <v>69</v>
      </c>
      <c r="E725" s="40" t="s">
        <v>425</v>
      </c>
      <c r="F725" s="40" t="s">
        <v>129</v>
      </c>
      <c r="G725" s="40"/>
      <c r="H725" s="42"/>
      <c r="I725" s="44">
        <f t="shared" si="114"/>
        <v>0</v>
      </c>
      <c r="J725" s="44">
        <f t="shared" si="114"/>
        <v>0</v>
      </c>
      <c r="K725" s="44">
        <f t="shared" si="113"/>
        <v>0</v>
      </c>
      <c r="L725" s="86"/>
      <c r="M725" s="86"/>
      <c r="N725" s="108"/>
      <c r="O725" s="104"/>
    </row>
    <row r="726" spans="1:15" ht="18">
      <c r="A726" s="121" t="s">
        <v>114</v>
      </c>
      <c r="B726" s="41" t="s">
        <v>5</v>
      </c>
      <c r="C726" s="41" t="s">
        <v>70</v>
      </c>
      <c r="D726" s="41" t="s">
        <v>69</v>
      </c>
      <c r="E726" s="41" t="s">
        <v>425</v>
      </c>
      <c r="F726" s="41" t="s">
        <v>129</v>
      </c>
      <c r="G726" s="41" t="s">
        <v>103</v>
      </c>
      <c r="H726" s="42"/>
      <c r="I726" s="45">
        <v>0</v>
      </c>
      <c r="J726" s="45">
        <v>0</v>
      </c>
      <c r="K726" s="45">
        <f t="shared" si="113"/>
        <v>0</v>
      </c>
      <c r="L726" s="86"/>
      <c r="M726" s="86"/>
      <c r="N726" s="108"/>
      <c r="O726" s="104"/>
    </row>
    <row r="727" spans="1:15" ht="18">
      <c r="A727" s="60" t="s">
        <v>293</v>
      </c>
      <c r="B727" s="40" t="s">
        <v>5</v>
      </c>
      <c r="C727" s="40" t="s">
        <v>70</v>
      </c>
      <c r="D727" s="40" t="s">
        <v>69</v>
      </c>
      <c r="E727" s="40" t="s">
        <v>181</v>
      </c>
      <c r="F727" s="40"/>
      <c r="G727" s="40"/>
      <c r="H727" s="42"/>
      <c r="I727" s="44">
        <f>I728+I731</f>
        <v>1108.1</v>
      </c>
      <c r="J727" s="44">
        <f>J728+J731</f>
        <v>149.7</v>
      </c>
      <c r="K727" s="44">
        <f t="shared" si="113"/>
        <v>1257.8</v>
      </c>
      <c r="L727" s="86"/>
      <c r="M727" s="86"/>
      <c r="N727" s="108"/>
      <c r="O727" s="104"/>
    </row>
    <row r="728" spans="1:15" ht="30">
      <c r="A728" s="60" t="s">
        <v>502</v>
      </c>
      <c r="B728" s="40" t="s">
        <v>5</v>
      </c>
      <c r="C728" s="40" t="s">
        <v>70</v>
      </c>
      <c r="D728" s="40" t="s">
        <v>69</v>
      </c>
      <c r="E728" s="40" t="s">
        <v>181</v>
      </c>
      <c r="F728" s="40" t="s">
        <v>127</v>
      </c>
      <c r="G728" s="40"/>
      <c r="H728" s="42"/>
      <c r="I728" s="44">
        <f>I729</f>
        <v>188.1</v>
      </c>
      <c r="J728" s="44">
        <f>J729</f>
        <v>149.7</v>
      </c>
      <c r="K728" s="44">
        <f t="shared" si="113"/>
        <v>337.79999999999995</v>
      </c>
      <c r="L728" s="86"/>
      <c r="M728" s="86"/>
      <c r="N728" s="108"/>
      <c r="O728" s="104"/>
    </row>
    <row r="729" spans="1:15" ht="30">
      <c r="A729" s="60" t="s">
        <v>130</v>
      </c>
      <c r="B729" s="40" t="s">
        <v>5</v>
      </c>
      <c r="C729" s="40" t="s">
        <v>70</v>
      </c>
      <c r="D729" s="40" t="s">
        <v>69</v>
      </c>
      <c r="E729" s="40" t="s">
        <v>181</v>
      </c>
      <c r="F729" s="40" t="s">
        <v>129</v>
      </c>
      <c r="G729" s="40"/>
      <c r="H729" s="42"/>
      <c r="I729" s="44">
        <f>I730</f>
        <v>188.1</v>
      </c>
      <c r="J729" s="44">
        <f>J730</f>
        <v>149.7</v>
      </c>
      <c r="K729" s="44">
        <f t="shared" si="113"/>
        <v>337.79999999999995</v>
      </c>
      <c r="L729" s="86"/>
      <c r="M729" s="86"/>
      <c r="N729" s="108"/>
      <c r="O729" s="104"/>
    </row>
    <row r="730" spans="1:15" ht="18">
      <c r="A730" s="121" t="s">
        <v>113</v>
      </c>
      <c r="B730" s="41" t="s">
        <v>5</v>
      </c>
      <c r="C730" s="41" t="s">
        <v>70</v>
      </c>
      <c r="D730" s="41" t="s">
        <v>69</v>
      </c>
      <c r="E730" s="41" t="s">
        <v>181</v>
      </c>
      <c r="F730" s="41" t="s">
        <v>129</v>
      </c>
      <c r="G730" s="41" t="s">
        <v>102</v>
      </c>
      <c r="H730" s="42"/>
      <c r="I730" s="45">
        <v>188.1</v>
      </c>
      <c r="J730" s="45">
        <v>149.7</v>
      </c>
      <c r="K730" s="45">
        <f t="shared" si="113"/>
        <v>337.79999999999995</v>
      </c>
      <c r="L730" s="86"/>
      <c r="M730" s="86"/>
      <c r="N730" s="108"/>
      <c r="O730" s="104"/>
    </row>
    <row r="731" spans="1:15" ht="30">
      <c r="A731" s="115" t="s">
        <v>408</v>
      </c>
      <c r="B731" s="40" t="s">
        <v>5</v>
      </c>
      <c r="C731" s="40" t="s">
        <v>70</v>
      </c>
      <c r="D731" s="40" t="s">
        <v>69</v>
      </c>
      <c r="E731" s="40" t="s">
        <v>181</v>
      </c>
      <c r="F731" s="40" t="s">
        <v>220</v>
      </c>
      <c r="G731" s="40"/>
      <c r="H731" s="42"/>
      <c r="I731" s="44">
        <f aca="true" t="shared" si="115" ref="I731:K732">I732</f>
        <v>920</v>
      </c>
      <c r="J731" s="44">
        <f t="shared" si="115"/>
        <v>0</v>
      </c>
      <c r="K731" s="44">
        <f t="shared" si="115"/>
        <v>920</v>
      </c>
      <c r="L731" s="86"/>
      <c r="M731" s="86"/>
      <c r="N731" s="108"/>
      <c r="O731" s="104"/>
    </row>
    <row r="732" spans="1:15" ht="18">
      <c r="A732" s="115" t="s">
        <v>250</v>
      </c>
      <c r="B732" s="40" t="s">
        <v>5</v>
      </c>
      <c r="C732" s="40" t="s">
        <v>70</v>
      </c>
      <c r="D732" s="40" t="s">
        <v>69</v>
      </c>
      <c r="E732" s="40" t="s">
        <v>181</v>
      </c>
      <c r="F732" s="40" t="s">
        <v>34</v>
      </c>
      <c r="G732" s="40"/>
      <c r="H732" s="42"/>
      <c r="I732" s="44">
        <f t="shared" si="115"/>
        <v>920</v>
      </c>
      <c r="J732" s="44">
        <f t="shared" si="115"/>
        <v>0</v>
      </c>
      <c r="K732" s="44">
        <f t="shared" si="115"/>
        <v>920</v>
      </c>
      <c r="L732" s="86"/>
      <c r="M732" s="86"/>
      <c r="N732" s="108"/>
      <c r="O732" s="104"/>
    </row>
    <row r="733" spans="1:15" ht="18">
      <c r="A733" s="121" t="s">
        <v>113</v>
      </c>
      <c r="B733" s="41" t="s">
        <v>5</v>
      </c>
      <c r="C733" s="41" t="s">
        <v>70</v>
      </c>
      <c r="D733" s="41" t="s">
        <v>69</v>
      </c>
      <c r="E733" s="41" t="s">
        <v>181</v>
      </c>
      <c r="F733" s="41" t="s">
        <v>34</v>
      </c>
      <c r="G733" s="41" t="s">
        <v>102</v>
      </c>
      <c r="H733" s="42"/>
      <c r="I733" s="45">
        <v>920</v>
      </c>
      <c r="J733" s="45">
        <v>0</v>
      </c>
      <c r="K733" s="45">
        <f>I733+J733</f>
        <v>920</v>
      </c>
      <c r="L733" s="86"/>
      <c r="M733" s="86"/>
      <c r="N733" s="108"/>
      <c r="O733" s="104"/>
    </row>
    <row r="734" spans="1:15" ht="18">
      <c r="A734" s="60" t="s">
        <v>293</v>
      </c>
      <c r="B734" s="40" t="s">
        <v>5</v>
      </c>
      <c r="C734" s="40" t="s">
        <v>70</v>
      </c>
      <c r="D734" s="40" t="s">
        <v>69</v>
      </c>
      <c r="E734" s="40" t="s">
        <v>513</v>
      </c>
      <c r="F734" s="40"/>
      <c r="G734" s="40"/>
      <c r="H734" s="42"/>
      <c r="I734" s="44">
        <f aca="true" t="shared" si="116" ref="I734:K736">I735</f>
        <v>23025.2</v>
      </c>
      <c r="J734" s="44">
        <f t="shared" si="116"/>
        <v>0</v>
      </c>
      <c r="K734" s="44">
        <f t="shared" si="116"/>
        <v>23025.2</v>
      </c>
      <c r="L734" s="86"/>
      <c r="M734" s="86"/>
      <c r="N734" s="108"/>
      <c r="O734" s="104"/>
    </row>
    <row r="735" spans="1:15" ht="30">
      <c r="A735" s="60" t="s">
        <v>502</v>
      </c>
      <c r="B735" s="40" t="s">
        <v>5</v>
      </c>
      <c r="C735" s="40" t="s">
        <v>70</v>
      </c>
      <c r="D735" s="40" t="s">
        <v>69</v>
      </c>
      <c r="E735" s="40" t="s">
        <v>513</v>
      </c>
      <c r="F735" s="40" t="s">
        <v>127</v>
      </c>
      <c r="G735" s="40"/>
      <c r="H735" s="42"/>
      <c r="I735" s="44">
        <f t="shared" si="116"/>
        <v>23025.2</v>
      </c>
      <c r="J735" s="44">
        <f t="shared" si="116"/>
        <v>0</v>
      </c>
      <c r="K735" s="44">
        <f t="shared" si="116"/>
        <v>23025.2</v>
      </c>
      <c r="L735" s="86"/>
      <c r="M735" s="86"/>
      <c r="N735" s="108"/>
      <c r="O735" s="104"/>
    </row>
    <row r="736" spans="1:15" ht="30">
      <c r="A736" s="60" t="s">
        <v>130</v>
      </c>
      <c r="B736" s="40" t="s">
        <v>5</v>
      </c>
      <c r="C736" s="40" t="s">
        <v>70</v>
      </c>
      <c r="D736" s="40" t="s">
        <v>69</v>
      </c>
      <c r="E736" s="40" t="s">
        <v>513</v>
      </c>
      <c r="F736" s="40" t="s">
        <v>129</v>
      </c>
      <c r="G736" s="40"/>
      <c r="H736" s="42"/>
      <c r="I736" s="44">
        <f t="shared" si="116"/>
        <v>23025.2</v>
      </c>
      <c r="J736" s="44">
        <f t="shared" si="116"/>
        <v>0</v>
      </c>
      <c r="K736" s="44">
        <f t="shared" si="116"/>
        <v>23025.2</v>
      </c>
      <c r="L736" s="86"/>
      <c r="M736" s="86"/>
      <c r="N736" s="108"/>
      <c r="O736" s="104"/>
    </row>
    <row r="737" spans="1:15" ht="18">
      <c r="A737" s="121" t="s">
        <v>114</v>
      </c>
      <c r="B737" s="41" t="s">
        <v>5</v>
      </c>
      <c r="C737" s="41" t="s">
        <v>70</v>
      </c>
      <c r="D737" s="41" t="s">
        <v>69</v>
      </c>
      <c r="E737" s="41" t="s">
        <v>513</v>
      </c>
      <c r="F737" s="41" t="s">
        <v>129</v>
      </c>
      <c r="G737" s="41" t="s">
        <v>103</v>
      </c>
      <c r="H737" s="42"/>
      <c r="I737" s="45">
        <v>23025.2</v>
      </c>
      <c r="J737" s="45">
        <v>0</v>
      </c>
      <c r="K737" s="45">
        <f>I737+J737</f>
        <v>23025.2</v>
      </c>
      <c r="L737" s="86"/>
      <c r="M737" s="86"/>
      <c r="N737" s="108"/>
      <c r="O737" s="104"/>
    </row>
    <row r="738" spans="1:15" ht="18">
      <c r="A738" s="60" t="s">
        <v>293</v>
      </c>
      <c r="B738" s="40" t="s">
        <v>5</v>
      </c>
      <c r="C738" s="40" t="s">
        <v>70</v>
      </c>
      <c r="D738" s="40" t="s">
        <v>69</v>
      </c>
      <c r="E738" s="40" t="s">
        <v>513</v>
      </c>
      <c r="F738" s="40"/>
      <c r="G738" s="40"/>
      <c r="H738" s="42"/>
      <c r="I738" s="44">
        <f aca="true" t="shared" si="117" ref="I738:K740">I739</f>
        <v>232.6</v>
      </c>
      <c r="J738" s="44">
        <f t="shared" si="117"/>
        <v>0</v>
      </c>
      <c r="K738" s="44">
        <f t="shared" si="117"/>
        <v>232.6</v>
      </c>
      <c r="L738" s="86"/>
      <c r="M738" s="86"/>
      <c r="N738" s="108"/>
      <c r="O738" s="104"/>
    </row>
    <row r="739" spans="1:15" ht="30">
      <c r="A739" s="60" t="s">
        <v>502</v>
      </c>
      <c r="B739" s="40" t="s">
        <v>5</v>
      </c>
      <c r="C739" s="40" t="s">
        <v>70</v>
      </c>
      <c r="D739" s="40" t="s">
        <v>69</v>
      </c>
      <c r="E739" s="40" t="s">
        <v>513</v>
      </c>
      <c r="F739" s="40" t="s">
        <v>127</v>
      </c>
      <c r="G739" s="40"/>
      <c r="H739" s="42"/>
      <c r="I739" s="44">
        <f t="shared" si="117"/>
        <v>232.6</v>
      </c>
      <c r="J739" s="44">
        <f t="shared" si="117"/>
        <v>0</v>
      </c>
      <c r="K739" s="44">
        <f t="shared" si="117"/>
        <v>232.6</v>
      </c>
      <c r="L739" s="86"/>
      <c r="M739" s="86"/>
      <c r="N739" s="108"/>
      <c r="O739" s="104"/>
    </row>
    <row r="740" spans="1:15" ht="30">
      <c r="A740" s="60" t="s">
        <v>130</v>
      </c>
      <c r="B740" s="40" t="s">
        <v>5</v>
      </c>
      <c r="C740" s="40" t="s">
        <v>70</v>
      </c>
      <c r="D740" s="40" t="s">
        <v>69</v>
      </c>
      <c r="E740" s="40" t="s">
        <v>513</v>
      </c>
      <c r="F740" s="40" t="s">
        <v>129</v>
      </c>
      <c r="G740" s="40"/>
      <c r="H740" s="42"/>
      <c r="I740" s="44">
        <f t="shared" si="117"/>
        <v>232.6</v>
      </c>
      <c r="J740" s="44">
        <f t="shared" si="117"/>
        <v>0</v>
      </c>
      <c r="K740" s="44">
        <f t="shared" si="117"/>
        <v>232.6</v>
      </c>
      <c r="L740" s="86"/>
      <c r="M740" s="86"/>
      <c r="N740" s="108"/>
      <c r="O740" s="104"/>
    </row>
    <row r="741" spans="1:15" ht="18">
      <c r="A741" s="121" t="s">
        <v>113</v>
      </c>
      <c r="B741" s="41" t="s">
        <v>5</v>
      </c>
      <c r="C741" s="41" t="s">
        <v>70</v>
      </c>
      <c r="D741" s="41" t="s">
        <v>69</v>
      </c>
      <c r="E741" s="41" t="s">
        <v>513</v>
      </c>
      <c r="F741" s="41" t="s">
        <v>129</v>
      </c>
      <c r="G741" s="41" t="s">
        <v>102</v>
      </c>
      <c r="H741" s="42"/>
      <c r="I741" s="45">
        <v>232.6</v>
      </c>
      <c r="J741" s="45">
        <v>0</v>
      </c>
      <c r="K741" s="45">
        <f aca="true" t="shared" si="118" ref="K741:K750">I741+J741</f>
        <v>232.6</v>
      </c>
      <c r="L741" s="86"/>
      <c r="M741" s="86"/>
      <c r="N741" s="108"/>
      <c r="O741" s="104"/>
    </row>
    <row r="742" spans="1:15" ht="45">
      <c r="A742" s="60" t="s">
        <v>377</v>
      </c>
      <c r="B742" s="40" t="s">
        <v>5</v>
      </c>
      <c r="C742" s="40" t="s">
        <v>70</v>
      </c>
      <c r="D742" s="40" t="s">
        <v>69</v>
      </c>
      <c r="E742" s="40" t="s">
        <v>182</v>
      </c>
      <c r="F742" s="40"/>
      <c r="G742" s="40"/>
      <c r="H742" s="42"/>
      <c r="I742" s="44">
        <f>I743+I747+I751+I755</f>
        <v>21080.300000000003</v>
      </c>
      <c r="J742" s="44">
        <f>J743+J747+J751+J755</f>
        <v>381.1</v>
      </c>
      <c r="K742" s="44">
        <f t="shared" si="118"/>
        <v>21461.4</v>
      </c>
      <c r="L742" s="86"/>
      <c r="M742" s="86"/>
      <c r="N742" s="108"/>
      <c r="O742" s="104"/>
    </row>
    <row r="743" spans="1:15" ht="18">
      <c r="A743" s="60" t="s">
        <v>293</v>
      </c>
      <c r="B743" s="40" t="s">
        <v>5</v>
      </c>
      <c r="C743" s="40" t="s">
        <v>70</v>
      </c>
      <c r="D743" s="40" t="s">
        <v>69</v>
      </c>
      <c r="E743" s="40" t="s">
        <v>8</v>
      </c>
      <c r="F743" s="40"/>
      <c r="G743" s="40"/>
      <c r="H743" s="42"/>
      <c r="I743" s="44">
        <f aca="true" t="shared" si="119" ref="I743:J745">I744</f>
        <v>3262</v>
      </c>
      <c r="J743" s="44">
        <f t="shared" si="119"/>
        <v>0</v>
      </c>
      <c r="K743" s="44">
        <f t="shared" si="118"/>
        <v>3262</v>
      </c>
      <c r="L743" s="86"/>
      <c r="M743" s="86"/>
      <c r="N743" s="108"/>
      <c r="O743" s="104"/>
    </row>
    <row r="744" spans="1:15" ht="30">
      <c r="A744" s="60" t="s">
        <v>502</v>
      </c>
      <c r="B744" s="40" t="s">
        <v>5</v>
      </c>
      <c r="C744" s="40" t="s">
        <v>70</v>
      </c>
      <c r="D744" s="40" t="s">
        <v>69</v>
      </c>
      <c r="E744" s="40" t="s">
        <v>8</v>
      </c>
      <c r="F744" s="40" t="s">
        <v>127</v>
      </c>
      <c r="G744" s="40"/>
      <c r="H744" s="42"/>
      <c r="I744" s="44">
        <f t="shared" si="119"/>
        <v>3262</v>
      </c>
      <c r="J744" s="44">
        <f t="shared" si="119"/>
        <v>0</v>
      </c>
      <c r="K744" s="44">
        <f t="shared" si="118"/>
        <v>3262</v>
      </c>
      <c r="L744" s="86"/>
      <c r="M744" s="86"/>
      <c r="N744" s="108"/>
      <c r="O744" s="104"/>
    </row>
    <row r="745" spans="1:15" ht="30">
      <c r="A745" s="60" t="s">
        <v>130</v>
      </c>
      <c r="B745" s="40" t="s">
        <v>5</v>
      </c>
      <c r="C745" s="40" t="s">
        <v>70</v>
      </c>
      <c r="D745" s="40" t="s">
        <v>69</v>
      </c>
      <c r="E745" s="40" t="s">
        <v>8</v>
      </c>
      <c r="F745" s="40" t="s">
        <v>129</v>
      </c>
      <c r="G745" s="40"/>
      <c r="H745" s="42"/>
      <c r="I745" s="44">
        <f t="shared" si="119"/>
        <v>3262</v>
      </c>
      <c r="J745" s="44">
        <f t="shared" si="119"/>
        <v>0</v>
      </c>
      <c r="K745" s="44">
        <f t="shared" si="118"/>
        <v>3262</v>
      </c>
      <c r="L745" s="86"/>
      <c r="M745" s="86"/>
      <c r="N745" s="108"/>
      <c r="O745" s="104"/>
    </row>
    <row r="746" spans="1:15" ht="18">
      <c r="A746" s="121" t="s">
        <v>114</v>
      </c>
      <c r="B746" s="41" t="s">
        <v>5</v>
      </c>
      <c r="C746" s="41" t="s">
        <v>70</v>
      </c>
      <c r="D746" s="41" t="s">
        <v>69</v>
      </c>
      <c r="E746" s="41" t="s">
        <v>8</v>
      </c>
      <c r="F746" s="41" t="s">
        <v>129</v>
      </c>
      <c r="G746" s="41" t="s">
        <v>103</v>
      </c>
      <c r="H746" s="42"/>
      <c r="I746" s="45">
        <v>3262</v>
      </c>
      <c r="J746" s="45">
        <v>0</v>
      </c>
      <c r="K746" s="45">
        <f t="shared" si="118"/>
        <v>3262</v>
      </c>
      <c r="L746" s="86"/>
      <c r="M746" s="86"/>
      <c r="N746" s="108"/>
      <c r="O746" s="104"/>
    </row>
    <row r="747" spans="1:15" ht="18">
      <c r="A747" s="60" t="s">
        <v>293</v>
      </c>
      <c r="B747" s="40" t="s">
        <v>5</v>
      </c>
      <c r="C747" s="40" t="s">
        <v>70</v>
      </c>
      <c r="D747" s="40" t="s">
        <v>69</v>
      </c>
      <c r="E747" s="40" t="s">
        <v>183</v>
      </c>
      <c r="F747" s="40"/>
      <c r="G747" s="40"/>
      <c r="H747" s="42"/>
      <c r="I747" s="44">
        <f aca="true" t="shared" si="120" ref="I747:J749">I748</f>
        <v>4182.9</v>
      </c>
      <c r="J747" s="44">
        <f t="shared" si="120"/>
        <v>381.1</v>
      </c>
      <c r="K747" s="44">
        <f t="shared" si="118"/>
        <v>4564</v>
      </c>
      <c r="L747" s="86"/>
      <c r="M747" s="86"/>
      <c r="N747" s="108"/>
      <c r="O747" s="104"/>
    </row>
    <row r="748" spans="1:15" ht="30">
      <c r="A748" s="60" t="s">
        <v>502</v>
      </c>
      <c r="B748" s="40" t="s">
        <v>5</v>
      </c>
      <c r="C748" s="40" t="s">
        <v>70</v>
      </c>
      <c r="D748" s="40" t="s">
        <v>69</v>
      </c>
      <c r="E748" s="40" t="s">
        <v>183</v>
      </c>
      <c r="F748" s="40" t="s">
        <v>127</v>
      </c>
      <c r="G748" s="40"/>
      <c r="H748" s="42"/>
      <c r="I748" s="44">
        <f t="shared" si="120"/>
        <v>4182.9</v>
      </c>
      <c r="J748" s="44">
        <f t="shared" si="120"/>
        <v>381.1</v>
      </c>
      <c r="K748" s="44">
        <f t="shared" si="118"/>
        <v>4564</v>
      </c>
      <c r="L748" s="86"/>
      <c r="M748" s="86"/>
      <c r="N748" s="108"/>
      <c r="O748" s="104"/>
    </row>
    <row r="749" spans="1:15" ht="30">
      <c r="A749" s="60" t="s">
        <v>130</v>
      </c>
      <c r="B749" s="40" t="s">
        <v>5</v>
      </c>
      <c r="C749" s="40" t="s">
        <v>70</v>
      </c>
      <c r="D749" s="40" t="s">
        <v>69</v>
      </c>
      <c r="E749" s="40" t="s">
        <v>183</v>
      </c>
      <c r="F749" s="40" t="s">
        <v>129</v>
      </c>
      <c r="G749" s="40"/>
      <c r="H749" s="42"/>
      <c r="I749" s="44">
        <f t="shared" si="120"/>
        <v>4182.9</v>
      </c>
      <c r="J749" s="44">
        <f t="shared" si="120"/>
        <v>381.1</v>
      </c>
      <c r="K749" s="44">
        <f t="shared" si="118"/>
        <v>4564</v>
      </c>
      <c r="L749" s="86"/>
      <c r="M749" s="86"/>
      <c r="N749" s="108"/>
      <c r="O749" s="104"/>
    </row>
    <row r="750" spans="1:15" ht="18">
      <c r="A750" s="121" t="s">
        <v>113</v>
      </c>
      <c r="B750" s="41" t="s">
        <v>5</v>
      </c>
      <c r="C750" s="41" t="s">
        <v>70</v>
      </c>
      <c r="D750" s="41" t="s">
        <v>69</v>
      </c>
      <c r="E750" s="41" t="s">
        <v>183</v>
      </c>
      <c r="F750" s="41" t="s">
        <v>129</v>
      </c>
      <c r="G750" s="41" t="s">
        <v>102</v>
      </c>
      <c r="H750" s="42"/>
      <c r="I750" s="45">
        <v>4182.9</v>
      </c>
      <c r="J750" s="45">
        <v>381.1</v>
      </c>
      <c r="K750" s="45">
        <f t="shared" si="118"/>
        <v>4564</v>
      </c>
      <c r="L750" s="86"/>
      <c r="M750" s="86"/>
      <c r="N750" s="108"/>
      <c r="O750" s="104"/>
    </row>
    <row r="751" spans="1:15" ht="18">
      <c r="A751" s="60" t="s">
        <v>293</v>
      </c>
      <c r="B751" s="40" t="s">
        <v>5</v>
      </c>
      <c r="C751" s="40" t="s">
        <v>70</v>
      </c>
      <c r="D751" s="40" t="s">
        <v>69</v>
      </c>
      <c r="E751" s="40" t="s">
        <v>514</v>
      </c>
      <c r="F751" s="40"/>
      <c r="G751" s="40"/>
      <c r="H751" s="42"/>
      <c r="I751" s="44">
        <f aca="true" t="shared" si="121" ref="I751:K753">I752</f>
        <v>13499</v>
      </c>
      <c r="J751" s="44">
        <f t="shared" si="121"/>
        <v>0</v>
      </c>
      <c r="K751" s="44">
        <f t="shared" si="121"/>
        <v>13499</v>
      </c>
      <c r="L751" s="86"/>
      <c r="M751" s="86"/>
      <c r="N751" s="108"/>
      <c r="O751" s="104"/>
    </row>
    <row r="752" spans="1:15" ht="30">
      <c r="A752" s="60" t="s">
        <v>502</v>
      </c>
      <c r="B752" s="40" t="s">
        <v>5</v>
      </c>
      <c r="C752" s="40" t="s">
        <v>70</v>
      </c>
      <c r="D752" s="40" t="s">
        <v>69</v>
      </c>
      <c r="E752" s="40" t="s">
        <v>514</v>
      </c>
      <c r="F752" s="40" t="s">
        <v>127</v>
      </c>
      <c r="G752" s="40"/>
      <c r="H752" s="42"/>
      <c r="I752" s="44">
        <f t="shared" si="121"/>
        <v>13499</v>
      </c>
      <c r="J752" s="44">
        <f t="shared" si="121"/>
        <v>0</v>
      </c>
      <c r="K752" s="44">
        <f t="shared" si="121"/>
        <v>13499</v>
      </c>
      <c r="L752" s="86"/>
      <c r="M752" s="86"/>
      <c r="N752" s="108"/>
      <c r="O752" s="104"/>
    </row>
    <row r="753" spans="1:15" ht="30">
      <c r="A753" s="60" t="s">
        <v>130</v>
      </c>
      <c r="B753" s="40" t="s">
        <v>5</v>
      </c>
      <c r="C753" s="40" t="s">
        <v>70</v>
      </c>
      <c r="D753" s="40" t="s">
        <v>69</v>
      </c>
      <c r="E753" s="41" t="s">
        <v>514</v>
      </c>
      <c r="F753" s="40" t="s">
        <v>129</v>
      </c>
      <c r="G753" s="40"/>
      <c r="H753" s="42"/>
      <c r="I753" s="44">
        <f t="shared" si="121"/>
        <v>13499</v>
      </c>
      <c r="J753" s="44">
        <f t="shared" si="121"/>
        <v>0</v>
      </c>
      <c r="K753" s="44">
        <f t="shared" si="121"/>
        <v>13499</v>
      </c>
      <c r="L753" s="86"/>
      <c r="M753" s="86"/>
      <c r="N753" s="108"/>
      <c r="O753" s="104"/>
    </row>
    <row r="754" spans="1:15" ht="18">
      <c r="A754" s="121" t="s">
        <v>114</v>
      </c>
      <c r="B754" s="41" t="s">
        <v>5</v>
      </c>
      <c r="C754" s="41" t="s">
        <v>70</v>
      </c>
      <c r="D754" s="41" t="s">
        <v>69</v>
      </c>
      <c r="E754" s="41" t="s">
        <v>514</v>
      </c>
      <c r="F754" s="41" t="s">
        <v>129</v>
      </c>
      <c r="G754" s="41" t="s">
        <v>103</v>
      </c>
      <c r="H754" s="42"/>
      <c r="I754" s="45">
        <v>13499</v>
      </c>
      <c r="J754" s="45">
        <v>0</v>
      </c>
      <c r="K754" s="45">
        <f>I754+J754</f>
        <v>13499</v>
      </c>
      <c r="L754" s="86"/>
      <c r="M754" s="86"/>
      <c r="N754" s="108"/>
      <c r="O754" s="104"/>
    </row>
    <row r="755" spans="1:15" ht="18">
      <c r="A755" s="60" t="s">
        <v>293</v>
      </c>
      <c r="B755" s="40" t="s">
        <v>5</v>
      </c>
      <c r="C755" s="40" t="s">
        <v>70</v>
      </c>
      <c r="D755" s="40" t="s">
        <v>69</v>
      </c>
      <c r="E755" s="40" t="s">
        <v>514</v>
      </c>
      <c r="F755" s="40"/>
      <c r="G755" s="40"/>
      <c r="H755" s="42"/>
      <c r="I755" s="44">
        <f aca="true" t="shared" si="122" ref="I755:K757">I756</f>
        <v>136.4</v>
      </c>
      <c r="J755" s="44">
        <f t="shared" si="122"/>
        <v>0</v>
      </c>
      <c r="K755" s="44">
        <f t="shared" si="122"/>
        <v>136.4</v>
      </c>
      <c r="L755" s="86"/>
      <c r="M755" s="86"/>
      <c r="N755" s="108"/>
      <c r="O755" s="104"/>
    </row>
    <row r="756" spans="1:15" ht="30">
      <c r="A756" s="60" t="s">
        <v>502</v>
      </c>
      <c r="B756" s="40" t="s">
        <v>5</v>
      </c>
      <c r="C756" s="40" t="s">
        <v>70</v>
      </c>
      <c r="D756" s="40" t="s">
        <v>69</v>
      </c>
      <c r="E756" s="40" t="s">
        <v>514</v>
      </c>
      <c r="F756" s="40" t="s">
        <v>127</v>
      </c>
      <c r="G756" s="40"/>
      <c r="H756" s="42"/>
      <c r="I756" s="44">
        <f t="shared" si="122"/>
        <v>136.4</v>
      </c>
      <c r="J756" s="44">
        <f t="shared" si="122"/>
        <v>0</v>
      </c>
      <c r="K756" s="44">
        <f t="shared" si="122"/>
        <v>136.4</v>
      </c>
      <c r="L756" s="86"/>
      <c r="M756" s="86"/>
      <c r="N756" s="108"/>
      <c r="O756" s="104"/>
    </row>
    <row r="757" spans="1:15" ht="30">
      <c r="A757" s="60" t="s">
        <v>130</v>
      </c>
      <c r="B757" s="40" t="s">
        <v>5</v>
      </c>
      <c r="C757" s="40" t="s">
        <v>70</v>
      </c>
      <c r="D757" s="40" t="s">
        <v>69</v>
      </c>
      <c r="E757" s="41" t="s">
        <v>514</v>
      </c>
      <c r="F757" s="40" t="s">
        <v>129</v>
      </c>
      <c r="G757" s="40"/>
      <c r="H757" s="42"/>
      <c r="I757" s="44">
        <f t="shared" si="122"/>
        <v>136.4</v>
      </c>
      <c r="J757" s="44">
        <f t="shared" si="122"/>
        <v>0</v>
      </c>
      <c r="K757" s="44">
        <f t="shared" si="122"/>
        <v>136.4</v>
      </c>
      <c r="L757" s="86"/>
      <c r="M757" s="86"/>
      <c r="N757" s="108"/>
      <c r="O757" s="104"/>
    </row>
    <row r="758" spans="1:15" ht="18">
      <c r="A758" s="121" t="s">
        <v>113</v>
      </c>
      <c r="B758" s="41" t="s">
        <v>5</v>
      </c>
      <c r="C758" s="41" t="s">
        <v>70</v>
      </c>
      <c r="D758" s="41" t="s">
        <v>69</v>
      </c>
      <c r="E758" s="41" t="s">
        <v>514</v>
      </c>
      <c r="F758" s="41" t="s">
        <v>129</v>
      </c>
      <c r="G758" s="41" t="s">
        <v>102</v>
      </c>
      <c r="H758" s="42"/>
      <c r="I758" s="45">
        <v>136.4</v>
      </c>
      <c r="J758" s="45">
        <v>0</v>
      </c>
      <c r="K758" s="45">
        <f>I758+J758</f>
        <v>136.4</v>
      </c>
      <c r="L758" s="86"/>
      <c r="M758" s="86"/>
      <c r="N758" s="108"/>
      <c r="O758" s="104"/>
    </row>
    <row r="759" spans="1:15" ht="60">
      <c r="A759" s="60" t="s">
        <v>177</v>
      </c>
      <c r="B759" s="40" t="s">
        <v>5</v>
      </c>
      <c r="C759" s="40" t="s">
        <v>70</v>
      </c>
      <c r="D759" s="40" t="s">
        <v>69</v>
      </c>
      <c r="E759" s="40" t="s">
        <v>363</v>
      </c>
      <c r="F759" s="40"/>
      <c r="G759" s="40"/>
      <c r="H759" s="42"/>
      <c r="I759" s="44">
        <f>I760</f>
        <v>3293.9</v>
      </c>
      <c r="J759" s="44">
        <f>J760</f>
        <v>0</v>
      </c>
      <c r="K759" s="44">
        <f>I759+J759</f>
        <v>3293.9</v>
      </c>
      <c r="L759" s="86"/>
      <c r="M759" s="86"/>
      <c r="N759" s="108"/>
      <c r="O759" s="104"/>
    </row>
    <row r="760" spans="1:15" ht="45">
      <c r="A760" s="60" t="s">
        <v>364</v>
      </c>
      <c r="B760" s="40" t="s">
        <v>5</v>
      </c>
      <c r="C760" s="40" t="s">
        <v>70</v>
      </c>
      <c r="D760" s="40" t="s">
        <v>69</v>
      </c>
      <c r="E760" s="40" t="s">
        <v>365</v>
      </c>
      <c r="F760" s="40"/>
      <c r="G760" s="40"/>
      <c r="H760" s="42"/>
      <c r="I760" s="44">
        <v>3293.9</v>
      </c>
      <c r="J760" s="44">
        <v>0</v>
      </c>
      <c r="K760" s="44">
        <f>I760+J760</f>
        <v>3293.9</v>
      </c>
      <c r="L760" s="86"/>
      <c r="M760" s="86"/>
      <c r="N760" s="108"/>
      <c r="O760" s="104"/>
    </row>
    <row r="761" spans="1:15" ht="18">
      <c r="A761" s="60" t="s">
        <v>293</v>
      </c>
      <c r="B761" s="40" t="s">
        <v>5</v>
      </c>
      <c r="C761" s="40" t="s">
        <v>70</v>
      </c>
      <c r="D761" s="40" t="s">
        <v>69</v>
      </c>
      <c r="E761" s="40" t="s">
        <v>487</v>
      </c>
      <c r="F761" s="40"/>
      <c r="G761" s="40"/>
      <c r="H761" s="42"/>
      <c r="I761" s="44">
        <f aca="true" t="shared" si="123" ref="I761:K763">I762</f>
        <v>0</v>
      </c>
      <c r="J761" s="44">
        <f t="shared" si="123"/>
        <v>0</v>
      </c>
      <c r="K761" s="44">
        <f t="shared" si="123"/>
        <v>0</v>
      </c>
      <c r="L761" s="86"/>
      <c r="M761" s="86"/>
      <c r="N761" s="108"/>
      <c r="O761" s="104"/>
    </row>
    <row r="762" spans="1:15" ht="30">
      <c r="A762" s="60" t="s">
        <v>502</v>
      </c>
      <c r="B762" s="40" t="s">
        <v>5</v>
      </c>
      <c r="C762" s="40" t="s">
        <v>70</v>
      </c>
      <c r="D762" s="40" t="s">
        <v>69</v>
      </c>
      <c r="E762" s="40" t="s">
        <v>487</v>
      </c>
      <c r="F762" s="40" t="s">
        <v>127</v>
      </c>
      <c r="G762" s="40"/>
      <c r="H762" s="42"/>
      <c r="I762" s="44">
        <f t="shared" si="123"/>
        <v>0</v>
      </c>
      <c r="J762" s="44">
        <f t="shared" si="123"/>
        <v>0</v>
      </c>
      <c r="K762" s="44">
        <f t="shared" si="123"/>
        <v>0</v>
      </c>
      <c r="L762" s="86"/>
      <c r="M762" s="86"/>
      <c r="N762" s="108"/>
      <c r="O762" s="104"/>
    </row>
    <row r="763" spans="1:15" ht="30">
      <c r="A763" s="60" t="s">
        <v>130</v>
      </c>
      <c r="B763" s="40" t="s">
        <v>5</v>
      </c>
      <c r="C763" s="40" t="s">
        <v>70</v>
      </c>
      <c r="D763" s="40" t="s">
        <v>69</v>
      </c>
      <c r="E763" s="40" t="s">
        <v>487</v>
      </c>
      <c r="F763" s="40" t="s">
        <v>129</v>
      </c>
      <c r="G763" s="40"/>
      <c r="H763" s="42"/>
      <c r="I763" s="44">
        <f t="shared" si="123"/>
        <v>0</v>
      </c>
      <c r="J763" s="44">
        <f t="shared" si="123"/>
        <v>0</v>
      </c>
      <c r="K763" s="44">
        <f t="shared" si="123"/>
        <v>0</v>
      </c>
      <c r="L763" s="86"/>
      <c r="M763" s="86"/>
      <c r="N763" s="108"/>
      <c r="O763" s="104"/>
    </row>
    <row r="764" spans="1:15" ht="18">
      <c r="A764" s="121" t="s">
        <v>114</v>
      </c>
      <c r="B764" s="41" t="s">
        <v>5</v>
      </c>
      <c r="C764" s="41" t="s">
        <v>70</v>
      </c>
      <c r="D764" s="41" t="s">
        <v>69</v>
      </c>
      <c r="E764" s="41" t="s">
        <v>487</v>
      </c>
      <c r="F764" s="41" t="s">
        <v>129</v>
      </c>
      <c r="G764" s="41" t="s">
        <v>103</v>
      </c>
      <c r="H764" s="42"/>
      <c r="I764" s="45">
        <v>0</v>
      </c>
      <c r="J764" s="45">
        <v>0</v>
      </c>
      <c r="K764" s="45">
        <f>I764+J764</f>
        <v>0</v>
      </c>
      <c r="L764" s="86"/>
      <c r="M764" s="86"/>
      <c r="N764" s="108"/>
      <c r="O764" s="104"/>
    </row>
    <row r="765" spans="1:15" ht="18">
      <c r="A765" s="60" t="s">
        <v>293</v>
      </c>
      <c r="B765" s="40" t="s">
        <v>5</v>
      </c>
      <c r="C765" s="40" t="s">
        <v>70</v>
      </c>
      <c r="D765" s="40" t="s">
        <v>69</v>
      </c>
      <c r="E765" s="40" t="s">
        <v>366</v>
      </c>
      <c r="F765" s="40"/>
      <c r="G765" s="40"/>
      <c r="H765" s="42"/>
      <c r="I765" s="44">
        <f aca="true" t="shared" si="124" ref="I765:J767">I766</f>
        <v>194</v>
      </c>
      <c r="J765" s="44">
        <f t="shared" si="124"/>
        <v>0</v>
      </c>
      <c r="K765" s="44">
        <f>I765+J765</f>
        <v>194</v>
      </c>
      <c r="L765" s="86"/>
      <c r="M765" s="86"/>
      <c r="N765" s="108"/>
      <c r="O765" s="104"/>
    </row>
    <row r="766" spans="1:15" ht="30">
      <c r="A766" s="60" t="s">
        <v>502</v>
      </c>
      <c r="B766" s="40" t="s">
        <v>5</v>
      </c>
      <c r="C766" s="40" t="s">
        <v>70</v>
      </c>
      <c r="D766" s="40" t="s">
        <v>69</v>
      </c>
      <c r="E766" s="40" t="s">
        <v>366</v>
      </c>
      <c r="F766" s="40" t="s">
        <v>127</v>
      </c>
      <c r="G766" s="40"/>
      <c r="H766" s="42"/>
      <c r="I766" s="44">
        <f t="shared" si="124"/>
        <v>194</v>
      </c>
      <c r="J766" s="44">
        <f t="shared" si="124"/>
        <v>0</v>
      </c>
      <c r="K766" s="44">
        <f>I766+J766</f>
        <v>194</v>
      </c>
      <c r="L766" s="86"/>
      <c r="M766" s="86"/>
      <c r="N766" s="108"/>
      <c r="O766" s="104"/>
    </row>
    <row r="767" spans="1:15" ht="30">
      <c r="A767" s="60" t="s">
        <v>130</v>
      </c>
      <c r="B767" s="40" t="s">
        <v>5</v>
      </c>
      <c r="C767" s="40" t="s">
        <v>70</v>
      </c>
      <c r="D767" s="40" t="s">
        <v>69</v>
      </c>
      <c r="E767" s="40" t="s">
        <v>366</v>
      </c>
      <c r="F767" s="40" t="s">
        <v>129</v>
      </c>
      <c r="G767" s="40"/>
      <c r="H767" s="42"/>
      <c r="I767" s="44">
        <f t="shared" si="124"/>
        <v>194</v>
      </c>
      <c r="J767" s="44">
        <f t="shared" si="124"/>
        <v>0</v>
      </c>
      <c r="K767" s="44">
        <f>I767+J767</f>
        <v>194</v>
      </c>
      <c r="L767" s="86"/>
      <c r="M767" s="86"/>
      <c r="N767" s="108"/>
      <c r="O767" s="104"/>
    </row>
    <row r="768" spans="1:15" ht="18">
      <c r="A768" s="121" t="s">
        <v>113</v>
      </c>
      <c r="B768" s="41" t="s">
        <v>5</v>
      </c>
      <c r="C768" s="41" t="s">
        <v>70</v>
      </c>
      <c r="D768" s="41" t="s">
        <v>69</v>
      </c>
      <c r="E768" s="41" t="s">
        <v>366</v>
      </c>
      <c r="F768" s="41" t="s">
        <v>129</v>
      </c>
      <c r="G768" s="41" t="s">
        <v>102</v>
      </c>
      <c r="H768" s="42"/>
      <c r="I768" s="45">
        <v>194</v>
      </c>
      <c r="J768" s="45">
        <v>0</v>
      </c>
      <c r="K768" s="45">
        <f>I768+J768</f>
        <v>194</v>
      </c>
      <c r="L768" s="86"/>
      <c r="M768" s="86"/>
      <c r="N768" s="108"/>
      <c r="O768" s="104"/>
    </row>
    <row r="769" spans="1:15" ht="18">
      <c r="A769" s="60" t="s">
        <v>293</v>
      </c>
      <c r="B769" s="40" t="s">
        <v>5</v>
      </c>
      <c r="C769" s="40" t="s">
        <v>70</v>
      </c>
      <c r="D769" s="40" t="s">
        <v>69</v>
      </c>
      <c r="E769" s="40" t="s">
        <v>515</v>
      </c>
      <c r="F769" s="40"/>
      <c r="G769" s="40"/>
      <c r="H769" s="42"/>
      <c r="I769" s="44">
        <f aca="true" t="shared" si="125" ref="I769:K771">I770</f>
        <v>2944.9</v>
      </c>
      <c r="J769" s="44">
        <f t="shared" si="125"/>
        <v>0</v>
      </c>
      <c r="K769" s="44">
        <f t="shared" si="125"/>
        <v>2944.9</v>
      </c>
      <c r="L769" s="86"/>
      <c r="M769" s="86"/>
      <c r="N769" s="108"/>
      <c r="O769" s="104"/>
    </row>
    <row r="770" spans="1:15" ht="30">
      <c r="A770" s="60" t="s">
        <v>502</v>
      </c>
      <c r="B770" s="40" t="s">
        <v>5</v>
      </c>
      <c r="C770" s="40" t="s">
        <v>70</v>
      </c>
      <c r="D770" s="40" t="s">
        <v>69</v>
      </c>
      <c r="E770" s="40" t="s">
        <v>515</v>
      </c>
      <c r="F770" s="40" t="s">
        <v>127</v>
      </c>
      <c r="G770" s="40"/>
      <c r="H770" s="42"/>
      <c r="I770" s="44">
        <f t="shared" si="125"/>
        <v>2944.9</v>
      </c>
      <c r="J770" s="44">
        <f t="shared" si="125"/>
        <v>0</v>
      </c>
      <c r="K770" s="44">
        <f t="shared" si="125"/>
        <v>2944.9</v>
      </c>
      <c r="L770" s="86"/>
      <c r="M770" s="86"/>
      <c r="N770" s="108"/>
      <c r="O770" s="104"/>
    </row>
    <row r="771" spans="1:15" ht="30">
      <c r="A771" s="60" t="s">
        <v>130</v>
      </c>
      <c r="B771" s="40" t="s">
        <v>5</v>
      </c>
      <c r="C771" s="40" t="s">
        <v>70</v>
      </c>
      <c r="D771" s="40" t="s">
        <v>69</v>
      </c>
      <c r="E771" s="40" t="s">
        <v>515</v>
      </c>
      <c r="F771" s="40" t="s">
        <v>129</v>
      </c>
      <c r="G771" s="40"/>
      <c r="H771" s="42"/>
      <c r="I771" s="44">
        <f t="shared" si="125"/>
        <v>2944.9</v>
      </c>
      <c r="J771" s="44">
        <f t="shared" si="125"/>
        <v>0</v>
      </c>
      <c r="K771" s="44">
        <f t="shared" si="125"/>
        <v>2944.9</v>
      </c>
      <c r="L771" s="86"/>
      <c r="M771" s="86"/>
      <c r="N771" s="108"/>
      <c r="O771" s="104"/>
    </row>
    <row r="772" spans="1:15" ht="18">
      <c r="A772" s="121" t="s">
        <v>114</v>
      </c>
      <c r="B772" s="41" t="s">
        <v>5</v>
      </c>
      <c r="C772" s="41" t="s">
        <v>70</v>
      </c>
      <c r="D772" s="41" t="s">
        <v>69</v>
      </c>
      <c r="E772" s="41" t="s">
        <v>515</v>
      </c>
      <c r="F772" s="41" t="s">
        <v>129</v>
      </c>
      <c r="G772" s="41" t="s">
        <v>103</v>
      </c>
      <c r="H772" s="42"/>
      <c r="I772" s="45">
        <v>2944.9</v>
      </c>
      <c r="J772" s="45">
        <v>0</v>
      </c>
      <c r="K772" s="45">
        <f>I772+J772</f>
        <v>2944.9</v>
      </c>
      <c r="L772" s="86"/>
      <c r="M772" s="86"/>
      <c r="N772" s="108"/>
      <c r="O772" s="104"/>
    </row>
    <row r="773" spans="1:15" ht="18">
      <c r="A773" s="60" t="s">
        <v>293</v>
      </c>
      <c r="B773" s="40" t="s">
        <v>5</v>
      </c>
      <c r="C773" s="40" t="s">
        <v>70</v>
      </c>
      <c r="D773" s="40" t="s">
        <v>69</v>
      </c>
      <c r="E773" s="40" t="s">
        <v>515</v>
      </c>
      <c r="F773" s="40"/>
      <c r="G773" s="40"/>
      <c r="H773" s="42"/>
      <c r="I773" s="44">
        <f aca="true" t="shared" si="126" ref="I773:K775">I774</f>
        <v>155</v>
      </c>
      <c r="J773" s="44">
        <f t="shared" si="126"/>
        <v>0</v>
      </c>
      <c r="K773" s="44">
        <f t="shared" si="126"/>
        <v>155</v>
      </c>
      <c r="L773" s="86"/>
      <c r="M773" s="86"/>
      <c r="N773" s="108"/>
      <c r="O773" s="104"/>
    </row>
    <row r="774" spans="1:15" ht="30">
      <c r="A774" s="60" t="s">
        <v>502</v>
      </c>
      <c r="B774" s="40" t="s">
        <v>5</v>
      </c>
      <c r="C774" s="40" t="s">
        <v>70</v>
      </c>
      <c r="D774" s="40" t="s">
        <v>69</v>
      </c>
      <c r="E774" s="40" t="s">
        <v>515</v>
      </c>
      <c r="F774" s="40" t="s">
        <v>127</v>
      </c>
      <c r="G774" s="40"/>
      <c r="H774" s="42"/>
      <c r="I774" s="44">
        <f t="shared" si="126"/>
        <v>155</v>
      </c>
      <c r="J774" s="44">
        <f t="shared" si="126"/>
        <v>0</v>
      </c>
      <c r="K774" s="44">
        <f t="shared" si="126"/>
        <v>155</v>
      </c>
      <c r="L774" s="86"/>
      <c r="M774" s="86"/>
      <c r="N774" s="108"/>
      <c r="O774" s="104"/>
    </row>
    <row r="775" spans="1:15" ht="30">
      <c r="A775" s="60" t="s">
        <v>130</v>
      </c>
      <c r="B775" s="40" t="s">
        <v>5</v>
      </c>
      <c r="C775" s="40" t="s">
        <v>70</v>
      </c>
      <c r="D775" s="40" t="s">
        <v>69</v>
      </c>
      <c r="E775" s="40" t="s">
        <v>515</v>
      </c>
      <c r="F775" s="40" t="s">
        <v>129</v>
      </c>
      <c r="G775" s="40"/>
      <c r="H775" s="42"/>
      <c r="I775" s="44">
        <f t="shared" si="126"/>
        <v>155</v>
      </c>
      <c r="J775" s="44">
        <f t="shared" si="126"/>
        <v>0</v>
      </c>
      <c r="K775" s="44">
        <f t="shared" si="126"/>
        <v>155</v>
      </c>
      <c r="L775" s="86"/>
      <c r="M775" s="86"/>
      <c r="N775" s="108"/>
      <c r="O775" s="104"/>
    </row>
    <row r="776" spans="1:15" ht="18">
      <c r="A776" s="121" t="s">
        <v>113</v>
      </c>
      <c r="B776" s="41" t="s">
        <v>5</v>
      </c>
      <c r="C776" s="41" t="s">
        <v>70</v>
      </c>
      <c r="D776" s="41" t="s">
        <v>69</v>
      </c>
      <c r="E776" s="41" t="s">
        <v>515</v>
      </c>
      <c r="F776" s="41" t="s">
        <v>129</v>
      </c>
      <c r="G776" s="41" t="s">
        <v>102</v>
      </c>
      <c r="H776" s="42"/>
      <c r="I776" s="45">
        <v>155</v>
      </c>
      <c r="J776" s="45">
        <v>0</v>
      </c>
      <c r="K776" s="45">
        <f>I776+J776</f>
        <v>155</v>
      </c>
      <c r="L776" s="86"/>
      <c r="M776" s="86"/>
      <c r="N776" s="108"/>
      <c r="O776" s="104"/>
    </row>
    <row r="777" spans="1:15" ht="60">
      <c r="A777" s="60" t="s">
        <v>429</v>
      </c>
      <c r="B777" s="40" t="s">
        <v>5</v>
      </c>
      <c r="C777" s="40" t="s">
        <v>70</v>
      </c>
      <c r="D777" s="40" t="s">
        <v>69</v>
      </c>
      <c r="E777" s="40" t="s">
        <v>11</v>
      </c>
      <c r="F777" s="40"/>
      <c r="G777" s="40"/>
      <c r="H777" s="42"/>
      <c r="I777" s="44">
        <f>I778</f>
        <v>8128.900000000001</v>
      </c>
      <c r="J777" s="44">
        <f>J778</f>
        <v>0</v>
      </c>
      <c r="K777" s="44">
        <f>I777+J777</f>
        <v>8128.900000000001</v>
      </c>
      <c r="L777" s="86"/>
      <c r="M777" s="86"/>
      <c r="N777" s="108"/>
      <c r="O777" s="104"/>
    </row>
    <row r="778" spans="1:15" ht="75">
      <c r="A778" s="60" t="s">
        <v>12</v>
      </c>
      <c r="B778" s="40" t="s">
        <v>5</v>
      </c>
      <c r="C778" s="40" t="s">
        <v>70</v>
      </c>
      <c r="D778" s="40" t="s">
        <v>69</v>
      </c>
      <c r="E778" s="40" t="s">
        <v>13</v>
      </c>
      <c r="F778" s="40"/>
      <c r="G778" s="40"/>
      <c r="H778" s="42"/>
      <c r="I778" s="44">
        <f>I787+I779+I783+I791</f>
        <v>8128.900000000001</v>
      </c>
      <c r="J778" s="44">
        <f>J787+J779+J783+J791</f>
        <v>0</v>
      </c>
      <c r="K778" s="44">
        <f>I778+J778</f>
        <v>8128.900000000001</v>
      </c>
      <c r="L778" s="86"/>
      <c r="M778" s="86"/>
      <c r="N778" s="108"/>
      <c r="O778" s="104"/>
    </row>
    <row r="779" spans="1:15" ht="18">
      <c r="A779" s="60" t="s">
        <v>293</v>
      </c>
      <c r="B779" s="40" t="s">
        <v>5</v>
      </c>
      <c r="C779" s="40" t="s">
        <v>70</v>
      </c>
      <c r="D779" s="40" t="s">
        <v>69</v>
      </c>
      <c r="E779" s="41" t="s">
        <v>480</v>
      </c>
      <c r="F779" s="40"/>
      <c r="G779" s="40"/>
      <c r="H779" s="42"/>
      <c r="I779" s="44">
        <f aca="true" t="shared" si="127" ref="I779:J781">I780</f>
        <v>7902.3</v>
      </c>
      <c r="J779" s="44">
        <f t="shared" si="127"/>
        <v>0</v>
      </c>
      <c r="K779" s="44">
        <f aca="true" t="shared" si="128" ref="K779:K786">I779+J779</f>
        <v>7902.3</v>
      </c>
      <c r="L779" s="86"/>
      <c r="M779" s="86"/>
      <c r="N779" s="108"/>
      <c r="O779" s="104"/>
    </row>
    <row r="780" spans="1:15" ht="30">
      <c r="A780" s="60" t="s">
        <v>502</v>
      </c>
      <c r="B780" s="40" t="s">
        <v>5</v>
      </c>
      <c r="C780" s="40" t="s">
        <v>70</v>
      </c>
      <c r="D780" s="40" t="s">
        <v>69</v>
      </c>
      <c r="E780" s="41" t="s">
        <v>480</v>
      </c>
      <c r="F780" s="40" t="s">
        <v>127</v>
      </c>
      <c r="G780" s="40"/>
      <c r="H780" s="42"/>
      <c r="I780" s="44">
        <f t="shared" si="127"/>
        <v>7902.3</v>
      </c>
      <c r="J780" s="44">
        <f t="shared" si="127"/>
        <v>0</v>
      </c>
      <c r="K780" s="44">
        <f t="shared" si="128"/>
        <v>7902.3</v>
      </c>
      <c r="L780" s="86"/>
      <c r="M780" s="86"/>
      <c r="N780" s="108"/>
      <c r="O780" s="104"/>
    </row>
    <row r="781" spans="1:15" ht="30">
      <c r="A781" s="60" t="s">
        <v>130</v>
      </c>
      <c r="B781" s="40" t="s">
        <v>5</v>
      </c>
      <c r="C781" s="40" t="s">
        <v>70</v>
      </c>
      <c r="D781" s="40" t="s">
        <v>69</v>
      </c>
      <c r="E781" s="41" t="s">
        <v>480</v>
      </c>
      <c r="F781" s="40" t="s">
        <v>129</v>
      </c>
      <c r="G781" s="40"/>
      <c r="H781" s="42"/>
      <c r="I781" s="44">
        <f t="shared" si="127"/>
        <v>7902.3</v>
      </c>
      <c r="J781" s="44">
        <f t="shared" si="127"/>
        <v>0</v>
      </c>
      <c r="K781" s="44">
        <f t="shared" si="128"/>
        <v>7902.3</v>
      </c>
      <c r="L781" s="86"/>
      <c r="M781" s="86"/>
      <c r="N781" s="108"/>
      <c r="O781" s="104"/>
    </row>
    <row r="782" spans="1:15" ht="18">
      <c r="A782" s="121" t="s">
        <v>114</v>
      </c>
      <c r="B782" s="41" t="s">
        <v>5</v>
      </c>
      <c r="C782" s="41" t="s">
        <v>70</v>
      </c>
      <c r="D782" s="41" t="s">
        <v>69</v>
      </c>
      <c r="E782" s="41" t="s">
        <v>480</v>
      </c>
      <c r="F782" s="41" t="s">
        <v>129</v>
      </c>
      <c r="G782" s="41" t="s">
        <v>103</v>
      </c>
      <c r="H782" s="42"/>
      <c r="I782" s="45">
        <v>7902.3</v>
      </c>
      <c r="J782" s="45">
        <v>0</v>
      </c>
      <c r="K782" s="45">
        <f t="shared" si="128"/>
        <v>7902.3</v>
      </c>
      <c r="L782" s="86"/>
      <c r="M782" s="86"/>
      <c r="N782" s="108"/>
      <c r="O782" s="104"/>
    </row>
    <row r="783" spans="1:15" ht="18">
      <c r="A783" s="60" t="s">
        <v>293</v>
      </c>
      <c r="B783" s="40" t="s">
        <v>5</v>
      </c>
      <c r="C783" s="40" t="s">
        <v>70</v>
      </c>
      <c r="D783" s="40" t="s">
        <v>69</v>
      </c>
      <c r="E783" s="41" t="s">
        <v>480</v>
      </c>
      <c r="F783" s="40"/>
      <c r="G783" s="40"/>
      <c r="H783" s="42"/>
      <c r="I783" s="44">
        <f aca="true" t="shared" si="129" ref="I783:J785">I784</f>
        <v>141.6</v>
      </c>
      <c r="J783" s="44">
        <f t="shared" si="129"/>
        <v>0</v>
      </c>
      <c r="K783" s="44">
        <f t="shared" si="128"/>
        <v>141.6</v>
      </c>
      <c r="L783" s="86"/>
      <c r="M783" s="86"/>
      <c r="N783" s="108"/>
      <c r="O783" s="104"/>
    </row>
    <row r="784" spans="1:15" ht="30">
      <c r="A784" s="60" t="s">
        <v>502</v>
      </c>
      <c r="B784" s="40" t="s">
        <v>5</v>
      </c>
      <c r="C784" s="40" t="s">
        <v>70</v>
      </c>
      <c r="D784" s="40" t="s">
        <v>69</v>
      </c>
      <c r="E784" s="41" t="s">
        <v>480</v>
      </c>
      <c r="F784" s="40" t="s">
        <v>127</v>
      </c>
      <c r="G784" s="40"/>
      <c r="H784" s="42"/>
      <c r="I784" s="44">
        <f t="shared" si="129"/>
        <v>141.6</v>
      </c>
      <c r="J784" s="44">
        <f t="shared" si="129"/>
        <v>0</v>
      </c>
      <c r="K784" s="44">
        <f t="shared" si="128"/>
        <v>141.6</v>
      </c>
      <c r="L784" s="86"/>
      <c r="M784" s="86"/>
      <c r="N784" s="108"/>
      <c r="O784" s="104"/>
    </row>
    <row r="785" spans="1:15" ht="30">
      <c r="A785" s="60" t="s">
        <v>130</v>
      </c>
      <c r="B785" s="40" t="s">
        <v>5</v>
      </c>
      <c r="C785" s="40" t="s">
        <v>70</v>
      </c>
      <c r="D785" s="40" t="s">
        <v>69</v>
      </c>
      <c r="E785" s="41" t="s">
        <v>480</v>
      </c>
      <c r="F785" s="40" t="s">
        <v>129</v>
      </c>
      <c r="G785" s="40"/>
      <c r="H785" s="42"/>
      <c r="I785" s="44">
        <f t="shared" si="129"/>
        <v>141.6</v>
      </c>
      <c r="J785" s="44">
        <f t="shared" si="129"/>
        <v>0</v>
      </c>
      <c r="K785" s="44">
        <f t="shared" si="128"/>
        <v>141.6</v>
      </c>
      <c r="L785" s="86"/>
      <c r="M785" s="86"/>
      <c r="N785" s="108"/>
      <c r="O785" s="104"/>
    </row>
    <row r="786" spans="1:15" ht="18">
      <c r="A786" s="121" t="s">
        <v>113</v>
      </c>
      <c r="B786" s="41" t="s">
        <v>5</v>
      </c>
      <c r="C786" s="41" t="s">
        <v>70</v>
      </c>
      <c r="D786" s="41" t="s">
        <v>69</v>
      </c>
      <c r="E786" s="41" t="s">
        <v>480</v>
      </c>
      <c r="F786" s="41" t="s">
        <v>129</v>
      </c>
      <c r="G786" s="41" t="s">
        <v>102</v>
      </c>
      <c r="H786" s="42"/>
      <c r="I786" s="45">
        <v>141.6</v>
      </c>
      <c r="J786" s="45">
        <v>0</v>
      </c>
      <c r="K786" s="45">
        <f t="shared" si="128"/>
        <v>141.6</v>
      </c>
      <c r="L786" s="86"/>
      <c r="M786" s="86"/>
      <c r="N786" s="108"/>
      <c r="O786" s="104"/>
    </row>
    <row r="787" spans="1:15" ht="18">
      <c r="A787" s="60" t="s">
        <v>293</v>
      </c>
      <c r="B787" s="40" t="s">
        <v>5</v>
      </c>
      <c r="C787" s="40" t="s">
        <v>70</v>
      </c>
      <c r="D787" s="40" t="s">
        <v>69</v>
      </c>
      <c r="E787" s="40" t="s">
        <v>14</v>
      </c>
      <c r="F787" s="40"/>
      <c r="G787" s="40"/>
      <c r="H787" s="42"/>
      <c r="I787" s="44">
        <f aca="true" t="shared" si="130" ref="I787:J793">I788</f>
        <v>0</v>
      </c>
      <c r="J787" s="44">
        <f t="shared" si="130"/>
        <v>0</v>
      </c>
      <c r="K787" s="44">
        <f aca="true" t="shared" si="131" ref="K787:K802">I787+J787</f>
        <v>0</v>
      </c>
      <c r="L787" s="86"/>
      <c r="M787" s="86"/>
      <c r="N787" s="108"/>
      <c r="O787" s="104"/>
    </row>
    <row r="788" spans="1:15" ht="30">
      <c r="A788" s="60" t="s">
        <v>502</v>
      </c>
      <c r="B788" s="40" t="s">
        <v>5</v>
      </c>
      <c r="C788" s="40" t="s">
        <v>70</v>
      </c>
      <c r="D788" s="40" t="s">
        <v>69</v>
      </c>
      <c r="E788" s="40" t="s">
        <v>14</v>
      </c>
      <c r="F788" s="40" t="s">
        <v>127</v>
      </c>
      <c r="G788" s="40"/>
      <c r="H788" s="42"/>
      <c r="I788" s="44">
        <f t="shared" si="130"/>
        <v>0</v>
      </c>
      <c r="J788" s="44">
        <f t="shared" si="130"/>
        <v>0</v>
      </c>
      <c r="K788" s="44">
        <f t="shared" si="131"/>
        <v>0</v>
      </c>
      <c r="L788" s="86"/>
      <c r="M788" s="86"/>
      <c r="N788" s="108"/>
      <c r="O788" s="104"/>
    </row>
    <row r="789" spans="1:15" ht="30">
      <c r="A789" s="60" t="s">
        <v>130</v>
      </c>
      <c r="B789" s="40" t="s">
        <v>5</v>
      </c>
      <c r="C789" s="40" t="s">
        <v>70</v>
      </c>
      <c r="D789" s="40" t="s">
        <v>69</v>
      </c>
      <c r="E789" s="40" t="s">
        <v>14</v>
      </c>
      <c r="F789" s="40" t="s">
        <v>129</v>
      </c>
      <c r="G789" s="40"/>
      <c r="H789" s="42"/>
      <c r="I789" s="44">
        <f t="shared" si="130"/>
        <v>0</v>
      </c>
      <c r="J789" s="44">
        <f t="shared" si="130"/>
        <v>0</v>
      </c>
      <c r="K789" s="44">
        <f t="shared" si="131"/>
        <v>0</v>
      </c>
      <c r="L789" s="86"/>
      <c r="M789" s="86"/>
      <c r="N789" s="108"/>
      <c r="O789" s="104"/>
    </row>
    <row r="790" spans="1:15" ht="18">
      <c r="A790" s="121" t="s">
        <v>113</v>
      </c>
      <c r="B790" s="41" t="s">
        <v>5</v>
      </c>
      <c r="C790" s="41" t="s">
        <v>70</v>
      </c>
      <c r="D790" s="41" t="s">
        <v>69</v>
      </c>
      <c r="E790" s="41" t="s">
        <v>14</v>
      </c>
      <c r="F790" s="41" t="s">
        <v>129</v>
      </c>
      <c r="G790" s="41" t="s">
        <v>102</v>
      </c>
      <c r="H790" s="42"/>
      <c r="I790" s="45">
        <v>0</v>
      </c>
      <c r="J790" s="45">
        <v>0</v>
      </c>
      <c r="K790" s="45">
        <f t="shared" si="131"/>
        <v>0</v>
      </c>
      <c r="L790" s="86"/>
      <c r="M790" s="86"/>
      <c r="N790" s="108"/>
      <c r="O790" s="104"/>
    </row>
    <row r="791" spans="1:15" ht="18">
      <c r="A791" s="60" t="s">
        <v>293</v>
      </c>
      <c r="B791" s="40" t="s">
        <v>5</v>
      </c>
      <c r="C791" s="40" t="s">
        <v>70</v>
      </c>
      <c r="D791" s="40" t="s">
        <v>69</v>
      </c>
      <c r="E791" s="40" t="s">
        <v>517</v>
      </c>
      <c r="F791" s="40"/>
      <c r="G791" s="40"/>
      <c r="H791" s="42"/>
      <c r="I791" s="44">
        <f t="shared" si="130"/>
        <v>85</v>
      </c>
      <c r="J791" s="44">
        <f t="shared" si="130"/>
        <v>0</v>
      </c>
      <c r="K791" s="44">
        <f t="shared" si="131"/>
        <v>85</v>
      </c>
      <c r="L791" s="86"/>
      <c r="M791" s="86"/>
      <c r="N791" s="108"/>
      <c r="O791" s="104"/>
    </row>
    <row r="792" spans="1:15" ht="30">
      <c r="A792" s="60" t="s">
        <v>502</v>
      </c>
      <c r="B792" s="40" t="s">
        <v>5</v>
      </c>
      <c r="C792" s="40" t="s">
        <v>70</v>
      </c>
      <c r="D792" s="40" t="s">
        <v>69</v>
      </c>
      <c r="E792" s="40" t="s">
        <v>517</v>
      </c>
      <c r="F792" s="40" t="s">
        <v>127</v>
      </c>
      <c r="G792" s="40"/>
      <c r="H792" s="42"/>
      <c r="I792" s="44">
        <f t="shared" si="130"/>
        <v>85</v>
      </c>
      <c r="J792" s="44">
        <f t="shared" si="130"/>
        <v>0</v>
      </c>
      <c r="K792" s="44">
        <f t="shared" si="131"/>
        <v>85</v>
      </c>
      <c r="L792" s="86"/>
      <c r="M792" s="86"/>
      <c r="N792" s="108"/>
      <c r="O792" s="104"/>
    </row>
    <row r="793" spans="1:15" ht="30">
      <c r="A793" s="60" t="s">
        <v>130</v>
      </c>
      <c r="B793" s="40" t="s">
        <v>5</v>
      </c>
      <c r="C793" s="40" t="s">
        <v>70</v>
      </c>
      <c r="D793" s="40" t="s">
        <v>69</v>
      </c>
      <c r="E793" s="40" t="s">
        <v>517</v>
      </c>
      <c r="F793" s="40" t="s">
        <v>129</v>
      </c>
      <c r="G793" s="40"/>
      <c r="H793" s="42"/>
      <c r="I793" s="44">
        <f t="shared" si="130"/>
        <v>85</v>
      </c>
      <c r="J793" s="44">
        <f t="shared" si="130"/>
        <v>0</v>
      </c>
      <c r="K793" s="44">
        <f t="shared" si="131"/>
        <v>85</v>
      </c>
      <c r="L793" s="86"/>
      <c r="M793" s="86"/>
      <c r="N793" s="108"/>
      <c r="O793" s="104"/>
    </row>
    <row r="794" spans="1:15" ht="18">
      <c r="A794" s="121" t="s">
        <v>113</v>
      </c>
      <c r="B794" s="41" t="s">
        <v>5</v>
      </c>
      <c r="C794" s="41" t="s">
        <v>70</v>
      </c>
      <c r="D794" s="41" t="s">
        <v>69</v>
      </c>
      <c r="E794" s="41" t="s">
        <v>517</v>
      </c>
      <c r="F794" s="41" t="s">
        <v>129</v>
      </c>
      <c r="G794" s="41" t="s">
        <v>102</v>
      </c>
      <c r="H794" s="42"/>
      <c r="I794" s="45">
        <v>85</v>
      </c>
      <c r="J794" s="45">
        <v>0</v>
      </c>
      <c r="K794" s="45">
        <f t="shared" si="131"/>
        <v>85</v>
      </c>
      <c r="L794" s="86"/>
      <c r="M794" s="86"/>
      <c r="N794" s="108"/>
      <c r="O794" s="104"/>
    </row>
    <row r="795" spans="1:15" ht="18" customHeight="1">
      <c r="A795" s="65" t="s">
        <v>56</v>
      </c>
      <c r="B795" s="42" t="s">
        <v>5</v>
      </c>
      <c r="C795" s="42" t="s">
        <v>72</v>
      </c>
      <c r="D795" s="41"/>
      <c r="E795" s="41"/>
      <c r="F795" s="41"/>
      <c r="G795" s="41"/>
      <c r="H795" s="42"/>
      <c r="I795" s="43">
        <f>I796+I801+I857</f>
        <v>35142.7</v>
      </c>
      <c r="J795" s="43">
        <f>J796+J801+J857</f>
        <v>-179.2</v>
      </c>
      <c r="K795" s="43">
        <f t="shared" si="131"/>
        <v>34963.5</v>
      </c>
      <c r="L795" s="86"/>
      <c r="M795" s="86"/>
      <c r="N795" s="108"/>
      <c r="O795" s="104"/>
    </row>
    <row r="796" spans="1:15" ht="18">
      <c r="A796" s="65" t="s">
        <v>58</v>
      </c>
      <c r="B796" s="42" t="s">
        <v>5</v>
      </c>
      <c r="C796" s="42" t="s">
        <v>72</v>
      </c>
      <c r="D796" s="42" t="s">
        <v>73</v>
      </c>
      <c r="E796" s="42"/>
      <c r="F796" s="42"/>
      <c r="G796" s="42"/>
      <c r="H796" s="42"/>
      <c r="I796" s="43">
        <f aca="true" t="shared" si="132" ref="I796:J799">I797</f>
        <v>600</v>
      </c>
      <c r="J796" s="43">
        <f t="shared" si="132"/>
        <v>0</v>
      </c>
      <c r="K796" s="43">
        <f t="shared" si="131"/>
        <v>600</v>
      </c>
      <c r="L796" s="86"/>
      <c r="M796" s="86"/>
      <c r="N796" s="108"/>
      <c r="O796" s="104"/>
    </row>
    <row r="797" spans="1:15" ht="46.5" customHeight="1">
      <c r="A797" s="115" t="s">
        <v>426</v>
      </c>
      <c r="B797" s="89" t="s">
        <v>5</v>
      </c>
      <c r="C797" s="40" t="s">
        <v>72</v>
      </c>
      <c r="D797" s="40" t="s">
        <v>73</v>
      </c>
      <c r="E797" s="40" t="s">
        <v>432</v>
      </c>
      <c r="F797" s="40"/>
      <c r="G797" s="40"/>
      <c r="H797" s="42"/>
      <c r="I797" s="44">
        <f t="shared" si="132"/>
        <v>600</v>
      </c>
      <c r="J797" s="44">
        <f t="shared" si="132"/>
        <v>0</v>
      </c>
      <c r="K797" s="44">
        <f t="shared" si="131"/>
        <v>600</v>
      </c>
      <c r="L797" s="86"/>
      <c r="M797" s="86"/>
      <c r="N797" s="108"/>
      <c r="O797" s="104"/>
    </row>
    <row r="798" spans="1:15" ht="30">
      <c r="A798" s="115" t="s">
        <v>408</v>
      </c>
      <c r="B798" s="40" t="s">
        <v>5</v>
      </c>
      <c r="C798" s="40" t="s">
        <v>72</v>
      </c>
      <c r="D798" s="40" t="s">
        <v>73</v>
      </c>
      <c r="E798" s="40" t="s">
        <v>432</v>
      </c>
      <c r="F798" s="40" t="s">
        <v>220</v>
      </c>
      <c r="G798" s="40"/>
      <c r="H798" s="42"/>
      <c r="I798" s="44">
        <f t="shared" si="132"/>
        <v>600</v>
      </c>
      <c r="J798" s="44">
        <f t="shared" si="132"/>
        <v>0</v>
      </c>
      <c r="K798" s="44">
        <f t="shared" si="131"/>
        <v>600</v>
      </c>
      <c r="L798" s="86"/>
      <c r="M798" s="86"/>
      <c r="N798" s="108"/>
      <c r="O798" s="104"/>
    </row>
    <row r="799" spans="1:15" ht="18">
      <c r="A799" s="115" t="s">
        <v>250</v>
      </c>
      <c r="B799" s="40" t="s">
        <v>5</v>
      </c>
      <c r="C799" s="40" t="s">
        <v>72</v>
      </c>
      <c r="D799" s="40" t="s">
        <v>73</v>
      </c>
      <c r="E799" s="40" t="s">
        <v>432</v>
      </c>
      <c r="F799" s="40" t="s">
        <v>34</v>
      </c>
      <c r="G799" s="40"/>
      <c r="H799" s="42"/>
      <c r="I799" s="44">
        <f t="shared" si="132"/>
        <v>600</v>
      </c>
      <c r="J799" s="44">
        <f t="shared" si="132"/>
        <v>0</v>
      </c>
      <c r="K799" s="44">
        <f t="shared" si="131"/>
        <v>600</v>
      </c>
      <c r="L799" s="86"/>
      <c r="M799" s="86"/>
      <c r="N799" s="108"/>
      <c r="O799" s="104"/>
    </row>
    <row r="800" spans="1:15" ht="18">
      <c r="A800" s="121" t="s">
        <v>113</v>
      </c>
      <c r="B800" s="41" t="s">
        <v>5</v>
      </c>
      <c r="C800" s="41" t="s">
        <v>72</v>
      </c>
      <c r="D800" s="41" t="s">
        <v>73</v>
      </c>
      <c r="E800" s="41" t="s">
        <v>432</v>
      </c>
      <c r="F800" s="41" t="s">
        <v>34</v>
      </c>
      <c r="G800" s="41" t="s">
        <v>102</v>
      </c>
      <c r="H800" s="42"/>
      <c r="I800" s="45">
        <v>600</v>
      </c>
      <c r="J800" s="45">
        <v>0</v>
      </c>
      <c r="K800" s="45">
        <f t="shared" si="131"/>
        <v>600</v>
      </c>
      <c r="L800" s="86"/>
      <c r="M800" s="86"/>
      <c r="N800" s="108"/>
      <c r="O800" s="104"/>
    </row>
    <row r="801" spans="1:15" ht="18">
      <c r="A801" s="60" t="s">
        <v>231</v>
      </c>
      <c r="B801" s="42" t="s">
        <v>5</v>
      </c>
      <c r="C801" s="42" t="s">
        <v>72</v>
      </c>
      <c r="D801" s="42" t="s">
        <v>68</v>
      </c>
      <c r="E801" s="40"/>
      <c r="F801" s="40"/>
      <c r="G801" s="40"/>
      <c r="H801" s="42"/>
      <c r="I801" s="43">
        <f>I802+I811+I830+I839</f>
        <v>29008.7</v>
      </c>
      <c r="J801" s="43">
        <f>J802+J811+J830+J839</f>
        <v>-500</v>
      </c>
      <c r="K801" s="43">
        <f t="shared" si="131"/>
        <v>28508.7</v>
      </c>
      <c r="L801" s="86"/>
      <c r="M801" s="86"/>
      <c r="N801" s="108"/>
      <c r="O801" s="104"/>
    </row>
    <row r="802" spans="1:15" ht="30">
      <c r="A802" s="60" t="s">
        <v>38</v>
      </c>
      <c r="B802" s="40" t="s">
        <v>5</v>
      </c>
      <c r="C802" s="40" t="s">
        <v>72</v>
      </c>
      <c r="D802" s="40" t="s">
        <v>68</v>
      </c>
      <c r="E802" s="40" t="s">
        <v>265</v>
      </c>
      <c r="F802" s="40"/>
      <c r="G802" s="40"/>
      <c r="H802" s="42"/>
      <c r="I802" s="44">
        <f>I807+I803</f>
        <v>335</v>
      </c>
      <c r="J802" s="44">
        <f>J807+J803</f>
        <v>0</v>
      </c>
      <c r="K802" s="44">
        <f t="shared" si="131"/>
        <v>335</v>
      </c>
      <c r="L802" s="86"/>
      <c r="M802" s="86"/>
      <c r="N802" s="108"/>
      <c r="O802" s="104"/>
    </row>
    <row r="803" spans="1:15" ht="61.5" customHeight="1">
      <c r="A803" s="115" t="s">
        <v>262</v>
      </c>
      <c r="B803" s="40" t="s">
        <v>5</v>
      </c>
      <c r="C803" s="40" t="s">
        <v>72</v>
      </c>
      <c r="D803" s="40" t="s">
        <v>68</v>
      </c>
      <c r="E803" s="40" t="s">
        <v>269</v>
      </c>
      <c r="F803" s="40"/>
      <c r="G803" s="40"/>
      <c r="H803" s="42"/>
      <c r="I803" s="44">
        <f aca="true" t="shared" si="133" ref="I803:K805">I804</f>
        <v>185</v>
      </c>
      <c r="J803" s="44">
        <f t="shared" si="133"/>
        <v>0</v>
      </c>
      <c r="K803" s="44">
        <f t="shared" si="133"/>
        <v>185</v>
      </c>
      <c r="L803" s="86"/>
      <c r="M803" s="86"/>
      <c r="N803" s="108"/>
      <c r="O803" s="104"/>
    </row>
    <row r="804" spans="1:15" ht="30">
      <c r="A804" s="60" t="s">
        <v>502</v>
      </c>
      <c r="B804" s="40" t="s">
        <v>5</v>
      </c>
      <c r="C804" s="40" t="s">
        <v>72</v>
      </c>
      <c r="D804" s="40" t="s">
        <v>68</v>
      </c>
      <c r="E804" s="40" t="s">
        <v>269</v>
      </c>
      <c r="F804" s="40" t="s">
        <v>127</v>
      </c>
      <c r="G804" s="40"/>
      <c r="H804" s="42"/>
      <c r="I804" s="44">
        <f t="shared" si="133"/>
        <v>185</v>
      </c>
      <c r="J804" s="44">
        <f t="shared" si="133"/>
        <v>0</v>
      </c>
      <c r="K804" s="44">
        <f t="shared" si="133"/>
        <v>185</v>
      </c>
      <c r="L804" s="86"/>
      <c r="M804" s="86"/>
      <c r="N804" s="108"/>
      <c r="O804" s="104"/>
    </row>
    <row r="805" spans="1:15" ht="30">
      <c r="A805" s="115" t="s">
        <v>130</v>
      </c>
      <c r="B805" s="40" t="s">
        <v>5</v>
      </c>
      <c r="C805" s="40" t="s">
        <v>72</v>
      </c>
      <c r="D805" s="40" t="s">
        <v>68</v>
      </c>
      <c r="E805" s="40" t="s">
        <v>269</v>
      </c>
      <c r="F805" s="40" t="s">
        <v>129</v>
      </c>
      <c r="G805" s="40"/>
      <c r="H805" s="42"/>
      <c r="I805" s="44">
        <f t="shared" si="133"/>
        <v>185</v>
      </c>
      <c r="J805" s="44">
        <f t="shared" si="133"/>
        <v>0</v>
      </c>
      <c r="K805" s="44">
        <f t="shared" si="133"/>
        <v>185</v>
      </c>
      <c r="L805" s="86"/>
      <c r="M805" s="86"/>
      <c r="N805" s="108"/>
      <c r="O805" s="104"/>
    </row>
    <row r="806" spans="1:15" ht="18">
      <c r="A806" s="121" t="s">
        <v>113</v>
      </c>
      <c r="B806" s="41" t="s">
        <v>5</v>
      </c>
      <c r="C806" s="41" t="s">
        <v>72</v>
      </c>
      <c r="D806" s="41" t="s">
        <v>68</v>
      </c>
      <c r="E806" s="41" t="s">
        <v>269</v>
      </c>
      <c r="F806" s="41" t="s">
        <v>129</v>
      </c>
      <c r="G806" s="41" t="s">
        <v>102</v>
      </c>
      <c r="H806" s="42"/>
      <c r="I806" s="45">
        <v>185</v>
      </c>
      <c r="J806" s="45">
        <v>0</v>
      </c>
      <c r="K806" s="45">
        <f aca="true" t="shared" si="134" ref="K806:K812">I806+J806</f>
        <v>185</v>
      </c>
      <c r="L806" s="86"/>
      <c r="M806" s="86"/>
      <c r="N806" s="108"/>
      <c r="O806" s="104"/>
    </row>
    <row r="807" spans="1:15" ht="60">
      <c r="A807" s="60" t="s">
        <v>434</v>
      </c>
      <c r="B807" s="40" t="s">
        <v>5</v>
      </c>
      <c r="C807" s="40" t="s">
        <v>72</v>
      </c>
      <c r="D807" s="40" t="s">
        <v>68</v>
      </c>
      <c r="E807" s="40" t="s">
        <v>433</v>
      </c>
      <c r="F807" s="40"/>
      <c r="G807" s="40"/>
      <c r="H807" s="42"/>
      <c r="I807" s="44">
        <f aca="true" t="shared" si="135" ref="I807:J809">I808</f>
        <v>150</v>
      </c>
      <c r="J807" s="44">
        <f t="shared" si="135"/>
        <v>0</v>
      </c>
      <c r="K807" s="44">
        <f t="shared" si="134"/>
        <v>150</v>
      </c>
      <c r="L807" s="86"/>
      <c r="M807" s="86"/>
      <c r="N807" s="108"/>
      <c r="O807" s="104"/>
    </row>
    <row r="808" spans="1:15" ht="30">
      <c r="A808" s="60" t="s">
        <v>502</v>
      </c>
      <c r="B808" s="40" t="s">
        <v>5</v>
      </c>
      <c r="C808" s="40" t="s">
        <v>72</v>
      </c>
      <c r="D808" s="40" t="s">
        <v>68</v>
      </c>
      <c r="E808" s="40" t="s">
        <v>433</v>
      </c>
      <c r="F808" s="40" t="s">
        <v>127</v>
      </c>
      <c r="G808" s="40"/>
      <c r="H808" s="42"/>
      <c r="I808" s="44">
        <f t="shared" si="135"/>
        <v>150</v>
      </c>
      <c r="J808" s="44">
        <f t="shared" si="135"/>
        <v>0</v>
      </c>
      <c r="K808" s="44">
        <f t="shared" si="134"/>
        <v>150</v>
      </c>
      <c r="L808" s="86"/>
      <c r="M808" s="86"/>
      <c r="N808" s="108"/>
      <c r="O808" s="104"/>
    </row>
    <row r="809" spans="1:15" ht="30">
      <c r="A809" s="60" t="s">
        <v>130</v>
      </c>
      <c r="B809" s="40" t="s">
        <v>5</v>
      </c>
      <c r="C809" s="40" t="s">
        <v>72</v>
      </c>
      <c r="D809" s="40" t="s">
        <v>68</v>
      </c>
      <c r="E809" s="40" t="s">
        <v>433</v>
      </c>
      <c r="F809" s="40" t="s">
        <v>129</v>
      </c>
      <c r="G809" s="40"/>
      <c r="H809" s="42"/>
      <c r="I809" s="44">
        <f t="shared" si="135"/>
        <v>150</v>
      </c>
      <c r="J809" s="44">
        <f t="shared" si="135"/>
        <v>0</v>
      </c>
      <c r="K809" s="44">
        <f t="shared" si="134"/>
        <v>150</v>
      </c>
      <c r="L809" s="86"/>
      <c r="M809" s="86"/>
      <c r="N809" s="108"/>
      <c r="O809" s="104"/>
    </row>
    <row r="810" spans="1:15" ht="18">
      <c r="A810" s="121" t="s">
        <v>113</v>
      </c>
      <c r="B810" s="41" t="s">
        <v>5</v>
      </c>
      <c r="C810" s="41" t="s">
        <v>72</v>
      </c>
      <c r="D810" s="41" t="s">
        <v>68</v>
      </c>
      <c r="E810" s="41" t="s">
        <v>433</v>
      </c>
      <c r="F810" s="41" t="s">
        <v>129</v>
      </c>
      <c r="G810" s="41" t="s">
        <v>102</v>
      </c>
      <c r="H810" s="42"/>
      <c r="I810" s="45">
        <v>150</v>
      </c>
      <c r="J810" s="45">
        <v>0</v>
      </c>
      <c r="K810" s="45">
        <f t="shared" si="134"/>
        <v>150</v>
      </c>
      <c r="L810" s="86"/>
      <c r="M810" s="86"/>
      <c r="N810" s="108"/>
      <c r="O810" s="104"/>
    </row>
    <row r="811" spans="1:15" ht="45">
      <c r="A811" s="115" t="s">
        <v>184</v>
      </c>
      <c r="B811" s="40" t="s">
        <v>5</v>
      </c>
      <c r="C811" s="40" t="s">
        <v>72</v>
      </c>
      <c r="D811" s="40" t="s">
        <v>68</v>
      </c>
      <c r="E811" s="40" t="s">
        <v>371</v>
      </c>
      <c r="F811" s="40"/>
      <c r="G811" s="40"/>
      <c r="H811" s="42"/>
      <c r="I811" s="44">
        <f>I812+I820+I825</f>
        <v>6356.8</v>
      </c>
      <c r="J811" s="44">
        <f>J812+J820+J825</f>
        <v>0</v>
      </c>
      <c r="K811" s="44">
        <f t="shared" si="134"/>
        <v>6356.8</v>
      </c>
      <c r="L811" s="86"/>
      <c r="M811" s="86"/>
      <c r="N811" s="108"/>
      <c r="O811" s="104"/>
    </row>
    <row r="812" spans="1:15" ht="45">
      <c r="A812" s="115" t="s">
        <v>149</v>
      </c>
      <c r="B812" s="40" t="s">
        <v>5</v>
      </c>
      <c r="C812" s="40" t="s">
        <v>72</v>
      </c>
      <c r="D812" s="40" t="s">
        <v>68</v>
      </c>
      <c r="E812" s="40" t="s">
        <v>185</v>
      </c>
      <c r="F812" s="40"/>
      <c r="G812" s="40"/>
      <c r="H812" s="42"/>
      <c r="I812" s="44">
        <f aca="true" t="shared" si="136" ref="I812:J815">I813</f>
        <v>5756.7</v>
      </c>
      <c r="J812" s="44">
        <f t="shared" si="136"/>
        <v>0</v>
      </c>
      <c r="K812" s="44">
        <f t="shared" si="134"/>
        <v>5756.7</v>
      </c>
      <c r="L812" s="86"/>
      <c r="M812" s="86"/>
      <c r="N812" s="108"/>
      <c r="O812" s="104"/>
    </row>
    <row r="813" spans="1:15" ht="18">
      <c r="A813" s="60" t="s">
        <v>293</v>
      </c>
      <c r="B813" s="40" t="s">
        <v>5</v>
      </c>
      <c r="C813" s="40" t="s">
        <v>72</v>
      </c>
      <c r="D813" s="40" t="s">
        <v>68</v>
      </c>
      <c r="E813" s="40" t="s">
        <v>186</v>
      </c>
      <c r="F813" s="40"/>
      <c r="G813" s="40"/>
      <c r="H813" s="42"/>
      <c r="I813" s="44">
        <f>I814+I817</f>
        <v>5756.7</v>
      </c>
      <c r="J813" s="44">
        <f>J814+J817</f>
        <v>0</v>
      </c>
      <c r="K813" s="44">
        <f aca="true" t="shared" si="137" ref="K813:K865">I813+J813</f>
        <v>5756.7</v>
      </c>
      <c r="L813" s="86"/>
      <c r="M813" s="86"/>
      <c r="N813" s="108"/>
      <c r="O813" s="104"/>
    </row>
    <row r="814" spans="1:15" ht="30">
      <c r="A814" s="60" t="s">
        <v>502</v>
      </c>
      <c r="B814" s="40" t="s">
        <v>5</v>
      </c>
      <c r="C814" s="40" t="s">
        <v>72</v>
      </c>
      <c r="D814" s="40" t="s">
        <v>68</v>
      </c>
      <c r="E814" s="40" t="s">
        <v>186</v>
      </c>
      <c r="F814" s="40" t="s">
        <v>127</v>
      </c>
      <c r="G814" s="40"/>
      <c r="H814" s="42"/>
      <c r="I814" s="44">
        <f t="shared" si="136"/>
        <v>5728.7</v>
      </c>
      <c r="J814" s="44">
        <f t="shared" si="136"/>
        <v>0</v>
      </c>
      <c r="K814" s="44">
        <f t="shared" si="137"/>
        <v>5728.7</v>
      </c>
      <c r="L814" s="86"/>
      <c r="M814" s="86"/>
      <c r="N814" s="108"/>
      <c r="O814" s="104"/>
    </row>
    <row r="815" spans="1:15" ht="30">
      <c r="A815" s="60" t="s">
        <v>130</v>
      </c>
      <c r="B815" s="40" t="s">
        <v>5</v>
      </c>
      <c r="C815" s="40" t="s">
        <v>72</v>
      </c>
      <c r="D815" s="40" t="s">
        <v>68</v>
      </c>
      <c r="E815" s="40" t="s">
        <v>186</v>
      </c>
      <c r="F815" s="40" t="s">
        <v>129</v>
      </c>
      <c r="G815" s="40"/>
      <c r="H815" s="42"/>
      <c r="I815" s="44">
        <f t="shared" si="136"/>
        <v>5728.7</v>
      </c>
      <c r="J815" s="44">
        <f t="shared" si="136"/>
        <v>0</v>
      </c>
      <c r="K815" s="44">
        <f t="shared" si="137"/>
        <v>5728.7</v>
      </c>
      <c r="L815" s="86"/>
      <c r="M815" s="86"/>
      <c r="N815" s="108"/>
      <c r="O815" s="104"/>
    </row>
    <row r="816" spans="1:15" ht="18">
      <c r="A816" s="121" t="s">
        <v>113</v>
      </c>
      <c r="B816" s="41" t="s">
        <v>5</v>
      </c>
      <c r="C816" s="41" t="s">
        <v>72</v>
      </c>
      <c r="D816" s="41" t="s">
        <v>68</v>
      </c>
      <c r="E816" s="41" t="s">
        <v>186</v>
      </c>
      <c r="F816" s="41" t="s">
        <v>129</v>
      </c>
      <c r="G816" s="41" t="s">
        <v>102</v>
      </c>
      <c r="H816" s="42"/>
      <c r="I816" s="45">
        <v>5728.7</v>
      </c>
      <c r="J816" s="45">
        <v>0</v>
      </c>
      <c r="K816" s="45">
        <f t="shared" si="137"/>
        <v>5728.7</v>
      </c>
      <c r="L816" s="86"/>
      <c r="M816" s="86"/>
      <c r="N816" s="108"/>
      <c r="O816" s="104"/>
    </row>
    <row r="817" spans="1:15" ht="30">
      <c r="A817" s="115" t="s">
        <v>143</v>
      </c>
      <c r="B817" s="40" t="s">
        <v>5</v>
      </c>
      <c r="C817" s="40" t="s">
        <v>72</v>
      </c>
      <c r="D817" s="40" t="s">
        <v>68</v>
      </c>
      <c r="E817" s="40" t="s">
        <v>186</v>
      </c>
      <c r="F817" s="40" t="s">
        <v>142</v>
      </c>
      <c r="G817" s="40"/>
      <c r="H817" s="42"/>
      <c r="I817" s="44">
        <f aca="true" t="shared" si="138" ref="I817:K818">I818</f>
        <v>28</v>
      </c>
      <c r="J817" s="44">
        <f t="shared" si="138"/>
        <v>0</v>
      </c>
      <c r="K817" s="44">
        <f t="shared" si="138"/>
        <v>28</v>
      </c>
      <c r="L817" s="86"/>
      <c r="M817" s="86"/>
      <c r="N817" s="108"/>
      <c r="O817" s="104"/>
    </row>
    <row r="818" spans="1:15" ht="18">
      <c r="A818" s="115" t="s">
        <v>217</v>
      </c>
      <c r="B818" s="40" t="s">
        <v>5</v>
      </c>
      <c r="C818" s="40" t="s">
        <v>72</v>
      </c>
      <c r="D818" s="40" t="s">
        <v>68</v>
      </c>
      <c r="E818" s="40" t="s">
        <v>186</v>
      </c>
      <c r="F818" s="40" t="s">
        <v>216</v>
      </c>
      <c r="G818" s="40"/>
      <c r="H818" s="42"/>
      <c r="I818" s="44">
        <f t="shared" si="138"/>
        <v>28</v>
      </c>
      <c r="J818" s="44">
        <f t="shared" si="138"/>
        <v>0</v>
      </c>
      <c r="K818" s="44">
        <f t="shared" si="138"/>
        <v>28</v>
      </c>
      <c r="L818" s="86"/>
      <c r="M818" s="86"/>
      <c r="N818" s="108"/>
      <c r="O818" s="104"/>
    </row>
    <row r="819" spans="1:15" ht="18">
      <c r="A819" s="121" t="s">
        <v>113</v>
      </c>
      <c r="B819" s="41" t="s">
        <v>5</v>
      </c>
      <c r="C819" s="41" t="s">
        <v>72</v>
      </c>
      <c r="D819" s="41" t="s">
        <v>68</v>
      </c>
      <c r="E819" s="41" t="s">
        <v>186</v>
      </c>
      <c r="F819" s="41" t="s">
        <v>216</v>
      </c>
      <c r="G819" s="41" t="s">
        <v>102</v>
      </c>
      <c r="H819" s="42"/>
      <c r="I819" s="45">
        <v>28</v>
      </c>
      <c r="J819" s="45">
        <v>0</v>
      </c>
      <c r="K819" s="45">
        <f>I819+J819</f>
        <v>28</v>
      </c>
      <c r="L819" s="86"/>
      <c r="M819" s="86"/>
      <c r="N819" s="108"/>
      <c r="O819" s="104"/>
    </row>
    <row r="820" spans="1:15" ht="30">
      <c r="A820" s="115" t="s">
        <v>367</v>
      </c>
      <c r="B820" s="40" t="s">
        <v>5</v>
      </c>
      <c r="C820" s="40" t="s">
        <v>72</v>
      </c>
      <c r="D820" s="40" t="s">
        <v>68</v>
      </c>
      <c r="E820" s="40" t="s">
        <v>372</v>
      </c>
      <c r="F820" s="41"/>
      <c r="G820" s="41"/>
      <c r="H820" s="42"/>
      <c r="I820" s="44">
        <f aca="true" t="shared" si="139" ref="I820:J823">I821</f>
        <v>500.1</v>
      </c>
      <c r="J820" s="44">
        <f t="shared" si="139"/>
        <v>0</v>
      </c>
      <c r="K820" s="44">
        <f t="shared" si="137"/>
        <v>500.1</v>
      </c>
      <c r="L820" s="86"/>
      <c r="M820" s="86"/>
      <c r="N820" s="108"/>
      <c r="O820" s="104"/>
    </row>
    <row r="821" spans="1:15" ht="18">
      <c r="A821" s="60" t="s">
        <v>293</v>
      </c>
      <c r="B821" s="40" t="s">
        <v>5</v>
      </c>
      <c r="C821" s="40" t="s">
        <v>72</v>
      </c>
      <c r="D821" s="40" t="s">
        <v>68</v>
      </c>
      <c r="E821" s="40" t="s">
        <v>373</v>
      </c>
      <c r="F821" s="41"/>
      <c r="G821" s="41"/>
      <c r="H821" s="42"/>
      <c r="I821" s="44">
        <f t="shared" si="139"/>
        <v>500.1</v>
      </c>
      <c r="J821" s="44">
        <f t="shared" si="139"/>
        <v>0</v>
      </c>
      <c r="K821" s="44">
        <f t="shared" si="137"/>
        <v>500.1</v>
      </c>
      <c r="L821" s="86"/>
      <c r="M821" s="86"/>
      <c r="N821" s="108"/>
      <c r="O821" s="104"/>
    </row>
    <row r="822" spans="1:15" ht="30">
      <c r="A822" s="60" t="s">
        <v>502</v>
      </c>
      <c r="B822" s="40" t="s">
        <v>5</v>
      </c>
      <c r="C822" s="40" t="s">
        <v>72</v>
      </c>
      <c r="D822" s="40" t="s">
        <v>68</v>
      </c>
      <c r="E822" s="40" t="s">
        <v>373</v>
      </c>
      <c r="F822" s="40" t="s">
        <v>127</v>
      </c>
      <c r="G822" s="41"/>
      <c r="H822" s="42"/>
      <c r="I822" s="44">
        <f t="shared" si="139"/>
        <v>500.1</v>
      </c>
      <c r="J822" s="44">
        <f t="shared" si="139"/>
        <v>0</v>
      </c>
      <c r="K822" s="44">
        <f t="shared" si="137"/>
        <v>500.1</v>
      </c>
      <c r="L822" s="86"/>
      <c r="M822" s="86"/>
      <c r="N822" s="108"/>
      <c r="O822" s="104"/>
    </row>
    <row r="823" spans="1:15" ht="30">
      <c r="A823" s="60" t="s">
        <v>130</v>
      </c>
      <c r="B823" s="40" t="s">
        <v>5</v>
      </c>
      <c r="C823" s="40" t="s">
        <v>72</v>
      </c>
      <c r="D823" s="40" t="s">
        <v>68</v>
      </c>
      <c r="E823" s="40" t="s">
        <v>373</v>
      </c>
      <c r="F823" s="40" t="s">
        <v>129</v>
      </c>
      <c r="G823" s="41"/>
      <c r="H823" s="42"/>
      <c r="I823" s="44">
        <f t="shared" si="139"/>
        <v>500.1</v>
      </c>
      <c r="J823" s="44">
        <f t="shared" si="139"/>
        <v>0</v>
      </c>
      <c r="K823" s="44">
        <f t="shared" si="137"/>
        <v>500.1</v>
      </c>
      <c r="L823" s="86"/>
      <c r="M823" s="86"/>
      <c r="N823" s="108"/>
      <c r="O823" s="104"/>
    </row>
    <row r="824" spans="1:15" ht="18">
      <c r="A824" s="121" t="s">
        <v>113</v>
      </c>
      <c r="B824" s="41" t="s">
        <v>5</v>
      </c>
      <c r="C824" s="41" t="s">
        <v>72</v>
      </c>
      <c r="D824" s="41" t="s">
        <v>68</v>
      </c>
      <c r="E824" s="41" t="s">
        <v>373</v>
      </c>
      <c r="F824" s="41" t="s">
        <v>129</v>
      </c>
      <c r="G824" s="41" t="s">
        <v>102</v>
      </c>
      <c r="H824" s="42"/>
      <c r="I824" s="45">
        <v>500.1</v>
      </c>
      <c r="J824" s="45">
        <v>0</v>
      </c>
      <c r="K824" s="45">
        <f t="shared" si="137"/>
        <v>500.1</v>
      </c>
      <c r="L824" s="86"/>
      <c r="M824" s="86"/>
      <c r="N824" s="108"/>
      <c r="O824" s="104"/>
    </row>
    <row r="825" spans="1:15" ht="30">
      <c r="A825" s="115" t="s">
        <v>443</v>
      </c>
      <c r="B825" s="40" t="s">
        <v>5</v>
      </c>
      <c r="C825" s="40" t="s">
        <v>72</v>
      </c>
      <c r="D825" s="40" t="s">
        <v>68</v>
      </c>
      <c r="E825" s="40" t="s">
        <v>374</v>
      </c>
      <c r="F825" s="41"/>
      <c r="G825" s="41"/>
      <c r="H825" s="42"/>
      <c r="I825" s="44">
        <f aca="true" t="shared" si="140" ref="I825:J828">I826</f>
        <v>100</v>
      </c>
      <c r="J825" s="44">
        <f t="shared" si="140"/>
        <v>0</v>
      </c>
      <c r="K825" s="44">
        <f t="shared" si="137"/>
        <v>100</v>
      </c>
      <c r="L825" s="86"/>
      <c r="M825" s="86"/>
      <c r="N825" s="108"/>
      <c r="O825" s="104"/>
    </row>
    <row r="826" spans="1:15" ht="18">
      <c r="A826" s="60" t="s">
        <v>293</v>
      </c>
      <c r="B826" s="40" t="s">
        <v>5</v>
      </c>
      <c r="C826" s="40" t="s">
        <v>72</v>
      </c>
      <c r="D826" s="40" t="s">
        <v>68</v>
      </c>
      <c r="E826" s="40" t="s">
        <v>375</v>
      </c>
      <c r="F826" s="41"/>
      <c r="G826" s="41"/>
      <c r="H826" s="42"/>
      <c r="I826" s="44">
        <f t="shared" si="140"/>
        <v>100</v>
      </c>
      <c r="J826" s="44">
        <f t="shared" si="140"/>
        <v>0</v>
      </c>
      <c r="K826" s="44">
        <f t="shared" si="137"/>
        <v>100</v>
      </c>
      <c r="L826" s="86"/>
      <c r="M826" s="86"/>
      <c r="N826" s="108"/>
      <c r="O826" s="104"/>
    </row>
    <row r="827" spans="1:15" ht="30">
      <c r="A827" s="60" t="s">
        <v>502</v>
      </c>
      <c r="B827" s="40" t="s">
        <v>5</v>
      </c>
      <c r="C827" s="40" t="s">
        <v>72</v>
      </c>
      <c r="D827" s="40" t="s">
        <v>68</v>
      </c>
      <c r="E827" s="40" t="s">
        <v>375</v>
      </c>
      <c r="F827" s="40" t="s">
        <v>127</v>
      </c>
      <c r="G827" s="41"/>
      <c r="H827" s="42"/>
      <c r="I827" s="44">
        <f t="shared" si="140"/>
        <v>100</v>
      </c>
      <c r="J827" s="44">
        <f t="shared" si="140"/>
        <v>0</v>
      </c>
      <c r="K827" s="44">
        <f t="shared" si="137"/>
        <v>100</v>
      </c>
      <c r="L827" s="86"/>
      <c r="M827" s="86"/>
      <c r="N827" s="108"/>
      <c r="O827" s="104"/>
    </row>
    <row r="828" spans="1:15" ht="30">
      <c r="A828" s="60" t="s">
        <v>130</v>
      </c>
      <c r="B828" s="40" t="s">
        <v>5</v>
      </c>
      <c r="C828" s="40" t="s">
        <v>72</v>
      </c>
      <c r="D828" s="40" t="s">
        <v>68</v>
      </c>
      <c r="E828" s="40" t="s">
        <v>375</v>
      </c>
      <c r="F828" s="40" t="s">
        <v>129</v>
      </c>
      <c r="G828" s="41"/>
      <c r="H828" s="42"/>
      <c r="I828" s="44">
        <f t="shared" si="140"/>
        <v>100</v>
      </c>
      <c r="J828" s="44">
        <f t="shared" si="140"/>
        <v>0</v>
      </c>
      <c r="K828" s="44">
        <f t="shared" si="137"/>
        <v>100</v>
      </c>
      <c r="L828" s="86"/>
      <c r="M828" s="86"/>
      <c r="N828" s="108"/>
      <c r="O828" s="104"/>
    </row>
    <row r="829" spans="1:15" ht="18">
      <c r="A829" s="121" t="s">
        <v>113</v>
      </c>
      <c r="B829" s="41" t="s">
        <v>5</v>
      </c>
      <c r="C829" s="41" t="s">
        <v>72</v>
      </c>
      <c r="D829" s="41" t="s">
        <v>68</v>
      </c>
      <c r="E829" s="41" t="s">
        <v>375</v>
      </c>
      <c r="F829" s="41" t="s">
        <v>129</v>
      </c>
      <c r="G829" s="41" t="s">
        <v>102</v>
      </c>
      <c r="H829" s="42"/>
      <c r="I829" s="45">
        <v>100</v>
      </c>
      <c r="J829" s="45">
        <v>0</v>
      </c>
      <c r="K829" s="45">
        <f t="shared" si="137"/>
        <v>100</v>
      </c>
      <c r="L829" s="86"/>
      <c r="M829" s="86"/>
      <c r="N829" s="108"/>
      <c r="O829" s="104"/>
    </row>
    <row r="830" spans="1:15" ht="60">
      <c r="A830" s="60" t="s">
        <v>177</v>
      </c>
      <c r="B830" s="40" t="s">
        <v>5</v>
      </c>
      <c r="C830" s="40" t="s">
        <v>72</v>
      </c>
      <c r="D830" s="40" t="s">
        <v>68</v>
      </c>
      <c r="E830" s="40" t="s">
        <v>363</v>
      </c>
      <c r="F830" s="40"/>
      <c r="G830" s="40"/>
      <c r="H830" s="42"/>
      <c r="I830" s="44">
        <f>I831</f>
        <v>9100.2</v>
      </c>
      <c r="J830" s="44">
        <f>J831</f>
        <v>-590</v>
      </c>
      <c r="K830" s="44">
        <f>I830+J830</f>
        <v>8510.2</v>
      </c>
      <c r="L830" s="86"/>
      <c r="M830" s="86"/>
      <c r="N830" s="108"/>
      <c r="O830" s="104"/>
    </row>
    <row r="831" spans="1:15" ht="45">
      <c r="A831" s="60" t="s">
        <v>364</v>
      </c>
      <c r="B831" s="40" t="s">
        <v>5</v>
      </c>
      <c r="C831" s="40" t="s">
        <v>72</v>
      </c>
      <c r="D831" s="40" t="s">
        <v>68</v>
      </c>
      <c r="E831" s="40" t="s">
        <v>365</v>
      </c>
      <c r="F831" s="40"/>
      <c r="G831" s="40"/>
      <c r="H831" s="42"/>
      <c r="I831" s="44">
        <f aca="true" t="shared" si="141" ref="I831:J837">I832</f>
        <v>9100.2</v>
      </c>
      <c r="J831" s="44">
        <f>J832</f>
        <v>-590</v>
      </c>
      <c r="K831" s="44">
        <f>I831+J831</f>
        <v>8510.2</v>
      </c>
      <c r="L831" s="86"/>
      <c r="M831" s="86"/>
      <c r="N831" s="108"/>
      <c r="O831" s="104"/>
    </row>
    <row r="832" spans="1:15" ht="18">
      <c r="A832" s="60" t="s">
        <v>293</v>
      </c>
      <c r="B832" s="40" t="s">
        <v>5</v>
      </c>
      <c r="C832" s="40" t="s">
        <v>72</v>
      </c>
      <c r="D832" s="40" t="s">
        <v>68</v>
      </c>
      <c r="E832" s="40" t="s">
        <v>366</v>
      </c>
      <c r="F832" s="40"/>
      <c r="G832" s="40"/>
      <c r="H832" s="42"/>
      <c r="I832" s="44">
        <f>I833+I836</f>
        <v>9100.2</v>
      </c>
      <c r="J832" s="44">
        <f>J833+J836</f>
        <v>-590</v>
      </c>
      <c r="K832" s="44">
        <f t="shared" si="137"/>
        <v>8510.2</v>
      </c>
      <c r="L832" s="86"/>
      <c r="M832" s="86"/>
      <c r="N832" s="108"/>
      <c r="O832" s="104"/>
    </row>
    <row r="833" spans="1:15" ht="30">
      <c r="A833" s="60" t="s">
        <v>502</v>
      </c>
      <c r="B833" s="40" t="s">
        <v>5</v>
      </c>
      <c r="C833" s="40" t="s">
        <v>72</v>
      </c>
      <c r="D833" s="40" t="s">
        <v>68</v>
      </c>
      <c r="E833" s="40" t="s">
        <v>366</v>
      </c>
      <c r="F833" s="40" t="s">
        <v>127</v>
      </c>
      <c r="G833" s="40"/>
      <c r="H833" s="42"/>
      <c r="I833" s="44">
        <f t="shared" si="141"/>
        <v>9100</v>
      </c>
      <c r="J833" s="44">
        <f t="shared" si="141"/>
        <v>-590</v>
      </c>
      <c r="K833" s="44">
        <f t="shared" si="137"/>
        <v>8510</v>
      </c>
      <c r="L833" s="86"/>
      <c r="M833" s="86"/>
      <c r="N833" s="108"/>
      <c r="O833" s="104"/>
    </row>
    <row r="834" spans="1:15" ht="30">
      <c r="A834" s="60" t="s">
        <v>130</v>
      </c>
      <c r="B834" s="40" t="s">
        <v>5</v>
      </c>
      <c r="C834" s="40" t="s">
        <v>72</v>
      </c>
      <c r="D834" s="40" t="s">
        <v>68</v>
      </c>
      <c r="E834" s="40" t="s">
        <v>366</v>
      </c>
      <c r="F834" s="40" t="s">
        <v>129</v>
      </c>
      <c r="G834" s="40"/>
      <c r="H834" s="42"/>
      <c r="I834" s="44">
        <f t="shared" si="141"/>
        <v>9100</v>
      </c>
      <c r="J834" s="44">
        <f t="shared" si="141"/>
        <v>-590</v>
      </c>
      <c r="K834" s="44">
        <f t="shared" si="137"/>
        <v>8510</v>
      </c>
      <c r="L834" s="86"/>
      <c r="M834" s="86"/>
      <c r="N834" s="108"/>
      <c r="O834" s="104"/>
    </row>
    <row r="835" spans="1:15" ht="18">
      <c r="A835" s="121" t="s">
        <v>113</v>
      </c>
      <c r="B835" s="41" t="s">
        <v>5</v>
      </c>
      <c r="C835" s="41" t="s">
        <v>72</v>
      </c>
      <c r="D835" s="41" t="s">
        <v>68</v>
      </c>
      <c r="E835" s="41" t="s">
        <v>366</v>
      </c>
      <c r="F835" s="41" t="s">
        <v>129</v>
      </c>
      <c r="G835" s="41" t="s">
        <v>102</v>
      </c>
      <c r="H835" s="42"/>
      <c r="I835" s="45">
        <v>9100</v>
      </c>
      <c r="J835" s="45">
        <v>-590</v>
      </c>
      <c r="K835" s="45">
        <f t="shared" si="137"/>
        <v>8510</v>
      </c>
      <c r="L835" s="86"/>
      <c r="M835" s="86"/>
      <c r="N835" s="108"/>
      <c r="O835" s="104"/>
    </row>
    <row r="836" spans="1:48" s="141" customFormat="1" ht="18">
      <c r="A836" s="85" t="s">
        <v>139</v>
      </c>
      <c r="B836" s="40" t="s">
        <v>5</v>
      </c>
      <c r="C836" s="40" t="s">
        <v>72</v>
      </c>
      <c r="D836" s="40" t="s">
        <v>68</v>
      </c>
      <c r="E836" s="40" t="s">
        <v>366</v>
      </c>
      <c r="F836" s="40" t="s">
        <v>138</v>
      </c>
      <c r="G836" s="40"/>
      <c r="H836" s="140"/>
      <c r="I836" s="44">
        <f t="shared" si="141"/>
        <v>0.2</v>
      </c>
      <c r="J836" s="44">
        <f t="shared" si="141"/>
        <v>0</v>
      </c>
      <c r="K836" s="45">
        <f t="shared" si="137"/>
        <v>0.2</v>
      </c>
      <c r="L836" s="86"/>
      <c r="M836" s="86"/>
      <c r="N836" s="108"/>
      <c r="O836" s="104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  <c r="AH836" s="21"/>
      <c r="AI836" s="21"/>
      <c r="AJ836" s="21"/>
      <c r="AK836" s="21"/>
      <c r="AL836" s="21"/>
      <c r="AM836" s="21"/>
      <c r="AN836" s="21"/>
      <c r="AO836" s="21"/>
      <c r="AP836" s="21"/>
      <c r="AQ836" s="21"/>
      <c r="AR836" s="21"/>
      <c r="AS836" s="21"/>
      <c r="AT836" s="21"/>
      <c r="AU836" s="21"/>
      <c r="AV836" s="21"/>
    </row>
    <row r="837" spans="1:48" s="141" customFormat="1" ht="18">
      <c r="A837" s="85" t="s">
        <v>141</v>
      </c>
      <c r="B837" s="40" t="s">
        <v>5</v>
      </c>
      <c r="C837" s="40" t="s">
        <v>72</v>
      </c>
      <c r="D837" s="40" t="s">
        <v>68</v>
      </c>
      <c r="E837" s="40" t="s">
        <v>366</v>
      </c>
      <c r="F837" s="40" t="s">
        <v>140</v>
      </c>
      <c r="G837" s="40"/>
      <c r="H837" s="140"/>
      <c r="I837" s="44">
        <f t="shared" si="141"/>
        <v>0.2</v>
      </c>
      <c r="J837" s="44">
        <f t="shared" si="141"/>
        <v>0</v>
      </c>
      <c r="K837" s="45">
        <f t="shared" si="137"/>
        <v>0.2</v>
      </c>
      <c r="L837" s="86"/>
      <c r="M837" s="86"/>
      <c r="N837" s="108"/>
      <c r="O837" s="104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  <c r="AG837" s="21"/>
      <c r="AH837" s="21"/>
      <c r="AI837" s="21"/>
      <c r="AJ837" s="21"/>
      <c r="AK837" s="21"/>
      <c r="AL837" s="21"/>
      <c r="AM837" s="21"/>
      <c r="AN837" s="21"/>
      <c r="AO837" s="21"/>
      <c r="AP837" s="21"/>
      <c r="AQ837" s="21"/>
      <c r="AR837" s="21"/>
      <c r="AS837" s="21"/>
      <c r="AT837" s="21"/>
      <c r="AU837" s="21"/>
      <c r="AV837" s="21"/>
    </row>
    <row r="838" spans="1:48" s="141" customFormat="1" ht="18">
      <c r="A838" s="121" t="s">
        <v>113</v>
      </c>
      <c r="B838" s="41" t="s">
        <v>5</v>
      </c>
      <c r="C838" s="41" t="s">
        <v>72</v>
      </c>
      <c r="D838" s="41" t="s">
        <v>68</v>
      </c>
      <c r="E838" s="41" t="s">
        <v>366</v>
      </c>
      <c r="F838" s="41" t="s">
        <v>140</v>
      </c>
      <c r="G838" s="41" t="s">
        <v>102</v>
      </c>
      <c r="H838" s="42"/>
      <c r="I838" s="45">
        <v>0.2</v>
      </c>
      <c r="J838" s="45">
        <v>0</v>
      </c>
      <c r="K838" s="45">
        <f t="shared" si="137"/>
        <v>0.2</v>
      </c>
      <c r="L838" s="86"/>
      <c r="M838" s="86"/>
      <c r="N838" s="108"/>
      <c r="O838" s="104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21"/>
      <c r="AH838" s="21"/>
      <c r="AI838" s="21"/>
      <c r="AJ838" s="21"/>
      <c r="AK838" s="21"/>
      <c r="AL838" s="21"/>
      <c r="AM838" s="21"/>
      <c r="AN838" s="21"/>
      <c r="AO838" s="21"/>
      <c r="AP838" s="21"/>
      <c r="AQ838" s="21"/>
      <c r="AR838" s="21"/>
      <c r="AS838" s="21"/>
      <c r="AT838" s="21"/>
      <c r="AU838" s="21"/>
      <c r="AV838" s="21"/>
    </row>
    <row r="839" spans="1:15" ht="60">
      <c r="A839" s="60" t="s">
        <v>429</v>
      </c>
      <c r="B839" s="40" t="s">
        <v>5</v>
      </c>
      <c r="C839" s="40" t="s">
        <v>72</v>
      </c>
      <c r="D839" s="40" t="s">
        <v>68</v>
      </c>
      <c r="E839" s="40" t="s">
        <v>11</v>
      </c>
      <c r="F839" s="40"/>
      <c r="G839" s="40"/>
      <c r="H839" s="42"/>
      <c r="I839" s="44">
        <f>I840</f>
        <v>13216.7</v>
      </c>
      <c r="J839" s="44">
        <f>J840</f>
        <v>90</v>
      </c>
      <c r="K839" s="44">
        <f t="shared" si="137"/>
        <v>13306.7</v>
      </c>
      <c r="L839" s="86"/>
      <c r="M839" s="86"/>
      <c r="N839" s="108"/>
      <c r="O839" s="104"/>
    </row>
    <row r="840" spans="1:15" ht="75">
      <c r="A840" s="60" t="s">
        <v>12</v>
      </c>
      <c r="B840" s="40" t="s">
        <v>5</v>
      </c>
      <c r="C840" s="40" t="s">
        <v>72</v>
      </c>
      <c r="D840" s="40" t="s">
        <v>68</v>
      </c>
      <c r="E840" s="40" t="s">
        <v>13</v>
      </c>
      <c r="F840" s="40"/>
      <c r="G840" s="40"/>
      <c r="H840" s="42"/>
      <c r="I840" s="44">
        <f>I845+I841+I853+I849</f>
        <v>13216.7</v>
      </c>
      <c r="J840" s="44">
        <f>J845+J841+J853+J849</f>
        <v>90</v>
      </c>
      <c r="K840" s="44">
        <f t="shared" si="137"/>
        <v>13306.7</v>
      </c>
      <c r="L840" s="86"/>
      <c r="M840" s="86"/>
      <c r="N840" s="108"/>
      <c r="O840" s="104"/>
    </row>
    <row r="841" spans="1:15" ht="18">
      <c r="A841" s="60" t="s">
        <v>293</v>
      </c>
      <c r="B841" s="40" t="s">
        <v>5</v>
      </c>
      <c r="C841" s="40" t="s">
        <v>72</v>
      </c>
      <c r="D841" s="40" t="s">
        <v>68</v>
      </c>
      <c r="E841" s="40" t="s">
        <v>481</v>
      </c>
      <c r="F841" s="40"/>
      <c r="G841" s="40"/>
      <c r="H841" s="42"/>
      <c r="I841" s="44">
        <f aca="true" t="shared" si="142" ref="I841:J843">I842</f>
        <v>0</v>
      </c>
      <c r="J841" s="44">
        <f t="shared" si="142"/>
        <v>0</v>
      </c>
      <c r="K841" s="45">
        <f>I841+J841</f>
        <v>0</v>
      </c>
      <c r="L841" s="86"/>
      <c r="M841" s="86"/>
      <c r="N841" s="108"/>
      <c r="O841" s="104"/>
    </row>
    <row r="842" spans="1:15" ht="30">
      <c r="A842" s="60" t="s">
        <v>502</v>
      </c>
      <c r="B842" s="40" t="s">
        <v>5</v>
      </c>
      <c r="C842" s="40" t="s">
        <v>72</v>
      </c>
      <c r="D842" s="40" t="s">
        <v>68</v>
      </c>
      <c r="E842" s="40" t="s">
        <v>482</v>
      </c>
      <c r="F842" s="40" t="s">
        <v>127</v>
      </c>
      <c r="G842" s="40"/>
      <c r="H842" s="42"/>
      <c r="I842" s="44">
        <f t="shared" si="142"/>
        <v>0</v>
      </c>
      <c r="J842" s="44">
        <f t="shared" si="142"/>
        <v>0</v>
      </c>
      <c r="K842" s="45">
        <f>I842+J842</f>
        <v>0</v>
      </c>
      <c r="L842" s="86"/>
      <c r="M842" s="86"/>
      <c r="N842" s="108"/>
      <c r="O842" s="104"/>
    </row>
    <row r="843" spans="1:15" ht="30">
      <c r="A843" s="60" t="s">
        <v>130</v>
      </c>
      <c r="B843" s="40" t="s">
        <v>5</v>
      </c>
      <c r="C843" s="40" t="s">
        <v>72</v>
      </c>
      <c r="D843" s="40" t="s">
        <v>68</v>
      </c>
      <c r="E843" s="40" t="s">
        <v>481</v>
      </c>
      <c r="F843" s="40" t="s">
        <v>129</v>
      </c>
      <c r="G843" s="40"/>
      <c r="H843" s="42"/>
      <c r="I843" s="44">
        <f t="shared" si="142"/>
        <v>0</v>
      </c>
      <c r="J843" s="44">
        <f t="shared" si="142"/>
        <v>0</v>
      </c>
      <c r="K843" s="45">
        <f>I843+J843</f>
        <v>0</v>
      </c>
      <c r="L843" s="86"/>
      <c r="M843" s="86"/>
      <c r="N843" s="108"/>
      <c r="O843" s="104"/>
    </row>
    <row r="844" spans="1:15" ht="18">
      <c r="A844" s="121" t="s">
        <v>114</v>
      </c>
      <c r="B844" s="41" t="s">
        <v>5</v>
      </c>
      <c r="C844" s="41" t="s">
        <v>72</v>
      </c>
      <c r="D844" s="41" t="s">
        <v>68</v>
      </c>
      <c r="E844" s="41" t="s">
        <v>481</v>
      </c>
      <c r="F844" s="41" t="s">
        <v>129</v>
      </c>
      <c r="G844" s="41" t="s">
        <v>103</v>
      </c>
      <c r="H844" s="42"/>
      <c r="I844" s="45">
        <v>0</v>
      </c>
      <c r="J844" s="45">
        <v>0</v>
      </c>
      <c r="K844" s="45">
        <f>I844+J844</f>
        <v>0</v>
      </c>
      <c r="L844" s="86"/>
      <c r="M844" s="86"/>
      <c r="N844" s="108"/>
      <c r="O844" s="104"/>
    </row>
    <row r="845" spans="1:15" ht="18">
      <c r="A845" s="60" t="s">
        <v>293</v>
      </c>
      <c r="B845" s="40" t="s">
        <v>5</v>
      </c>
      <c r="C845" s="40" t="s">
        <v>72</v>
      </c>
      <c r="D845" s="40" t="s">
        <v>68</v>
      </c>
      <c r="E845" s="40" t="s">
        <v>14</v>
      </c>
      <c r="F845" s="40"/>
      <c r="G845" s="40"/>
      <c r="H845" s="42"/>
      <c r="I845" s="44">
        <f aca="true" t="shared" si="143" ref="I845:J847">I846</f>
        <v>131.1</v>
      </c>
      <c r="J845" s="44">
        <f t="shared" si="143"/>
        <v>0</v>
      </c>
      <c r="K845" s="44">
        <f t="shared" si="137"/>
        <v>131.1</v>
      </c>
      <c r="L845" s="86"/>
      <c r="M845" s="86"/>
      <c r="N845" s="108"/>
      <c r="O845" s="104"/>
    </row>
    <row r="846" spans="1:15" ht="30">
      <c r="A846" s="60" t="s">
        <v>502</v>
      </c>
      <c r="B846" s="40" t="s">
        <v>5</v>
      </c>
      <c r="C846" s="40" t="s">
        <v>72</v>
      </c>
      <c r="D846" s="40" t="s">
        <v>68</v>
      </c>
      <c r="E846" s="40" t="s">
        <v>14</v>
      </c>
      <c r="F846" s="40" t="s">
        <v>127</v>
      </c>
      <c r="G846" s="40"/>
      <c r="H846" s="42"/>
      <c r="I846" s="44">
        <f t="shared" si="143"/>
        <v>131.1</v>
      </c>
      <c r="J846" s="44">
        <f t="shared" si="143"/>
        <v>0</v>
      </c>
      <c r="K846" s="44">
        <f t="shared" si="137"/>
        <v>131.1</v>
      </c>
      <c r="L846" s="86"/>
      <c r="M846" s="86"/>
      <c r="N846" s="108"/>
      <c r="O846" s="104"/>
    </row>
    <row r="847" spans="1:15" ht="30">
      <c r="A847" s="60" t="s">
        <v>130</v>
      </c>
      <c r="B847" s="40" t="s">
        <v>5</v>
      </c>
      <c r="C847" s="40" t="s">
        <v>72</v>
      </c>
      <c r="D847" s="40" t="s">
        <v>68</v>
      </c>
      <c r="E847" s="40" t="s">
        <v>14</v>
      </c>
      <c r="F847" s="40" t="s">
        <v>129</v>
      </c>
      <c r="G847" s="40"/>
      <c r="H847" s="42"/>
      <c r="I847" s="44">
        <f t="shared" si="143"/>
        <v>131.1</v>
      </c>
      <c r="J847" s="44">
        <f t="shared" si="143"/>
        <v>0</v>
      </c>
      <c r="K847" s="44">
        <f t="shared" si="137"/>
        <v>131.1</v>
      </c>
      <c r="L847" s="86"/>
      <c r="M847" s="86"/>
      <c r="N847" s="108"/>
      <c r="O847" s="104"/>
    </row>
    <row r="848" spans="1:15" ht="18">
      <c r="A848" s="121" t="s">
        <v>113</v>
      </c>
      <c r="B848" s="41" t="s">
        <v>5</v>
      </c>
      <c r="C848" s="41" t="s">
        <v>72</v>
      </c>
      <c r="D848" s="41" t="s">
        <v>68</v>
      </c>
      <c r="E848" s="41" t="s">
        <v>14</v>
      </c>
      <c r="F848" s="41" t="s">
        <v>129</v>
      </c>
      <c r="G848" s="41" t="s">
        <v>102</v>
      </c>
      <c r="H848" s="42"/>
      <c r="I848" s="45">
        <v>131.1</v>
      </c>
      <c r="J848" s="45">
        <v>0</v>
      </c>
      <c r="K848" s="45">
        <f t="shared" si="137"/>
        <v>131.1</v>
      </c>
      <c r="L848" s="86"/>
      <c r="M848" s="86"/>
      <c r="N848" s="108"/>
      <c r="O848" s="104"/>
    </row>
    <row r="849" spans="1:15" ht="18">
      <c r="A849" s="60" t="s">
        <v>293</v>
      </c>
      <c r="B849" s="40" t="s">
        <v>5</v>
      </c>
      <c r="C849" s="40" t="s">
        <v>72</v>
      </c>
      <c r="D849" s="40" t="s">
        <v>68</v>
      </c>
      <c r="E849" s="40" t="s">
        <v>517</v>
      </c>
      <c r="F849" s="41"/>
      <c r="G849" s="41"/>
      <c r="H849" s="42"/>
      <c r="I849" s="44">
        <f aca="true" t="shared" si="144" ref="I849:K851">I850</f>
        <v>102.5</v>
      </c>
      <c r="J849" s="44">
        <f t="shared" si="144"/>
        <v>90</v>
      </c>
      <c r="K849" s="44">
        <f t="shared" si="144"/>
        <v>192.5</v>
      </c>
      <c r="L849" s="86"/>
      <c r="M849" s="86"/>
      <c r="N849" s="108"/>
      <c r="O849" s="104"/>
    </row>
    <row r="850" spans="1:15" ht="30">
      <c r="A850" s="60" t="s">
        <v>502</v>
      </c>
      <c r="B850" s="40" t="s">
        <v>5</v>
      </c>
      <c r="C850" s="40" t="s">
        <v>72</v>
      </c>
      <c r="D850" s="40" t="s">
        <v>68</v>
      </c>
      <c r="E850" s="40" t="s">
        <v>517</v>
      </c>
      <c r="F850" s="40" t="s">
        <v>127</v>
      </c>
      <c r="G850" s="40"/>
      <c r="H850" s="42"/>
      <c r="I850" s="44">
        <f t="shared" si="144"/>
        <v>102.5</v>
      </c>
      <c r="J850" s="44">
        <f t="shared" si="144"/>
        <v>90</v>
      </c>
      <c r="K850" s="44">
        <f t="shared" si="144"/>
        <v>192.5</v>
      </c>
      <c r="L850" s="86"/>
      <c r="M850" s="86"/>
      <c r="N850" s="108"/>
      <c r="O850" s="104"/>
    </row>
    <row r="851" spans="1:15" ht="30">
      <c r="A851" s="60" t="s">
        <v>130</v>
      </c>
      <c r="B851" s="40" t="s">
        <v>5</v>
      </c>
      <c r="C851" s="40" t="s">
        <v>72</v>
      </c>
      <c r="D851" s="40" t="s">
        <v>68</v>
      </c>
      <c r="E851" s="40" t="s">
        <v>517</v>
      </c>
      <c r="F851" s="40" t="s">
        <v>129</v>
      </c>
      <c r="G851" s="40"/>
      <c r="H851" s="42"/>
      <c r="I851" s="44">
        <f t="shared" si="144"/>
        <v>102.5</v>
      </c>
      <c r="J851" s="44">
        <f t="shared" si="144"/>
        <v>90</v>
      </c>
      <c r="K851" s="44">
        <f t="shared" si="144"/>
        <v>192.5</v>
      </c>
      <c r="L851" s="86"/>
      <c r="M851" s="86"/>
      <c r="N851" s="108"/>
      <c r="O851" s="104"/>
    </row>
    <row r="852" spans="1:15" ht="18">
      <c r="A852" s="121" t="s">
        <v>113</v>
      </c>
      <c r="B852" s="41" t="s">
        <v>5</v>
      </c>
      <c r="C852" s="41" t="s">
        <v>72</v>
      </c>
      <c r="D852" s="41" t="s">
        <v>68</v>
      </c>
      <c r="E852" s="41" t="s">
        <v>517</v>
      </c>
      <c r="F852" s="41" t="s">
        <v>129</v>
      </c>
      <c r="G852" s="41" t="s">
        <v>102</v>
      </c>
      <c r="H852" s="42"/>
      <c r="I852" s="45">
        <v>102.5</v>
      </c>
      <c r="J852" s="45">
        <v>90</v>
      </c>
      <c r="K852" s="45">
        <f>I852+J852</f>
        <v>192.5</v>
      </c>
      <c r="L852" s="86"/>
      <c r="M852" s="86"/>
      <c r="N852" s="108"/>
      <c r="O852" s="104"/>
    </row>
    <row r="853" spans="1:15" ht="18">
      <c r="A853" s="60" t="s">
        <v>293</v>
      </c>
      <c r="B853" s="40" t="s">
        <v>5</v>
      </c>
      <c r="C853" s="40" t="s">
        <v>72</v>
      </c>
      <c r="D853" s="40" t="s">
        <v>68</v>
      </c>
      <c r="E853" s="40" t="s">
        <v>14</v>
      </c>
      <c r="F853" s="40"/>
      <c r="G853" s="40"/>
      <c r="H853" s="42"/>
      <c r="I853" s="44">
        <f aca="true" t="shared" si="145" ref="I853:K855">I854</f>
        <v>12983.1</v>
      </c>
      <c r="J853" s="44">
        <f t="shared" si="145"/>
        <v>0</v>
      </c>
      <c r="K853" s="44">
        <f t="shared" si="145"/>
        <v>12983.1</v>
      </c>
      <c r="L853" s="86"/>
      <c r="M853" s="86"/>
      <c r="N853" s="108"/>
      <c r="O853" s="104"/>
    </row>
    <row r="854" spans="1:15" ht="30">
      <c r="A854" s="60" t="s">
        <v>502</v>
      </c>
      <c r="B854" s="40" t="s">
        <v>5</v>
      </c>
      <c r="C854" s="40" t="s">
        <v>72</v>
      </c>
      <c r="D854" s="40" t="s">
        <v>68</v>
      </c>
      <c r="E854" s="40" t="s">
        <v>14</v>
      </c>
      <c r="F854" s="40" t="s">
        <v>127</v>
      </c>
      <c r="G854" s="40"/>
      <c r="H854" s="42"/>
      <c r="I854" s="44">
        <f t="shared" si="145"/>
        <v>12983.1</v>
      </c>
      <c r="J854" s="44">
        <f t="shared" si="145"/>
        <v>0</v>
      </c>
      <c r="K854" s="44">
        <f t="shared" si="145"/>
        <v>12983.1</v>
      </c>
      <c r="L854" s="86"/>
      <c r="M854" s="86"/>
      <c r="N854" s="108"/>
      <c r="O854" s="104"/>
    </row>
    <row r="855" spans="1:15" ht="30">
      <c r="A855" s="60" t="s">
        <v>130</v>
      </c>
      <c r="B855" s="40" t="s">
        <v>5</v>
      </c>
      <c r="C855" s="40" t="s">
        <v>72</v>
      </c>
      <c r="D855" s="40" t="s">
        <v>68</v>
      </c>
      <c r="E855" s="40" t="s">
        <v>14</v>
      </c>
      <c r="F855" s="40" t="s">
        <v>129</v>
      </c>
      <c r="G855" s="40"/>
      <c r="H855" s="42"/>
      <c r="I855" s="44">
        <f t="shared" si="145"/>
        <v>12983.1</v>
      </c>
      <c r="J855" s="44">
        <f t="shared" si="145"/>
        <v>0</v>
      </c>
      <c r="K855" s="44">
        <f t="shared" si="145"/>
        <v>12983.1</v>
      </c>
      <c r="L855" s="86"/>
      <c r="M855" s="86"/>
      <c r="N855" s="108"/>
      <c r="O855" s="104"/>
    </row>
    <row r="856" spans="1:15" ht="18">
      <c r="A856" s="121" t="s">
        <v>114</v>
      </c>
      <c r="B856" s="41" t="s">
        <v>5</v>
      </c>
      <c r="C856" s="41" t="s">
        <v>72</v>
      </c>
      <c r="D856" s="41" t="s">
        <v>68</v>
      </c>
      <c r="E856" s="41" t="s">
        <v>14</v>
      </c>
      <c r="F856" s="41" t="s">
        <v>129</v>
      </c>
      <c r="G856" s="41" t="s">
        <v>103</v>
      </c>
      <c r="H856" s="42"/>
      <c r="I856" s="45">
        <v>12983.1</v>
      </c>
      <c r="J856" s="45">
        <v>0</v>
      </c>
      <c r="K856" s="45">
        <f>I856+J856</f>
        <v>12983.1</v>
      </c>
      <c r="L856" s="86"/>
      <c r="M856" s="86"/>
      <c r="N856" s="108"/>
      <c r="O856" s="104"/>
    </row>
    <row r="857" spans="1:15" ht="27.75" customHeight="1">
      <c r="A857" s="120" t="s">
        <v>264</v>
      </c>
      <c r="B857" s="42" t="s">
        <v>5</v>
      </c>
      <c r="C857" s="42" t="s">
        <v>72</v>
      </c>
      <c r="D857" s="42" t="s">
        <v>72</v>
      </c>
      <c r="E857" s="42"/>
      <c r="F857" s="42"/>
      <c r="G857" s="42"/>
      <c r="H857" s="42"/>
      <c r="I857" s="43">
        <f>I858</f>
        <v>5534</v>
      </c>
      <c r="J857" s="43">
        <f>J858</f>
        <v>320.8</v>
      </c>
      <c r="K857" s="43">
        <f t="shared" si="137"/>
        <v>5854.8</v>
      </c>
      <c r="L857" s="86"/>
      <c r="M857" s="86"/>
      <c r="N857" s="108"/>
      <c r="O857" s="104"/>
    </row>
    <row r="858" spans="1:15" ht="30">
      <c r="A858" s="115" t="s">
        <v>38</v>
      </c>
      <c r="B858" s="40" t="s">
        <v>5</v>
      </c>
      <c r="C858" s="40" t="s">
        <v>72</v>
      </c>
      <c r="D858" s="40" t="s">
        <v>72</v>
      </c>
      <c r="E858" s="40" t="s">
        <v>265</v>
      </c>
      <c r="F858" s="40"/>
      <c r="G858" s="40"/>
      <c r="H858" s="40"/>
      <c r="I858" s="44">
        <f>I859</f>
        <v>5534</v>
      </c>
      <c r="J858" s="44">
        <f>J859</f>
        <v>320.8</v>
      </c>
      <c r="K858" s="44">
        <f t="shared" si="137"/>
        <v>5854.8</v>
      </c>
      <c r="L858" s="86"/>
      <c r="M858" s="86"/>
      <c r="N858" s="108"/>
      <c r="O858" s="104"/>
    </row>
    <row r="859" spans="1:15" ht="45">
      <c r="A859" s="115" t="s">
        <v>123</v>
      </c>
      <c r="B859" s="40" t="s">
        <v>5</v>
      </c>
      <c r="C859" s="40" t="s">
        <v>72</v>
      </c>
      <c r="D859" s="40" t="s">
        <v>72</v>
      </c>
      <c r="E859" s="40" t="s">
        <v>266</v>
      </c>
      <c r="F859" s="40"/>
      <c r="G859" s="40"/>
      <c r="H859" s="40"/>
      <c r="I859" s="44">
        <f>I861+I863</f>
        <v>5534</v>
      </c>
      <c r="J859" s="44">
        <f>J861+J863</f>
        <v>320.8</v>
      </c>
      <c r="K859" s="44">
        <f t="shared" si="137"/>
        <v>5854.8</v>
      </c>
      <c r="L859" s="86"/>
      <c r="M859" s="86"/>
      <c r="N859" s="103"/>
      <c r="O859" s="102"/>
    </row>
    <row r="860" spans="1:15" ht="90">
      <c r="A860" s="115" t="s">
        <v>249</v>
      </c>
      <c r="B860" s="40" t="s">
        <v>5</v>
      </c>
      <c r="C860" s="40" t="s">
        <v>72</v>
      </c>
      <c r="D860" s="40" t="s">
        <v>72</v>
      </c>
      <c r="E860" s="40" t="s">
        <v>266</v>
      </c>
      <c r="F860" s="40" t="s">
        <v>124</v>
      </c>
      <c r="G860" s="40"/>
      <c r="H860" s="40"/>
      <c r="I860" s="44">
        <f>I861</f>
        <v>5351.3</v>
      </c>
      <c r="J860" s="44">
        <f>J861</f>
        <v>320.8</v>
      </c>
      <c r="K860" s="44">
        <f t="shared" si="137"/>
        <v>5672.1</v>
      </c>
      <c r="L860" s="86"/>
      <c r="M860" s="86"/>
      <c r="N860" s="103"/>
      <c r="O860" s="102"/>
    </row>
    <row r="861" spans="1:15" ht="30">
      <c r="A861" s="115" t="s">
        <v>128</v>
      </c>
      <c r="B861" s="40" t="s">
        <v>5</v>
      </c>
      <c r="C861" s="40" t="s">
        <v>72</v>
      </c>
      <c r="D861" s="40" t="s">
        <v>72</v>
      </c>
      <c r="E861" s="40" t="s">
        <v>266</v>
      </c>
      <c r="F861" s="40" t="s">
        <v>125</v>
      </c>
      <c r="G861" s="40"/>
      <c r="H861" s="40"/>
      <c r="I861" s="44">
        <f>I862</f>
        <v>5351.3</v>
      </c>
      <c r="J861" s="44">
        <f>J862</f>
        <v>320.8</v>
      </c>
      <c r="K861" s="44">
        <f t="shared" si="137"/>
        <v>5672.1</v>
      </c>
      <c r="L861" s="86"/>
      <c r="M861" s="86"/>
      <c r="N861" s="103"/>
      <c r="O861" s="102"/>
    </row>
    <row r="862" spans="1:15" ht="18">
      <c r="A862" s="61" t="s">
        <v>113</v>
      </c>
      <c r="B862" s="41" t="s">
        <v>5</v>
      </c>
      <c r="C862" s="40" t="s">
        <v>72</v>
      </c>
      <c r="D862" s="40" t="s">
        <v>72</v>
      </c>
      <c r="E862" s="41" t="s">
        <v>266</v>
      </c>
      <c r="F862" s="41" t="s">
        <v>125</v>
      </c>
      <c r="G862" s="41" t="s">
        <v>102</v>
      </c>
      <c r="H862" s="41"/>
      <c r="I862" s="45">
        <v>5351.3</v>
      </c>
      <c r="J862" s="45">
        <v>320.8</v>
      </c>
      <c r="K862" s="45">
        <f t="shared" si="137"/>
        <v>5672.1</v>
      </c>
      <c r="L862" s="86"/>
      <c r="M862" s="86"/>
      <c r="N862" s="103"/>
      <c r="O862" s="102"/>
    </row>
    <row r="863" spans="1:15" ht="30">
      <c r="A863" s="60" t="s">
        <v>502</v>
      </c>
      <c r="B863" s="40" t="s">
        <v>5</v>
      </c>
      <c r="C863" s="40" t="s">
        <v>72</v>
      </c>
      <c r="D863" s="40" t="s">
        <v>72</v>
      </c>
      <c r="E863" s="40" t="s">
        <v>266</v>
      </c>
      <c r="F863" s="40" t="s">
        <v>127</v>
      </c>
      <c r="G863" s="40"/>
      <c r="H863" s="40"/>
      <c r="I863" s="44">
        <f>I864</f>
        <v>182.7</v>
      </c>
      <c r="J863" s="44">
        <f>J864</f>
        <v>0</v>
      </c>
      <c r="K863" s="44">
        <f t="shared" si="137"/>
        <v>182.7</v>
      </c>
      <c r="L863" s="86"/>
      <c r="M863" s="86"/>
      <c r="N863" s="103"/>
      <c r="O863" s="102"/>
    </row>
    <row r="864" spans="1:15" ht="30">
      <c r="A864" s="60" t="s">
        <v>130</v>
      </c>
      <c r="B864" s="40" t="s">
        <v>5</v>
      </c>
      <c r="C864" s="40" t="s">
        <v>72</v>
      </c>
      <c r="D864" s="40" t="s">
        <v>72</v>
      </c>
      <c r="E864" s="40" t="s">
        <v>266</v>
      </c>
      <c r="F864" s="40" t="s">
        <v>129</v>
      </c>
      <c r="G864" s="40"/>
      <c r="H864" s="40"/>
      <c r="I864" s="44">
        <f>I865</f>
        <v>182.7</v>
      </c>
      <c r="J864" s="44">
        <f>J865</f>
        <v>0</v>
      </c>
      <c r="K864" s="44">
        <f t="shared" si="137"/>
        <v>182.7</v>
      </c>
      <c r="L864" s="86"/>
      <c r="M864" s="86"/>
      <c r="N864" s="87"/>
      <c r="O864" s="104"/>
    </row>
    <row r="865" spans="1:15" ht="18">
      <c r="A865" s="61" t="s">
        <v>113</v>
      </c>
      <c r="B865" s="41" t="s">
        <v>5</v>
      </c>
      <c r="C865" s="40" t="s">
        <v>72</v>
      </c>
      <c r="D865" s="40" t="s">
        <v>72</v>
      </c>
      <c r="E865" s="41" t="s">
        <v>266</v>
      </c>
      <c r="F865" s="41" t="s">
        <v>129</v>
      </c>
      <c r="G865" s="41" t="s">
        <v>102</v>
      </c>
      <c r="H865" s="41"/>
      <c r="I865" s="45">
        <v>182.7</v>
      </c>
      <c r="J865" s="45">
        <v>0</v>
      </c>
      <c r="K865" s="45">
        <f t="shared" si="137"/>
        <v>182.7</v>
      </c>
      <c r="L865" s="86"/>
      <c r="M865" s="86"/>
      <c r="N865" s="87"/>
      <c r="O865" s="104"/>
    </row>
    <row r="866" spans="1:15" ht="57.75">
      <c r="A866" s="65" t="s">
        <v>172</v>
      </c>
      <c r="B866" s="42" t="s">
        <v>411</v>
      </c>
      <c r="C866" s="40"/>
      <c r="D866" s="40"/>
      <c r="E866" s="40"/>
      <c r="F866" s="40"/>
      <c r="G866" s="40"/>
      <c r="H866" s="40"/>
      <c r="I866" s="43">
        <f>I882+I977+I1110+I869</f>
        <v>99748</v>
      </c>
      <c r="J866" s="43">
        <f>J882+J977+J1110+J869</f>
        <v>3846.5999999999995</v>
      </c>
      <c r="K866" s="43">
        <f aca="true" t="shared" si="146" ref="K866:K927">I866+J866</f>
        <v>103594.6</v>
      </c>
      <c r="L866" s="86"/>
      <c r="M866" s="86"/>
      <c r="N866" s="87"/>
      <c r="O866" s="104"/>
    </row>
    <row r="867" spans="1:15" ht="18">
      <c r="A867" s="120" t="s">
        <v>113</v>
      </c>
      <c r="B867" s="42" t="s">
        <v>411</v>
      </c>
      <c r="C867" s="42"/>
      <c r="D867" s="42"/>
      <c r="E867" s="42"/>
      <c r="F867" s="42"/>
      <c r="G867" s="42" t="s">
        <v>102</v>
      </c>
      <c r="H867" s="40"/>
      <c r="I867" s="43">
        <f>I899+I910+I921+I929+I934+I939+I944+I950+I955+I960+I965+I971+I976+I1000+I1022+I1027+I1046+I1056+I1066+I1069+I1074+I1080+I1089+I1092+I1095+I1103+I1106+I1109+I1126+I1136+I1129+I1083+I990+I1123+I1131+I1042+I1052+I906+I895+I917+I1099+I1062+I1072+I1032+I1009+I881+I1146+I993</f>
        <v>84457.00000000001</v>
      </c>
      <c r="J867" s="43">
        <f>J899+J910+J921+J929+J934+J939+J944+J950+J955+J960+J965+J971+J976+J1000+J1022+J1027+J1046+J1056+J1066+J1069+J1074+J1080+J1089+J1092+J1095+J1103+J1106+J1109+J1126+J1136+J1129+J1083+J990+J1123+J1131+J1042+J1052+J906+J895+J917+J1099+J1062+J1072+J1032+J1009+J881+J1146+J993</f>
        <v>3846.6</v>
      </c>
      <c r="K867" s="43">
        <f t="shared" si="146"/>
        <v>88303.60000000002</v>
      </c>
      <c r="L867" s="86"/>
      <c r="M867" s="86"/>
      <c r="N867" s="87"/>
      <c r="O867" s="104"/>
    </row>
    <row r="868" spans="1:15" ht="18">
      <c r="A868" s="120" t="s">
        <v>114</v>
      </c>
      <c r="B868" s="42" t="s">
        <v>411</v>
      </c>
      <c r="C868" s="42"/>
      <c r="D868" s="42"/>
      <c r="E868" s="42"/>
      <c r="F868" s="42"/>
      <c r="G868" s="42" t="s">
        <v>103</v>
      </c>
      <c r="H868" s="40"/>
      <c r="I868" s="43">
        <f>I888+I986+I983+I1018+I1005+I877+I1038+I1013+I1142+I1116</f>
        <v>15291</v>
      </c>
      <c r="J868" s="43">
        <f>J888+J986+J983+J1018+J1005+J877+J1038+J1013+J1142+J1116</f>
        <v>0</v>
      </c>
      <c r="K868" s="43">
        <f t="shared" si="146"/>
        <v>15291</v>
      </c>
      <c r="L868" s="86"/>
      <c r="M868" s="86"/>
      <c r="N868" s="87"/>
      <c r="O868" s="104"/>
    </row>
    <row r="869" spans="1:15" ht="18">
      <c r="A869" s="120" t="s">
        <v>56</v>
      </c>
      <c r="B869" s="42" t="s">
        <v>411</v>
      </c>
      <c r="C869" s="42" t="s">
        <v>72</v>
      </c>
      <c r="D869" s="42"/>
      <c r="E869" s="42"/>
      <c r="F869" s="42"/>
      <c r="G869" s="42"/>
      <c r="H869" s="40"/>
      <c r="I869" s="43">
        <f aca="true" t="shared" si="147" ref="I869:K872">I870</f>
        <v>3028.1000000000004</v>
      </c>
      <c r="J869" s="43">
        <f t="shared" si="147"/>
        <v>0</v>
      </c>
      <c r="K869" s="43">
        <f t="shared" si="147"/>
        <v>3028.1000000000004</v>
      </c>
      <c r="L869" s="86"/>
      <c r="M869" s="86"/>
      <c r="N869" s="87"/>
      <c r="O869" s="104"/>
    </row>
    <row r="870" spans="1:15" ht="18">
      <c r="A870" s="60" t="s">
        <v>231</v>
      </c>
      <c r="B870" s="42" t="s">
        <v>411</v>
      </c>
      <c r="C870" s="42" t="s">
        <v>72</v>
      </c>
      <c r="D870" s="42" t="s">
        <v>68</v>
      </c>
      <c r="E870" s="42"/>
      <c r="F870" s="42"/>
      <c r="G870" s="42"/>
      <c r="H870" s="40"/>
      <c r="I870" s="43">
        <f t="shared" si="147"/>
        <v>3028.1000000000004</v>
      </c>
      <c r="J870" s="43">
        <f t="shared" si="147"/>
        <v>0</v>
      </c>
      <c r="K870" s="43">
        <f t="shared" si="147"/>
        <v>3028.1000000000004</v>
      </c>
      <c r="L870" s="86"/>
      <c r="M870" s="86"/>
      <c r="N870" s="87"/>
      <c r="O870" s="104"/>
    </row>
    <row r="871" spans="1:15" ht="45">
      <c r="A871" s="60" t="s">
        <v>187</v>
      </c>
      <c r="B871" s="40" t="s">
        <v>411</v>
      </c>
      <c r="C871" s="40" t="s">
        <v>72</v>
      </c>
      <c r="D871" s="40" t="s">
        <v>68</v>
      </c>
      <c r="E871" s="40" t="s">
        <v>314</v>
      </c>
      <c r="F871" s="42"/>
      <c r="G871" s="42"/>
      <c r="H871" s="40"/>
      <c r="I871" s="44">
        <f t="shared" si="147"/>
        <v>3028.1000000000004</v>
      </c>
      <c r="J871" s="44">
        <f t="shared" si="147"/>
        <v>0</v>
      </c>
      <c r="K871" s="44">
        <f t="shared" si="147"/>
        <v>3028.1000000000004</v>
      </c>
      <c r="L871" s="86"/>
      <c r="M871" s="86"/>
      <c r="N871" s="87"/>
      <c r="O871" s="104"/>
    </row>
    <row r="872" spans="1:15" ht="45">
      <c r="A872" s="60" t="s">
        <v>203</v>
      </c>
      <c r="B872" s="40" t="s">
        <v>411</v>
      </c>
      <c r="C872" s="40" t="s">
        <v>72</v>
      </c>
      <c r="D872" s="40" t="s">
        <v>68</v>
      </c>
      <c r="E872" s="40" t="s">
        <v>314</v>
      </c>
      <c r="F872" s="42"/>
      <c r="G872" s="42"/>
      <c r="H872" s="40"/>
      <c r="I872" s="44">
        <f t="shared" si="147"/>
        <v>3028.1000000000004</v>
      </c>
      <c r="J872" s="44">
        <f t="shared" si="147"/>
        <v>0</v>
      </c>
      <c r="K872" s="44">
        <f t="shared" si="147"/>
        <v>3028.1000000000004</v>
      </c>
      <c r="L872" s="86"/>
      <c r="M872" s="86"/>
      <c r="N872" s="87"/>
      <c r="O872" s="104"/>
    </row>
    <row r="873" spans="1:15" ht="45">
      <c r="A873" s="115" t="s">
        <v>505</v>
      </c>
      <c r="B873" s="40" t="s">
        <v>411</v>
      </c>
      <c r="C873" s="40" t="s">
        <v>72</v>
      </c>
      <c r="D873" s="40" t="s">
        <v>68</v>
      </c>
      <c r="E873" s="131" t="s">
        <v>473</v>
      </c>
      <c r="F873" s="40"/>
      <c r="G873" s="40"/>
      <c r="H873" s="40"/>
      <c r="I873" s="44">
        <f>I874+I878</f>
        <v>3028.1000000000004</v>
      </c>
      <c r="J873" s="44">
        <f>J874+J878</f>
        <v>0</v>
      </c>
      <c r="K873" s="44">
        <f>I873+J873</f>
        <v>3028.1000000000004</v>
      </c>
      <c r="L873" s="86"/>
      <c r="M873" s="86"/>
      <c r="N873" s="87"/>
      <c r="O873" s="104"/>
    </row>
    <row r="874" spans="1:15" ht="18">
      <c r="A874" s="115" t="s">
        <v>293</v>
      </c>
      <c r="B874" s="40" t="s">
        <v>411</v>
      </c>
      <c r="C874" s="40" t="s">
        <v>72</v>
      </c>
      <c r="D874" s="40" t="s">
        <v>68</v>
      </c>
      <c r="E874" s="132" t="s">
        <v>493</v>
      </c>
      <c r="F874" s="40"/>
      <c r="G874" s="40"/>
      <c r="H874" s="40"/>
      <c r="I874" s="44">
        <f aca="true" t="shared" si="148" ref="I874:K876">I875</f>
        <v>2164.9</v>
      </c>
      <c r="J874" s="44">
        <f t="shared" si="148"/>
        <v>0</v>
      </c>
      <c r="K874" s="44">
        <f t="shared" si="148"/>
        <v>2164.9</v>
      </c>
      <c r="L874" s="86"/>
      <c r="M874" s="86"/>
      <c r="N874" s="87"/>
      <c r="O874" s="104"/>
    </row>
    <row r="875" spans="1:15" ht="30">
      <c r="A875" s="60" t="s">
        <v>502</v>
      </c>
      <c r="B875" s="40" t="s">
        <v>411</v>
      </c>
      <c r="C875" s="40" t="s">
        <v>72</v>
      </c>
      <c r="D875" s="40" t="s">
        <v>68</v>
      </c>
      <c r="E875" s="132" t="s">
        <v>493</v>
      </c>
      <c r="F875" s="40" t="s">
        <v>127</v>
      </c>
      <c r="G875" s="40"/>
      <c r="H875" s="40"/>
      <c r="I875" s="44">
        <f t="shared" si="148"/>
        <v>2164.9</v>
      </c>
      <c r="J875" s="44">
        <f t="shared" si="148"/>
        <v>0</v>
      </c>
      <c r="K875" s="44">
        <f t="shared" si="148"/>
        <v>2164.9</v>
      </c>
      <c r="L875" s="86"/>
      <c r="M875" s="86"/>
      <c r="N875" s="87"/>
      <c r="O875" s="104"/>
    </row>
    <row r="876" spans="1:15" ht="30">
      <c r="A876" s="60" t="s">
        <v>130</v>
      </c>
      <c r="B876" s="40" t="s">
        <v>411</v>
      </c>
      <c r="C876" s="40" t="s">
        <v>72</v>
      </c>
      <c r="D876" s="40" t="s">
        <v>68</v>
      </c>
      <c r="E876" s="132" t="s">
        <v>493</v>
      </c>
      <c r="F876" s="40" t="s">
        <v>129</v>
      </c>
      <c r="G876" s="40"/>
      <c r="H876" s="40"/>
      <c r="I876" s="44">
        <f t="shared" si="148"/>
        <v>2164.9</v>
      </c>
      <c r="J876" s="44">
        <f t="shared" si="148"/>
        <v>0</v>
      </c>
      <c r="K876" s="44">
        <f t="shared" si="148"/>
        <v>2164.9</v>
      </c>
      <c r="L876" s="86"/>
      <c r="M876" s="86"/>
      <c r="N876" s="87"/>
      <c r="O876" s="104"/>
    </row>
    <row r="877" spans="1:15" ht="18">
      <c r="A877" s="61" t="s">
        <v>114</v>
      </c>
      <c r="B877" s="41" t="s">
        <v>411</v>
      </c>
      <c r="C877" s="41" t="s">
        <v>72</v>
      </c>
      <c r="D877" s="41" t="s">
        <v>68</v>
      </c>
      <c r="E877" s="133" t="s">
        <v>493</v>
      </c>
      <c r="F877" s="41" t="s">
        <v>129</v>
      </c>
      <c r="G877" s="41" t="s">
        <v>103</v>
      </c>
      <c r="H877" s="40"/>
      <c r="I877" s="45">
        <v>2164.9</v>
      </c>
      <c r="J877" s="45">
        <v>0</v>
      </c>
      <c r="K877" s="45">
        <f>I877+J877</f>
        <v>2164.9</v>
      </c>
      <c r="L877" s="86"/>
      <c r="M877" s="86"/>
      <c r="N877" s="87"/>
      <c r="O877" s="104"/>
    </row>
    <row r="878" spans="1:15" ht="18">
      <c r="A878" s="115" t="s">
        <v>293</v>
      </c>
      <c r="B878" s="40" t="s">
        <v>411</v>
      </c>
      <c r="C878" s="40" t="s">
        <v>72</v>
      </c>
      <c r="D878" s="40" t="s">
        <v>68</v>
      </c>
      <c r="E878" s="132" t="s">
        <v>474</v>
      </c>
      <c r="F878" s="40"/>
      <c r="G878" s="40"/>
      <c r="H878" s="40"/>
      <c r="I878" s="44">
        <f aca="true" t="shared" si="149" ref="I878:K880">I879</f>
        <v>863.2</v>
      </c>
      <c r="J878" s="44">
        <f t="shared" si="149"/>
        <v>0</v>
      </c>
      <c r="K878" s="44">
        <f t="shared" si="149"/>
        <v>863.2</v>
      </c>
      <c r="L878" s="86"/>
      <c r="M878" s="86"/>
      <c r="N878" s="87"/>
      <c r="O878" s="104"/>
    </row>
    <row r="879" spans="1:15" ht="30">
      <c r="A879" s="60" t="s">
        <v>502</v>
      </c>
      <c r="B879" s="40" t="s">
        <v>411</v>
      </c>
      <c r="C879" s="40" t="s">
        <v>72</v>
      </c>
      <c r="D879" s="40" t="s">
        <v>68</v>
      </c>
      <c r="E879" s="132" t="s">
        <v>474</v>
      </c>
      <c r="F879" s="40" t="s">
        <v>127</v>
      </c>
      <c r="G879" s="40"/>
      <c r="H879" s="40"/>
      <c r="I879" s="44">
        <f t="shared" si="149"/>
        <v>863.2</v>
      </c>
      <c r="J879" s="44">
        <f t="shared" si="149"/>
        <v>0</v>
      </c>
      <c r="K879" s="44">
        <f t="shared" si="149"/>
        <v>863.2</v>
      </c>
      <c r="L879" s="86"/>
      <c r="M879" s="86"/>
      <c r="N879" s="87"/>
      <c r="O879" s="104"/>
    </row>
    <row r="880" spans="1:15" ht="30">
      <c r="A880" s="60" t="s">
        <v>130</v>
      </c>
      <c r="B880" s="40" t="s">
        <v>411</v>
      </c>
      <c r="C880" s="40" t="s">
        <v>72</v>
      </c>
      <c r="D880" s="40" t="s">
        <v>68</v>
      </c>
      <c r="E880" s="132" t="s">
        <v>474</v>
      </c>
      <c r="F880" s="40" t="s">
        <v>129</v>
      </c>
      <c r="G880" s="40"/>
      <c r="H880" s="40"/>
      <c r="I880" s="44">
        <f t="shared" si="149"/>
        <v>863.2</v>
      </c>
      <c r="J880" s="44">
        <f t="shared" si="149"/>
        <v>0</v>
      </c>
      <c r="K880" s="44">
        <f t="shared" si="149"/>
        <v>863.2</v>
      </c>
      <c r="L880" s="86"/>
      <c r="M880" s="86"/>
      <c r="N880" s="87"/>
      <c r="O880" s="104"/>
    </row>
    <row r="881" spans="1:15" ht="18">
      <c r="A881" s="61" t="s">
        <v>113</v>
      </c>
      <c r="B881" s="41" t="s">
        <v>411</v>
      </c>
      <c r="C881" s="41" t="s">
        <v>72</v>
      </c>
      <c r="D881" s="41" t="s">
        <v>68</v>
      </c>
      <c r="E881" s="133" t="s">
        <v>474</v>
      </c>
      <c r="F881" s="41" t="s">
        <v>129</v>
      </c>
      <c r="G881" s="41" t="s">
        <v>102</v>
      </c>
      <c r="H881" s="40"/>
      <c r="I881" s="45">
        <v>863.2</v>
      </c>
      <c r="J881" s="45">
        <v>0</v>
      </c>
      <c r="K881" s="45">
        <f>I881+J881</f>
        <v>863.2</v>
      </c>
      <c r="L881" s="86"/>
      <c r="M881" s="86"/>
      <c r="N881" s="87"/>
      <c r="O881" s="104"/>
    </row>
    <row r="882" spans="1:15" ht="18">
      <c r="A882" s="120" t="s">
        <v>59</v>
      </c>
      <c r="B882" s="42" t="s">
        <v>411</v>
      </c>
      <c r="C882" s="42" t="s">
        <v>74</v>
      </c>
      <c r="D882" s="40"/>
      <c r="E882" s="40"/>
      <c r="F882" s="40"/>
      <c r="G882" s="40"/>
      <c r="H882" s="40"/>
      <c r="I882" s="43">
        <f>I883+I922</f>
        <v>45230.700000000004</v>
      </c>
      <c r="J882" s="43">
        <f>J883+J922</f>
        <v>2918.2999999999997</v>
      </c>
      <c r="K882" s="43">
        <f t="shared" si="146"/>
        <v>48149.00000000001</v>
      </c>
      <c r="L882" s="86"/>
      <c r="M882" s="86"/>
      <c r="N882" s="108"/>
      <c r="O882" s="104"/>
    </row>
    <row r="883" spans="1:15" ht="21" customHeight="1">
      <c r="A883" s="120" t="s">
        <v>422</v>
      </c>
      <c r="B883" s="42" t="s">
        <v>411</v>
      </c>
      <c r="C883" s="42" t="s">
        <v>74</v>
      </c>
      <c r="D883" s="42" t="s">
        <v>68</v>
      </c>
      <c r="E883" s="42"/>
      <c r="F883" s="42"/>
      <c r="G883" s="42"/>
      <c r="H883" s="40"/>
      <c r="I883" s="43">
        <f>I889+I900+I911+I884</f>
        <v>45000.700000000004</v>
      </c>
      <c r="J883" s="43">
        <f>J889+J900+J911+J884</f>
        <v>2918.2999999999997</v>
      </c>
      <c r="K883" s="43">
        <f t="shared" si="146"/>
        <v>47919.00000000001</v>
      </c>
      <c r="L883" s="86"/>
      <c r="M883" s="86"/>
      <c r="N883" s="87"/>
      <c r="O883" s="104"/>
    </row>
    <row r="884" spans="1:15" ht="30">
      <c r="A884" s="115" t="s">
        <v>38</v>
      </c>
      <c r="B884" s="40" t="s">
        <v>411</v>
      </c>
      <c r="C884" s="40" t="s">
        <v>74</v>
      </c>
      <c r="D884" s="40" t="s">
        <v>68</v>
      </c>
      <c r="E884" s="40" t="s">
        <v>265</v>
      </c>
      <c r="F884" s="42"/>
      <c r="G884" s="42"/>
      <c r="H884" s="40"/>
      <c r="I884" s="44">
        <f aca="true" t="shared" si="150" ref="I884:K887">I885</f>
        <v>99</v>
      </c>
      <c r="J884" s="44">
        <f t="shared" si="150"/>
        <v>0</v>
      </c>
      <c r="K884" s="44">
        <f t="shared" si="150"/>
        <v>99</v>
      </c>
      <c r="L884" s="86"/>
      <c r="M884" s="86"/>
      <c r="N884" s="87"/>
      <c r="O884" s="104"/>
    </row>
    <row r="885" spans="1:15" ht="90">
      <c r="A885" s="115" t="s">
        <v>475</v>
      </c>
      <c r="B885" s="40" t="s">
        <v>411</v>
      </c>
      <c r="C885" s="40" t="s">
        <v>74</v>
      </c>
      <c r="D885" s="40" t="s">
        <v>68</v>
      </c>
      <c r="E885" s="40" t="s">
        <v>471</v>
      </c>
      <c r="F885" s="116"/>
      <c r="G885" s="116"/>
      <c r="H885" s="40"/>
      <c r="I885" s="44">
        <f t="shared" si="150"/>
        <v>99</v>
      </c>
      <c r="J885" s="44">
        <f t="shared" si="150"/>
        <v>0</v>
      </c>
      <c r="K885" s="44">
        <f t="shared" si="150"/>
        <v>99</v>
      </c>
      <c r="L885" s="86"/>
      <c r="M885" s="86"/>
      <c r="N885" s="87"/>
      <c r="O885" s="104"/>
    </row>
    <row r="886" spans="1:15" ht="45">
      <c r="A886" s="115" t="s">
        <v>133</v>
      </c>
      <c r="B886" s="40" t="s">
        <v>411</v>
      </c>
      <c r="C886" s="40" t="s">
        <v>74</v>
      </c>
      <c r="D886" s="40" t="s">
        <v>68</v>
      </c>
      <c r="E886" s="40" t="s">
        <v>471</v>
      </c>
      <c r="F886" s="135">
        <v>600</v>
      </c>
      <c r="G886" s="40"/>
      <c r="H886" s="40"/>
      <c r="I886" s="44">
        <f t="shared" si="150"/>
        <v>99</v>
      </c>
      <c r="J886" s="44">
        <f t="shared" si="150"/>
        <v>0</v>
      </c>
      <c r="K886" s="44">
        <f t="shared" si="150"/>
        <v>99</v>
      </c>
      <c r="L886" s="86"/>
      <c r="M886" s="86"/>
      <c r="N886" s="87"/>
      <c r="O886" s="104"/>
    </row>
    <row r="887" spans="1:15" ht="18">
      <c r="A887" s="115" t="s">
        <v>135</v>
      </c>
      <c r="B887" s="40" t="s">
        <v>411</v>
      </c>
      <c r="C887" s="40" t="s">
        <v>74</v>
      </c>
      <c r="D887" s="40" t="s">
        <v>68</v>
      </c>
      <c r="E887" s="40" t="s">
        <v>471</v>
      </c>
      <c r="F887" s="40" t="s">
        <v>134</v>
      </c>
      <c r="G887" s="40"/>
      <c r="H887" s="40"/>
      <c r="I887" s="44">
        <f t="shared" si="150"/>
        <v>99</v>
      </c>
      <c r="J887" s="44">
        <f t="shared" si="150"/>
        <v>0</v>
      </c>
      <c r="K887" s="44">
        <f t="shared" si="150"/>
        <v>99</v>
      </c>
      <c r="L887" s="86"/>
      <c r="M887" s="86"/>
      <c r="N887" s="87"/>
      <c r="O887" s="104"/>
    </row>
    <row r="888" spans="1:15" ht="18">
      <c r="A888" s="61" t="s">
        <v>114</v>
      </c>
      <c r="B888" s="41" t="s">
        <v>411</v>
      </c>
      <c r="C888" s="41" t="s">
        <v>74</v>
      </c>
      <c r="D888" s="41" t="s">
        <v>68</v>
      </c>
      <c r="E888" s="41" t="s">
        <v>471</v>
      </c>
      <c r="F888" s="41" t="s">
        <v>134</v>
      </c>
      <c r="G888" s="41" t="s">
        <v>103</v>
      </c>
      <c r="H888" s="40"/>
      <c r="I888" s="45">
        <v>99</v>
      </c>
      <c r="J888" s="45">
        <v>0</v>
      </c>
      <c r="K888" s="45">
        <f>I888+J888</f>
        <v>99</v>
      </c>
      <c r="L888" s="86"/>
      <c r="M888" s="86"/>
      <c r="N888" s="87"/>
      <c r="O888" s="104"/>
    </row>
    <row r="889" spans="1:15" ht="45">
      <c r="A889" s="115" t="s">
        <v>174</v>
      </c>
      <c r="B889" s="40" t="s">
        <v>411</v>
      </c>
      <c r="C889" s="40" t="s">
        <v>74</v>
      </c>
      <c r="D889" s="40" t="s">
        <v>68</v>
      </c>
      <c r="E889" s="40" t="s">
        <v>271</v>
      </c>
      <c r="F889" s="40"/>
      <c r="G889" s="40"/>
      <c r="H889" s="40"/>
      <c r="I889" s="44">
        <f aca="true" t="shared" si="151" ref="I889:J898">I890</f>
        <v>8128.6</v>
      </c>
      <c r="J889" s="44">
        <f t="shared" si="151"/>
        <v>401</v>
      </c>
      <c r="K889" s="44">
        <f t="shared" si="146"/>
        <v>8529.6</v>
      </c>
      <c r="L889" s="86"/>
      <c r="M889" s="86"/>
      <c r="N889" s="87"/>
      <c r="O889" s="104"/>
    </row>
    <row r="890" spans="1:15" ht="60">
      <c r="A890" s="60" t="s">
        <v>159</v>
      </c>
      <c r="B890" s="40" t="s">
        <v>411</v>
      </c>
      <c r="C890" s="40" t="s">
        <v>74</v>
      </c>
      <c r="D890" s="40" t="s">
        <v>68</v>
      </c>
      <c r="E890" s="40" t="s">
        <v>251</v>
      </c>
      <c r="F890" s="40"/>
      <c r="G890" s="40"/>
      <c r="H890" s="40"/>
      <c r="I890" s="44">
        <f t="shared" si="151"/>
        <v>8128.6</v>
      </c>
      <c r="J890" s="44">
        <f t="shared" si="151"/>
        <v>401</v>
      </c>
      <c r="K890" s="44">
        <f t="shared" si="146"/>
        <v>8529.6</v>
      </c>
      <c r="L890" s="86"/>
      <c r="M890" s="86"/>
      <c r="N890" s="87"/>
      <c r="O890" s="104"/>
    </row>
    <row r="891" spans="1:15" ht="47.25" customHeight="1">
      <c r="A891" s="115" t="s">
        <v>160</v>
      </c>
      <c r="B891" s="40" t="s">
        <v>411</v>
      </c>
      <c r="C891" s="40" t="s">
        <v>74</v>
      </c>
      <c r="D891" s="40" t="s">
        <v>68</v>
      </c>
      <c r="E891" s="40" t="s">
        <v>252</v>
      </c>
      <c r="F891" s="40"/>
      <c r="G891" s="40"/>
      <c r="H891" s="40"/>
      <c r="I891" s="44">
        <f>I896+I892</f>
        <v>8128.6</v>
      </c>
      <c r="J891" s="44">
        <f>J896+J892</f>
        <v>401</v>
      </c>
      <c r="K891" s="44">
        <f t="shared" si="146"/>
        <v>8529.6</v>
      </c>
      <c r="L891" s="86"/>
      <c r="M891" s="86"/>
      <c r="N891" s="87"/>
      <c r="O891" s="104"/>
    </row>
    <row r="892" spans="1:15" ht="18">
      <c r="A892" s="115" t="s">
        <v>293</v>
      </c>
      <c r="B892" s="40" t="s">
        <v>411</v>
      </c>
      <c r="C892" s="40" t="s">
        <v>74</v>
      </c>
      <c r="D892" s="40" t="s">
        <v>68</v>
      </c>
      <c r="E892" s="40" t="s">
        <v>468</v>
      </c>
      <c r="F892" s="41"/>
      <c r="G892" s="41"/>
      <c r="H892" s="40"/>
      <c r="I892" s="44">
        <f aca="true" t="shared" si="152" ref="I892:K894">I893</f>
        <v>125.6</v>
      </c>
      <c r="J892" s="44">
        <f t="shared" si="152"/>
        <v>0</v>
      </c>
      <c r="K892" s="44">
        <f t="shared" si="152"/>
        <v>125.6</v>
      </c>
      <c r="L892" s="86"/>
      <c r="M892" s="86"/>
      <c r="N892" s="87"/>
      <c r="O892" s="104"/>
    </row>
    <row r="893" spans="1:15" ht="45">
      <c r="A893" s="115" t="s">
        <v>133</v>
      </c>
      <c r="B893" s="40" t="s">
        <v>411</v>
      </c>
      <c r="C893" s="40" t="s">
        <v>74</v>
      </c>
      <c r="D893" s="40" t="s">
        <v>68</v>
      </c>
      <c r="E893" s="40" t="s">
        <v>468</v>
      </c>
      <c r="F893" s="40" t="s">
        <v>132</v>
      </c>
      <c r="G893" s="40"/>
      <c r="H893" s="40"/>
      <c r="I893" s="44">
        <f t="shared" si="152"/>
        <v>125.6</v>
      </c>
      <c r="J893" s="44">
        <f t="shared" si="152"/>
        <v>0</v>
      </c>
      <c r="K893" s="44">
        <f t="shared" si="152"/>
        <v>125.6</v>
      </c>
      <c r="L893" s="86"/>
      <c r="M893" s="86"/>
      <c r="N893" s="87"/>
      <c r="O893" s="104"/>
    </row>
    <row r="894" spans="1:15" ht="18">
      <c r="A894" s="115" t="s">
        <v>135</v>
      </c>
      <c r="B894" s="40" t="s">
        <v>411</v>
      </c>
      <c r="C894" s="40" t="s">
        <v>74</v>
      </c>
      <c r="D894" s="40" t="s">
        <v>68</v>
      </c>
      <c r="E894" s="40" t="s">
        <v>469</v>
      </c>
      <c r="F894" s="40" t="s">
        <v>134</v>
      </c>
      <c r="G894" s="40"/>
      <c r="H894" s="40"/>
      <c r="I894" s="44">
        <f t="shared" si="152"/>
        <v>125.6</v>
      </c>
      <c r="J894" s="44">
        <f t="shared" si="152"/>
        <v>0</v>
      </c>
      <c r="K894" s="44">
        <f t="shared" si="152"/>
        <v>125.6</v>
      </c>
      <c r="L894" s="86"/>
      <c r="M894" s="86"/>
      <c r="N894" s="87"/>
      <c r="O894" s="104"/>
    </row>
    <row r="895" spans="1:15" ht="18">
      <c r="A895" s="61" t="s">
        <v>113</v>
      </c>
      <c r="B895" s="40" t="s">
        <v>411</v>
      </c>
      <c r="C895" s="41" t="s">
        <v>74</v>
      </c>
      <c r="D895" s="41" t="s">
        <v>68</v>
      </c>
      <c r="E895" s="41" t="s">
        <v>469</v>
      </c>
      <c r="F895" s="41" t="s">
        <v>134</v>
      </c>
      <c r="G895" s="41" t="s">
        <v>102</v>
      </c>
      <c r="H895" s="40"/>
      <c r="I895" s="45">
        <v>125.6</v>
      </c>
      <c r="J895" s="45">
        <v>0</v>
      </c>
      <c r="K895" s="45">
        <f>I895+J895</f>
        <v>125.6</v>
      </c>
      <c r="L895" s="86"/>
      <c r="M895" s="86"/>
      <c r="N895" s="87"/>
      <c r="O895" s="104"/>
    </row>
    <row r="896" spans="1:15" ht="18">
      <c r="A896" s="115" t="s">
        <v>293</v>
      </c>
      <c r="B896" s="40" t="s">
        <v>411</v>
      </c>
      <c r="C896" s="40" t="s">
        <v>74</v>
      </c>
      <c r="D896" s="40" t="s">
        <v>68</v>
      </c>
      <c r="E896" s="40" t="s">
        <v>253</v>
      </c>
      <c r="F896" s="41"/>
      <c r="G896" s="41"/>
      <c r="H896" s="40"/>
      <c r="I896" s="44">
        <f t="shared" si="151"/>
        <v>8003</v>
      </c>
      <c r="J896" s="44">
        <f t="shared" si="151"/>
        <v>401</v>
      </c>
      <c r="K896" s="44">
        <f t="shared" si="146"/>
        <v>8404</v>
      </c>
      <c r="L896" s="86"/>
      <c r="M896" s="86"/>
      <c r="N896" s="87"/>
      <c r="O896" s="104"/>
    </row>
    <row r="897" spans="1:15" ht="45">
      <c r="A897" s="115" t="s">
        <v>133</v>
      </c>
      <c r="B897" s="40" t="s">
        <v>411</v>
      </c>
      <c r="C897" s="40" t="s">
        <v>74</v>
      </c>
      <c r="D897" s="40" t="s">
        <v>68</v>
      </c>
      <c r="E897" s="40" t="s">
        <v>253</v>
      </c>
      <c r="F897" s="40" t="s">
        <v>132</v>
      </c>
      <c r="G897" s="40"/>
      <c r="H897" s="40"/>
      <c r="I897" s="44">
        <f t="shared" si="151"/>
        <v>8003</v>
      </c>
      <c r="J897" s="44">
        <f t="shared" si="151"/>
        <v>401</v>
      </c>
      <c r="K897" s="44">
        <f t="shared" si="146"/>
        <v>8404</v>
      </c>
      <c r="L897" s="86"/>
      <c r="M897" s="86"/>
      <c r="N897" s="87"/>
      <c r="O897" s="104"/>
    </row>
    <row r="898" spans="1:15" ht="18">
      <c r="A898" s="115" t="s">
        <v>135</v>
      </c>
      <c r="B898" s="40" t="s">
        <v>411</v>
      </c>
      <c r="C898" s="40" t="s">
        <v>74</v>
      </c>
      <c r="D898" s="40" t="s">
        <v>68</v>
      </c>
      <c r="E898" s="40" t="s">
        <v>254</v>
      </c>
      <c r="F898" s="40" t="s">
        <v>134</v>
      </c>
      <c r="G898" s="40"/>
      <c r="H898" s="40"/>
      <c r="I898" s="44">
        <f t="shared" si="151"/>
        <v>8003</v>
      </c>
      <c r="J898" s="44">
        <f t="shared" si="151"/>
        <v>401</v>
      </c>
      <c r="K898" s="44">
        <f t="shared" si="146"/>
        <v>8404</v>
      </c>
      <c r="L898" s="86"/>
      <c r="M898" s="86"/>
      <c r="N898" s="108"/>
      <c r="O898" s="104"/>
    </row>
    <row r="899" spans="1:15" ht="18">
      <c r="A899" s="61" t="s">
        <v>113</v>
      </c>
      <c r="B899" s="40" t="s">
        <v>411</v>
      </c>
      <c r="C899" s="41" t="s">
        <v>74</v>
      </c>
      <c r="D899" s="41" t="s">
        <v>68</v>
      </c>
      <c r="E899" s="41" t="s">
        <v>254</v>
      </c>
      <c r="F899" s="41" t="s">
        <v>134</v>
      </c>
      <c r="G899" s="41" t="s">
        <v>102</v>
      </c>
      <c r="H899" s="40"/>
      <c r="I899" s="45">
        <v>8003</v>
      </c>
      <c r="J899" s="45">
        <v>401</v>
      </c>
      <c r="K899" s="45">
        <f>I899+J899</f>
        <v>8404</v>
      </c>
      <c r="L899" s="86"/>
      <c r="M899" s="86"/>
      <c r="N899" s="103"/>
      <c r="O899" s="102"/>
    </row>
    <row r="900" spans="1:15" ht="45">
      <c r="A900" s="115" t="s">
        <v>187</v>
      </c>
      <c r="B900" s="40" t="s">
        <v>411</v>
      </c>
      <c r="C900" s="40" t="s">
        <v>74</v>
      </c>
      <c r="D900" s="40" t="s">
        <v>68</v>
      </c>
      <c r="E900" s="40" t="s">
        <v>314</v>
      </c>
      <c r="F900" s="40"/>
      <c r="G900" s="40"/>
      <c r="H900" s="40"/>
      <c r="I900" s="44">
        <f aca="true" t="shared" si="153" ref="I900:J909">I901</f>
        <v>24001.2</v>
      </c>
      <c r="J900" s="44">
        <f t="shared" si="153"/>
        <v>2023.2</v>
      </c>
      <c r="K900" s="44">
        <f t="shared" si="146"/>
        <v>26024.4</v>
      </c>
      <c r="L900" s="86"/>
      <c r="M900" s="86"/>
      <c r="N900" s="87"/>
      <c r="O900" s="104"/>
    </row>
    <row r="901" spans="1:15" ht="60">
      <c r="A901" s="115" t="s">
        <v>40</v>
      </c>
      <c r="B901" s="40" t="s">
        <v>411</v>
      </c>
      <c r="C901" s="40" t="s">
        <v>74</v>
      </c>
      <c r="D901" s="40" t="s">
        <v>68</v>
      </c>
      <c r="E901" s="40" t="s">
        <v>314</v>
      </c>
      <c r="F901" s="40"/>
      <c r="G901" s="40"/>
      <c r="H901" s="40"/>
      <c r="I901" s="44">
        <f t="shared" si="153"/>
        <v>24001.2</v>
      </c>
      <c r="J901" s="44">
        <f t="shared" si="153"/>
        <v>2023.2</v>
      </c>
      <c r="K901" s="44">
        <f t="shared" si="146"/>
        <v>26024.4</v>
      </c>
      <c r="L901" s="86"/>
      <c r="M901" s="86"/>
      <c r="N901" s="87"/>
      <c r="O901" s="104"/>
    </row>
    <row r="902" spans="1:15" ht="75">
      <c r="A902" s="115" t="s">
        <v>202</v>
      </c>
      <c r="B902" s="40" t="s">
        <v>411</v>
      </c>
      <c r="C902" s="40" t="s">
        <v>74</v>
      </c>
      <c r="D902" s="40" t="s">
        <v>68</v>
      </c>
      <c r="E902" s="40" t="s">
        <v>315</v>
      </c>
      <c r="F902" s="40"/>
      <c r="G902" s="40"/>
      <c r="H902" s="40"/>
      <c r="I902" s="44">
        <f>I907+I903</f>
        <v>24001.2</v>
      </c>
      <c r="J902" s="44">
        <f>J907+J903</f>
        <v>2023.2</v>
      </c>
      <c r="K902" s="44">
        <f t="shared" si="146"/>
        <v>26024.4</v>
      </c>
      <c r="L902" s="86"/>
      <c r="M902" s="86"/>
      <c r="N902" s="87"/>
      <c r="O902" s="104"/>
    </row>
    <row r="903" spans="1:15" ht="18">
      <c r="A903" s="60" t="s">
        <v>293</v>
      </c>
      <c r="B903" s="40" t="s">
        <v>411</v>
      </c>
      <c r="C903" s="40" t="s">
        <v>74</v>
      </c>
      <c r="D903" s="40" t="s">
        <v>68</v>
      </c>
      <c r="E903" s="40" t="s">
        <v>467</v>
      </c>
      <c r="F903" s="40"/>
      <c r="G903" s="40"/>
      <c r="H903" s="40"/>
      <c r="I903" s="44">
        <f aca="true" t="shared" si="154" ref="I903:K905">I904</f>
        <v>165.2</v>
      </c>
      <c r="J903" s="44">
        <f t="shared" si="154"/>
        <v>0</v>
      </c>
      <c r="K903" s="44">
        <f t="shared" si="154"/>
        <v>165.2</v>
      </c>
      <c r="L903" s="86"/>
      <c r="M903" s="86"/>
      <c r="N903" s="87"/>
      <c r="O903" s="104"/>
    </row>
    <row r="904" spans="1:15" ht="45">
      <c r="A904" s="115" t="s">
        <v>133</v>
      </c>
      <c r="B904" s="40" t="s">
        <v>411</v>
      </c>
      <c r="C904" s="40" t="s">
        <v>74</v>
      </c>
      <c r="D904" s="40" t="s">
        <v>68</v>
      </c>
      <c r="E904" s="40" t="s">
        <v>467</v>
      </c>
      <c r="F904" s="40" t="s">
        <v>132</v>
      </c>
      <c r="G904" s="40"/>
      <c r="H904" s="40"/>
      <c r="I904" s="44">
        <f t="shared" si="154"/>
        <v>165.2</v>
      </c>
      <c r="J904" s="44">
        <f t="shared" si="154"/>
        <v>0</v>
      </c>
      <c r="K904" s="44">
        <f t="shared" si="154"/>
        <v>165.2</v>
      </c>
      <c r="L904" s="86"/>
      <c r="M904" s="86"/>
      <c r="N904" s="87"/>
      <c r="O904" s="104"/>
    </row>
    <row r="905" spans="1:15" ht="18">
      <c r="A905" s="115" t="s">
        <v>135</v>
      </c>
      <c r="B905" s="40" t="s">
        <v>411</v>
      </c>
      <c r="C905" s="40" t="s">
        <v>74</v>
      </c>
      <c r="D905" s="40" t="s">
        <v>68</v>
      </c>
      <c r="E905" s="40" t="s">
        <v>467</v>
      </c>
      <c r="F905" s="40" t="s">
        <v>134</v>
      </c>
      <c r="G905" s="40"/>
      <c r="H905" s="40"/>
      <c r="I905" s="44">
        <f t="shared" si="154"/>
        <v>165.2</v>
      </c>
      <c r="J905" s="44">
        <f t="shared" si="154"/>
        <v>0</v>
      </c>
      <c r="K905" s="44">
        <f t="shared" si="154"/>
        <v>165.2</v>
      </c>
      <c r="L905" s="86"/>
      <c r="M905" s="86"/>
      <c r="N905" s="87"/>
      <c r="O905" s="104"/>
    </row>
    <row r="906" spans="1:15" ht="18">
      <c r="A906" s="61" t="s">
        <v>113</v>
      </c>
      <c r="B906" s="40" t="s">
        <v>411</v>
      </c>
      <c r="C906" s="41" t="s">
        <v>74</v>
      </c>
      <c r="D906" s="41" t="s">
        <v>68</v>
      </c>
      <c r="E906" s="41" t="s">
        <v>467</v>
      </c>
      <c r="F906" s="41" t="s">
        <v>134</v>
      </c>
      <c r="G906" s="41" t="s">
        <v>102</v>
      </c>
      <c r="H906" s="40"/>
      <c r="I906" s="45">
        <v>165.2</v>
      </c>
      <c r="J906" s="45">
        <v>0</v>
      </c>
      <c r="K906" s="45">
        <f>I906+J906</f>
        <v>165.2</v>
      </c>
      <c r="L906" s="86"/>
      <c r="M906" s="86"/>
      <c r="N906" s="87"/>
      <c r="O906" s="104"/>
    </row>
    <row r="907" spans="1:15" ht="18">
      <c r="A907" s="60" t="s">
        <v>293</v>
      </c>
      <c r="B907" s="40" t="s">
        <v>411</v>
      </c>
      <c r="C907" s="40" t="s">
        <v>74</v>
      </c>
      <c r="D907" s="40" t="s">
        <v>68</v>
      </c>
      <c r="E907" s="40" t="s">
        <v>316</v>
      </c>
      <c r="F907" s="40"/>
      <c r="G907" s="40"/>
      <c r="H907" s="40"/>
      <c r="I907" s="44">
        <f t="shared" si="153"/>
        <v>23836</v>
      </c>
      <c r="J907" s="44">
        <f t="shared" si="153"/>
        <v>2023.2</v>
      </c>
      <c r="K907" s="44">
        <f t="shared" si="146"/>
        <v>25859.2</v>
      </c>
      <c r="L907" s="86"/>
      <c r="M907" s="86"/>
      <c r="N907" s="87"/>
      <c r="O907" s="104"/>
    </row>
    <row r="908" spans="1:15" ht="45">
      <c r="A908" s="115" t="s">
        <v>133</v>
      </c>
      <c r="B908" s="40" t="s">
        <v>411</v>
      </c>
      <c r="C908" s="40" t="s">
        <v>74</v>
      </c>
      <c r="D908" s="40" t="s">
        <v>68</v>
      </c>
      <c r="E908" s="40" t="s">
        <v>316</v>
      </c>
      <c r="F908" s="40" t="s">
        <v>132</v>
      </c>
      <c r="G908" s="40"/>
      <c r="H908" s="40"/>
      <c r="I908" s="44">
        <f t="shared" si="153"/>
        <v>23836</v>
      </c>
      <c r="J908" s="44">
        <f t="shared" si="153"/>
        <v>2023.2</v>
      </c>
      <c r="K908" s="44">
        <f t="shared" si="146"/>
        <v>25859.2</v>
      </c>
      <c r="L908" s="86"/>
      <c r="M908" s="86"/>
      <c r="N908" s="87"/>
      <c r="O908" s="104"/>
    </row>
    <row r="909" spans="1:15" ht="18">
      <c r="A909" s="115" t="s">
        <v>135</v>
      </c>
      <c r="B909" s="40" t="s">
        <v>411</v>
      </c>
      <c r="C909" s="40" t="s">
        <v>74</v>
      </c>
      <c r="D909" s="40" t="s">
        <v>68</v>
      </c>
      <c r="E909" s="40" t="s">
        <v>316</v>
      </c>
      <c r="F909" s="40" t="s">
        <v>134</v>
      </c>
      <c r="G909" s="40"/>
      <c r="H909" s="40"/>
      <c r="I909" s="44">
        <f t="shared" si="153"/>
        <v>23836</v>
      </c>
      <c r="J909" s="44">
        <f t="shared" si="153"/>
        <v>2023.2</v>
      </c>
      <c r="K909" s="44">
        <f t="shared" si="146"/>
        <v>25859.2</v>
      </c>
      <c r="L909" s="86"/>
      <c r="M909" s="86"/>
      <c r="N909" s="87"/>
      <c r="O909" s="104"/>
    </row>
    <row r="910" spans="1:15" ht="18">
      <c r="A910" s="61" t="s">
        <v>113</v>
      </c>
      <c r="B910" s="40" t="s">
        <v>411</v>
      </c>
      <c r="C910" s="41" t="s">
        <v>74</v>
      </c>
      <c r="D910" s="41" t="s">
        <v>68</v>
      </c>
      <c r="E910" s="41" t="s">
        <v>316</v>
      </c>
      <c r="F910" s="41" t="s">
        <v>134</v>
      </c>
      <c r="G910" s="41" t="s">
        <v>102</v>
      </c>
      <c r="H910" s="41"/>
      <c r="I910" s="45">
        <v>23836</v>
      </c>
      <c r="J910" s="45">
        <v>2023.2</v>
      </c>
      <c r="K910" s="45">
        <f t="shared" si="146"/>
        <v>25859.2</v>
      </c>
      <c r="L910" s="86"/>
      <c r="M910" s="86"/>
      <c r="N910" s="108"/>
      <c r="O910" s="104"/>
    </row>
    <row r="911" spans="1:15" ht="60">
      <c r="A911" s="115" t="s">
        <v>188</v>
      </c>
      <c r="B911" s="40" t="s">
        <v>411</v>
      </c>
      <c r="C911" s="40" t="s">
        <v>74</v>
      </c>
      <c r="D911" s="40" t="s">
        <v>68</v>
      </c>
      <c r="E911" s="40" t="s">
        <v>394</v>
      </c>
      <c r="F911" s="40"/>
      <c r="G911" s="40"/>
      <c r="H911" s="40"/>
      <c r="I911" s="44">
        <f aca="true" t="shared" si="155" ref="I911:J920">I912</f>
        <v>12771.9</v>
      </c>
      <c r="J911" s="44">
        <f t="shared" si="155"/>
        <v>494.1</v>
      </c>
      <c r="K911" s="44">
        <f t="shared" si="146"/>
        <v>13266</v>
      </c>
      <c r="L911" s="86"/>
      <c r="M911" s="86"/>
      <c r="N911" s="87"/>
      <c r="O911" s="104"/>
    </row>
    <row r="912" spans="1:15" ht="75">
      <c r="A912" s="115" t="s">
        <v>189</v>
      </c>
      <c r="B912" s="40" t="s">
        <v>411</v>
      </c>
      <c r="C912" s="40" t="s">
        <v>74</v>
      </c>
      <c r="D912" s="40" t="s">
        <v>68</v>
      </c>
      <c r="E912" s="40" t="s">
        <v>404</v>
      </c>
      <c r="F912" s="40"/>
      <c r="G912" s="40"/>
      <c r="H912" s="40"/>
      <c r="I912" s="44">
        <f t="shared" si="155"/>
        <v>12771.9</v>
      </c>
      <c r="J912" s="44">
        <f t="shared" si="155"/>
        <v>494.1</v>
      </c>
      <c r="K912" s="44">
        <f t="shared" si="146"/>
        <v>13266</v>
      </c>
      <c r="L912" s="86"/>
      <c r="M912" s="86"/>
      <c r="N912" s="87"/>
      <c r="O912" s="104"/>
    </row>
    <row r="913" spans="1:15" ht="90">
      <c r="A913" s="115" t="s">
        <v>401</v>
      </c>
      <c r="B913" s="40" t="s">
        <v>411</v>
      </c>
      <c r="C913" s="40" t="s">
        <v>74</v>
      </c>
      <c r="D913" s="40" t="s">
        <v>68</v>
      </c>
      <c r="E913" s="40" t="s">
        <v>403</v>
      </c>
      <c r="F913" s="40"/>
      <c r="G913" s="40"/>
      <c r="H913" s="40"/>
      <c r="I913" s="44">
        <f>I918+I914</f>
        <v>12771.9</v>
      </c>
      <c r="J913" s="44">
        <f>J918+J914</f>
        <v>494.1</v>
      </c>
      <c r="K913" s="44">
        <f t="shared" si="146"/>
        <v>13266</v>
      </c>
      <c r="L913" s="86"/>
      <c r="M913" s="86"/>
      <c r="N913" s="87"/>
      <c r="O913" s="104"/>
    </row>
    <row r="914" spans="1:15" ht="18">
      <c r="A914" s="60" t="s">
        <v>293</v>
      </c>
      <c r="B914" s="40" t="s">
        <v>411</v>
      </c>
      <c r="C914" s="40" t="s">
        <v>74</v>
      </c>
      <c r="D914" s="40" t="s">
        <v>68</v>
      </c>
      <c r="E914" s="40" t="s">
        <v>470</v>
      </c>
      <c r="F914" s="40"/>
      <c r="G914" s="40"/>
      <c r="H914" s="40"/>
      <c r="I914" s="44">
        <f aca="true" t="shared" si="156" ref="I914:K916">I915</f>
        <v>13.3</v>
      </c>
      <c r="J914" s="44">
        <f t="shared" si="156"/>
        <v>0</v>
      </c>
      <c r="K914" s="44">
        <f t="shared" si="156"/>
        <v>13.3</v>
      </c>
      <c r="L914" s="86"/>
      <c r="M914" s="86"/>
      <c r="N914" s="87"/>
      <c r="O914" s="104"/>
    </row>
    <row r="915" spans="1:15" ht="45">
      <c r="A915" s="115" t="s">
        <v>133</v>
      </c>
      <c r="B915" s="40" t="s">
        <v>411</v>
      </c>
      <c r="C915" s="40" t="s">
        <v>74</v>
      </c>
      <c r="D915" s="40" t="s">
        <v>68</v>
      </c>
      <c r="E915" s="40" t="s">
        <v>470</v>
      </c>
      <c r="F915" s="40" t="s">
        <v>132</v>
      </c>
      <c r="G915" s="40"/>
      <c r="H915" s="40"/>
      <c r="I915" s="44">
        <f t="shared" si="156"/>
        <v>13.3</v>
      </c>
      <c r="J915" s="44">
        <f t="shared" si="156"/>
        <v>0</v>
      </c>
      <c r="K915" s="44">
        <f t="shared" si="156"/>
        <v>13.3</v>
      </c>
      <c r="L915" s="86"/>
      <c r="M915" s="86"/>
      <c r="N915" s="87"/>
      <c r="O915" s="104"/>
    </row>
    <row r="916" spans="1:15" ht="18">
      <c r="A916" s="115" t="s">
        <v>135</v>
      </c>
      <c r="B916" s="40" t="s">
        <v>411</v>
      </c>
      <c r="C916" s="40" t="s">
        <v>74</v>
      </c>
      <c r="D916" s="40" t="s">
        <v>68</v>
      </c>
      <c r="E916" s="40" t="s">
        <v>470</v>
      </c>
      <c r="F916" s="40" t="s">
        <v>134</v>
      </c>
      <c r="G916" s="40"/>
      <c r="H916" s="40"/>
      <c r="I916" s="44">
        <f t="shared" si="156"/>
        <v>13.3</v>
      </c>
      <c r="J916" s="44">
        <f t="shared" si="156"/>
        <v>0</v>
      </c>
      <c r="K916" s="44">
        <f t="shared" si="156"/>
        <v>13.3</v>
      </c>
      <c r="L916" s="86"/>
      <c r="M916" s="86"/>
      <c r="N916" s="87"/>
      <c r="O916" s="104"/>
    </row>
    <row r="917" spans="1:15" ht="18">
      <c r="A917" s="61" t="s">
        <v>113</v>
      </c>
      <c r="B917" s="40" t="s">
        <v>411</v>
      </c>
      <c r="C917" s="41" t="s">
        <v>74</v>
      </c>
      <c r="D917" s="41" t="s">
        <v>68</v>
      </c>
      <c r="E917" s="41" t="s">
        <v>470</v>
      </c>
      <c r="F917" s="41" t="s">
        <v>134</v>
      </c>
      <c r="G917" s="41" t="s">
        <v>102</v>
      </c>
      <c r="H917" s="40"/>
      <c r="I917" s="45">
        <v>13.3</v>
      </c>
      <c r="J917" s="45">
        <v>0</v>
      </c>
      <c r="K917" s="45">
        <f>I917+J917</f>
        <v>13.3</v>
      </c>
      <c r="L917" s="86"/>
      <c r="M917" s="86"/>
      <c r="N917" s="87"/>
      <c r="O917" s="104"/>
    </row>
    <row r="918" spans="1:15" ht="18">
      <c r="A918" s="60" t="s">
        <v>293</v>
      </c>
      <c r="B918" s="40" t="s">
        <v>411</v>
      </c>
      <c r="C918" s="40" t="s">
        <v>74</v>
      </c>
      <c r="D918" s="40" t="s">
        <v>68</v>
      </c>
      <c r="E918" s="40" t="s">
        <v>402</v>
      </c>
      <c r="F918" s="40"/>
      <c r="G918" s="40"/>
      <c r="H918" s="40"/>
      <c r="I918" s="44">
        <f t="shared" si="155"/>
        <v>12758.6</v>
      </c>
      <c r="J918" s="44">
        <f t="shared" si="155"/>
        <v>494.1</v>
      </c>
      <c r="K918" s="44">
        <f t="shared" si="146"/>
        <v>13252.7</v>
      </c>
      <c r="L918" s="86"/>
      <c r="M918" s="86"/>
      <c r="N918" s="87"/>
      <c r="O918" s="104"/>
    </row>
    <row r="919" spans="1:15" ht="45">
      <c r="A919" s="115" t="s">
        <v>133</v>
      </c>
      <c r="B919" s="40" t="s">
        <v>411</v>
      </c>
      <c r="C919" s="40" t="s">
        <v>74</v>
      </c>
      <c r="D919" s="40" t="s">
        <v>68</v>
      </c>
      <c r="E919" s="40" t="s">
        <v>402</v>
      </c>
      <c r="F919" s="40" t="s">
        <v>132</v>
      </c>
      <c r="G919" s="40"/>
      <c r="H919" s="40"/>
      <c r="I919" s="44">
        <f t="shared" si="155"/>
        <v>12758.6</v>
      </c>
      <c r="J919" s="44">
        <f t="shared" si="155"/>
        <v>494.1</v>
      </c>
      <c r="K919" s="44">
        <f t="shared" si="146"/>
        <v>13252.7</v>
      </c>
      <c r="L919" s="86"/>
      <c r="M919" s="86"/>
      <c r="N919" s="108"/>
      <c r="O919" s="104"/>
    </row>
    <row r="920" spans="1:15" ht="18">
      <c r="A920" s="115" t="s">
        <v>135</v>
      </c>
      <c r="B920" s="40" t="s">
        <v>411</v>
      </c>
      <c r="C920" s="40" t="s">
        <v>74</v>
      </c>
      <c r="D920" s="40" t="s">
        <v>68</v>
      </c>
      <c r="E920" s="40" t="s">
        <v>402</v>
      </c>
      <c r="F920" s="40" t="s">
        <v>134</v>
      </c>
      <c r="G920" s="40"/>
      <c r="H920" s="40"/>
      <c r="I920" s="44">
        <f t="shared" si="155"/>
        <v>12758.6</v>
      </c>
      <c r="J920" s="44">
        <f t="shared" si="155"/>
        <v>494.1</v>
      </c>
      <c r="K920" s="44">
        <f t="shared" si="146"/>
        <v>13252.7</v>
      </c>
      <c r="L920" s="86"/>
      <c r="M920" s="86"/>
      <c r="N920" s="87"/>
      <c r="O920" s="104"/>
    </row>
    <row r="921" spans="1:15" ht="18">
      <c r="A921" s="61" t="s">
        <v>113</v>
      </c>
      <c r="B921" s="40" t="s">
        <v>411</v>
      </c>
      <c r="C921" s="41" t="s">
        <v>74</v>
      </c>
      <c r="D921" s="41" t="s">
        <v>68</v>
      </c>
      <c r="E921" s="41" t="s">
        <v>402</v>
      </c>
      <c r="F921" s="41" t="s">
        <v>134</v>
      </c>
      <c r="G921" s="41" t="s">
        <v>102</v>
      </c>
      <c r="H921" s="41"/>
      <c r="I921" s="45">
        <v>12758.6</v>
      </c>
      <c r="J921" s="45">
        <v>494.1</v>
      </c>
      <c r="K921" s="45">
        <f t="shared" si="146"/>
        <v>13252.7</v>
      </c>
      <c r="L921" s="86"/>
      <c r="M921" s="86"/>
      <c r="N921" s="87"/>
      <c r="O921" s="104"/>
    </row>
    <row r="922" spans="1:15" ht="18">
      <c r="A922" s="65" t="s">
        <v>497</v>
      </c>
      <c r="B922" s="42" t="s">
        <v>411</v>
      </c>
      <c r="C922" s="42" t="s">
        <v>74</v>
      </c>
      <c r="D922" s="42" t="s">
        <v>74</v>
      </c>
      <c r="E922" s="42"/>
      <c r="F922" s="42"/>
      <c r="G922" s="42"/>
      <c r="H922" s="42"/>
      <c r="I922" s="43">
        <f>I923</f>
        <v>230</v>
      </c>
      <c r="J922" s="43">
        <f>J923</f>
        <v>0</v>
      </c>
      <c r="K922" s="43">
        <f t="shared" si="146"/>
        <v>230</v>
      </c>
      <c r="L922" s="86"/>
      <c r="M922" s="86"/>
      <c r="N922" s="87"/>
      <c r="O922" s="104"/>
    </row>
    <row r="923" spans="1:15" ht="45">
      <c r="A923" s="60" t="s">
        <v>39</v>
      </c>
      <c r="B923" s="40" t="s">
        <v>411</v>
      </c>
      <c r="C923" s="40" t="s">
        <v>74</v>
      </c>
      <c r="D923" s="40" t="s">
        <v>74</v>
      </c>
      <c r="E923" s="40" t="s">
        <v>294</v>
      </c>
      <c r="F923" s="40"/>
      <c r="G923" s="40"/>
      <c r="H923" s="40"/>
      <c r="I923" s="44">
        <f>I924+I945+I966</f>
        <v>230</v>
      </c>
      <c r="J923" s="44">
        <f>J924+J945+J966</f>
        <v>0</v>
      </c>
      <c r="K923" s="44">
        <f t="shared" si="146"/>
        <v>230</v>
      </c>
      <c r="L923" s="86"/>
      <c r="M923" s="86"/>
      <c r="N923" s="87"/>
      <c r="O923" s="104"/>
    </row>
    <row r="924" spans="1:15" ht="30">
      <c r="A924" s="60" t="s">
        <v>348</v>
      </c>
      <c r="B924" s="40" t="s">
        <v>411</v>
      </c>
      <c r="C924" s="40" t="s">
        <v>74</v>
      </c>
      <c r="D924" s="40" t="s">
        <v>74</v>
      </c>
      <c r="E924" s="40" t="s">
        <v>349</v>
      </c>
      <c r="F924" s="40"/>
      <c r="G924" s="40"/>
      <c r="H924" s="40"/>
      <c r="I924" s="44">
        <f>I925+I930+I935+I940</f>
        <v>100</v>
      </c>
      <c r="J924" s="44">
        <f>J925+J930+J935+J940</f>
        <v>0</v>
      </c>
      <c r="K924" s="44">
        <f t="shared" si="146"/>
        <v>100</v>
      </c>
      <c r="L924" s="86"/>
      <c r="M924" s="86"/>
      <c r="N924" s="108"/>
      <c r="O924" s="104"/>
    </row>
    <row r="925" spans="1:15" ht="73.5" customHeight="1">
      <c r="A925" s="60" t="s">
        <v>350</v>
      </c>
      <c r="B925" s="40" t="s">
        <v>411</v>
      </c>
      <c r="C925" s="40" t="s">
        <v>74</v>
      </c>
      <c r="D925" s="40" t="s">
        <v>74</v>
      </c>
      <c r="E925" s="40" t="s">
        <v>351</v>
      </c>
      <c r="F925" s="40"/>
      <c r="G925" s="40"/>
      <c r="H925" s="40"/>
      <c r="I925" s="44">
        <f aca="true" t="shared" si="157" ref="I925:J928">I926</f>
        <v>20</v>
      </c>
      <c r="J925" s="44">
        <f t="shared" si="157"/>
        <v>0</v>
      </c>
      <c r="K925" s="44">
        <f t="shared" si="146"/>
        <v>20</v>
      </c>
      <c r="L925" s="86"/>
      <c r="M925" s="86"/>
      <c r="N925" s="87"/>
      <c r="O925" s="104"/>
    </row>
    <row r="926" spans="1:15" ht="18">
      <c r="A926" s="60" t="s">
        <v>293</v>
      </c>
      <c r="B926" s="40" t="s">
        <v>411</v>
      </c>
      <c r="C926" s="40" t="s">
        <v>74</v>
      </c>
      <c r="D926" s="40" t="s">
        <v>74</v>
      </c>
      <c r="E926" s="40" t="s">
        <v>362</v>
      </c>
      <c r="F926" s="40"/>
      <c r="G926" s="40"/>
      <c r="H926" s="40"/>
      <c r="I926" s="44">
        <f t="shared" si="157"/>
        <v>20</v>
      </c>
      <c r="J926" s="44">
        <f t="shared" si="157"/>
        <v>0</v>
      </c>
      <c r="K926" s="44">
        <f t="shared" si="146"/>
        <v>20</v>
      </c>
      <c r="L926" s="86"/>
      <c r="M926" s="86"/>
      <c r="N926" s="87"/>
      <c r="O926" s="104"/>
    </row>
    <row r="927" spans="1:15" ht="30">
      <c r="A927" s="60" t="s">
        <v>502</v>
      </c>
      <c r="B927" s="40" t="s">
        <v>411</v>
      </c>
      <c r="C927" s="40" t="s">
        <v>74</v>
      </c>
      <c r="D927" s="40" t="s">
        <v>74</v>
      </c>
      <c r="E927" s="40" t="s">
        <v>362</v>
      </c>
      <c r="F927" s="40" t="s">
        <v>127</v>
      </c>
      <c r="G927" s="40"/>
      <c r="H927" s="40"/>
      <c r="I927" s="44">
        <f t="shared" si="157"/>
        <v>20</v>
      </c>
      <c r="J927" s="44">
        <f t="shared" si="157"/>
        <v>0</v>
      </c>
      <c r="K927" s="44">
        <f t="shared" si="146"/>
        <v>20</v>
      </c>
      <c r="L927" s="86"/>
      <c r="M927" s="86"/>
      <c r="N927" s="87"/>
      <c r="O927" s="104"/>
    </row>
    <row r="928" spans="1:15" ht="30">
      <c r="A928" s="60" t="s">
        <v>130</v>
      </c>
      <c r="B928" s="40" t="s">
        <v>411</v>
      </c>
      <c r="C928" s="40" t="s">
        <v>74</v>
      </c>
      <c r="D928" s="40" t="s">
        <v>74</v>
      </c>
      <c r="E928" s="40" t="s">
        <v>362</v>
      </c>
      <c r="F928" s="40" t="s">
        <v>129</v>
      </c>
      <c r="G928" s="40"/>
      <c r="H928" s="40"/>
      <c r="I928" s="44">
        <f t="shared" si="157"/>
        <v>20</v>
      </c>
      <c r="J928" s="44">
        <f t="shared" si="157"/>
        <v>0</v>
      </c>
      <c r="K928" s="44">
        <f aca="true" t="shared" si="158" ref="K928:K945">I928+J928</f>
        <v>20</v>
      </c>
      <c r="L928" s="86"/>
      <c r="M928" s="86"/>
      <c r="N928" s="87"/>
      <c r="O928" s="104"/>
    </row>
    <row r="929" spans="1:15" ht="18">
      <c r="A929" s="121" t="s">
        <v>113</v>
      </c>
      <c r="B929" s="40" t="s">
        <v>411</v>
      </c>
      <c r="C929" s="41" t="s">
        <v>74</v>
      </c>
      <c r="D929" s="41" t="s">
        <v>74</v>
      </c>
      <c r="E929" s="41" t="s">
        <v>362</v>
      </c>
      <c r="F929" s="41" t="s">
        <v>131</v>
      </c>
      <c r="G929" s="41" t="s">
        <v>102</v>
      </c>
      <c r="H929" s="41"/>
      <c r="I929" s="45">
        <v>20</v>
      </c>
      <c r="J929" s="45">
        <v>0</v>
      </c>
      <c r="K929" s="45">
        <f t="shared" si="158"/>
        <v>20</v>
      </c>
      <c r="L929" s="86"/>
      <c r="M929" s="86"/>
      <c r="N929" s="108"/>
      <c r="O929" s="104"/>
    </row>
    <row r="930" spans="1:15" ht="75">
      <c r="A930" s="60" t="s">
        <v>352</v>
      </c>
      <c r="B930" s="40" t="s">
        <v>411</v>
      </c>
      <c r="C930" s="40" t="s">
        <v>74</v>
      </c>
      <c r="D930" s="40" t="s">
        <v>74</v>
      </c>
      <c r="E930" s="40" t="s">
        <v>353</v>
      </c>
      <c r="F930" s="40"/>
      <c r="G930" s="40"/>
      <c r="H930" s="40"/>
      <c r="I930" s="44">
        <f aca="true" t="shared" si="159" ref="I930:J933">I931</f>
        <v>15</v>
      </c>
      <c r="J930" s="44">
        <f t="shared" si="159"/>
        <v>0</v>
      </c>
      <c r="K930" s="44">
        <f t="shared" si="158"/>
        <v>15</v>
      </c>
      <c r="L930" s="86"/>
      <c r="M930" s="86"/>
      <c r="N930" s="87"/>
      <c r="O930" s="104"/>
    </row>
    <row r="931" spans="1:15" ht="18">
      <c r="A931" s="60" t="s">
        <v>293</v>
      </c>
      <c r="B931" s="40" t="s">
        <v>411</v>
      </c>
      <c r="C931" s="40" t="s">
        <v>74</v>
      </c>
      <c r="D931" s="40" t="s">
        <v>74</v>
      </c>
      <c r="E931" s="40" t="s">
        <v>354</v>
      </c>
      <c r="F931" s="40"/>
      <c r="G931" s="40"/>
      <c r="H931" s="40"/>
      <c r="I931" s="44">
        <f t="shared" si="159"/>
        <v>15</v>
      </c>
      <c r="J931" s="44">
        <f t="shared" si="159"/>
        <v>0</v>
      </c>
      <c r="K931" s="44">
        <f t="shared" si="158"/>
        <v>15</v>
      </c>
      <c r="L931" s="86"/>
      <c r="M931" s="86"/>
      <c r="N931" s="87"/>
      <c r="O931" s="104"/>
    </row>
    <row r="932" spans="1:15" ht="30">
      <c r="A932" s="60" t="s">
        <v>502</v>
      </c>
      <c r="B932" s="40" t="s">
        <v>411</v>
      </c>
      <c r="C932" s="40" t="s">
        <v>74</v>
      </c>
      <c r="D932" s="40" t="s">
        <v>74</v>
      </c>
      <c r="E932" s="40" t="s">
        <v>354</v>
      </c>
      <c r="F932" s="40" t="s">
        <v>127</v>
      </c>
      <c r="G932" s="40"/>
      <c r="H932" s="40"/>
      <c r="I932" s="44">
        <f t="shared" si="159"/>
        <v>15</v>
      </c>
      <c r="J932" s="44">
        <f t="shared" si="159"/>
        <v>0</v>
      </c>
      <c r="K932" s="44">
        <f t="shared" si="158"/>
        <v>15</v>
      </c>
      <c r="L932" s="86"/>
      <c r="M932" s="86"/>
      <c r="N932" s="87"/>
      <c r="O932" s="104"/>
    </row>
    <row r="933" spans="1:15" ht="30">
      <c r="A933" s="60" t="s">
        <v>130</v>
      </c>
      <c r="B933" s="40" t="s">
        <v>411</v>
      </c>
      <c r="C933" s="40" t="s">
        <v>74</v>
      </c>
      <c r="D933" s="40" t="s">
        <v>74</v>
      </c>
      <c r="E933" s="40" t="s">
        <v>354</v>
      </c>
      <c r="F933" s="40" t="s">
        <v>129</v>
      </c>
      <c r="G933" s="40"/>
      <c r="H933" s="40"/>
      <c r="I933" s="44">
        <f t="shared" si="159"/>
        <v>15</v>
      </c>
      <c r="J933" s="44">
        <f t="shared" si="159"/>
        <v>0</v>
      </c>
      <c r="K933" s="44">
        <f t="shared" si="158"/>
        <v>15</v>
      </c>
      <c r="L933" s="86"/>
      <c r="M933" s="86"/>
      <c r="N933" s="87"/>
      <c r="O933" s="104"/>
    </row>
    <row r="934" spans="1:15" ht="18">
      <c r="A934" s="121" t="s">
        <v>113</v>
      </c>
      <c r="B934" s="40" t="s">
        <v>411</v>
      </c>
      <c r="C934" s="41" t="s">
        <v>74</v>
      </c>
      <c r="D934" s="41" t="s">
        <v>74</v>
      </c>
      <c r="E934" s="41" t="s">
        <v>354</v>
      </c>
      <c r="F934" s="41" t="s">
        <v>129</v>
      </c>
      <c r="G934" s="41" t="s">
        <v>102</v>
      </c>
      <c r="H934" s="41"/>
      <c r="I934" s="45">
        <v>15</v>
      </c>
      <c r="J934" s="45">
        <v>0</v>
      </c>
      <c r="K934" s="45">
        <f t="shared" si="158"/>
        <v>15</v>
      </c>
      <c r="L934" s="86"/>
      <c r="M934" s="86"/>
      <c r="N934" s="87"/>
      <c r="O934" s="104"/>
    </row>
    <row r="935" spans="1:15" ht="120">
      <c r="A935" s="60" t="s">
        <v>355</v>
      </c>
      <c r="B935" s="40" t="s">
        <v>411</v>
      </c>
      <c r="C935" s="40" t="s">
        <v>74</v>
      </c>
      <c r="D935" s="40" t="s">
        <v>74</v>
      </c>
      <c r="E935" s="40" t="s">
        <v>356</v>
      </c>
      <c r="F935" s="40"/>
      <c r="G935" s="40"/>
      <c r="H935" s="40"/>
      <c r="I935" s="44">
        <f aca="true" t="shared" si="160" ref="I935:J938">I936</f>
        <v>50</v>
      </c>
      <c r="J935" s="44">
        <f t="shared" si="160"/>
        <v>0</v>
      </c>
      <c r="K935" s="44">
        <f t="shared" si="158"/>
        <v>50</v>
      </c>
      <c r="L935" s="86"/>
      <c r="M935" s="86"/>
      <c r="N935" s="108"/>
      <c r="O935" s="104"/>
    </row>
    <row r="936" spans="1:15" ht="18">
      <c r="A936" s="60" t="s">
        <v>293</v>
      </c>
      <c r="B936" s="40" t="s">
        <v>411</v>
      </c>
      <c r="C936" s="40" t="s">
        <v>74</v>
      </c>
      <c r="D936" s="40" t="s">
        <v>74</v>
      </c>
      <c r="E936" s="40" t="s">
        <v>357</v>
      </c>
      <c r="F936" s="40"/>
      <c r="G936" s="40"/>
      <c r="H936" s="40"/>
      <c r="I936" s="44">
        <f t="shared" si="160"/>
        <v>50</v>
      </c>
      <c r="J936" s="44">
        <f t="shared" si="160"/>
        <v>0</v>
      </c>
      <c r="K936" s="44">
        <f t="shared" si="158"/>
        <v>50</v>
      </c>
      <c r="L936" s="86"/>
      <c r="M936" s="86"/>
      <c r="N936" s="87"/>
      <c r="O936" s="104"/>
    </row>
    <row r="937" spans="1:15" ht="30">
      <c r="A937" s="60" t="s">
        <v>502</v>
      </c>
      <c r="B937" s="40" t="s">
        <v>411</v>
      </c>
      <c r="C937" s="40" t="s">
        <v>74</v>
      </c>
      <c r="D937" s="40" t="s">
        <v>74</v>
      </c>
      <c r="E937" s="40" t="s">
        <v>357</v>
      </c>
      <c r="F937" s="40" t="s">
        <v>127</v>
      </c>
      <c r="G937" s="40"/>
      <c r="H937" s="40"/>
      <c r="I937" s="44">
        <f t="shared" si="160"/>
        <v>50</v>
      </c>
      <c r="J937" s="44">
        <f t="shared" si="160"/>
        <v>0</v>
      </c>
      <c r="K937" s="44">
        <f t="shared" si="158"/>
        <v>50</v>
      </c>
      <c r="L937" s="86"/>
      <c r="M937" s="86"/>
      <c r="N937" s="87"/>
      <c r="O937" s="104"/>
    </row>
    <row r="938" spans="1:15" ht="30">
      <c r="A938" s="60" t="s">
        <v>130</v>
      </c>
      <c r="B938" s="40" t="s">
        <v>411</v>
      </c>
      <c r="C938" s="40" t="s">
        <v>74</v>
      </c>
      <c r="D938" s="40" t="s">
        <v>74</v>
      </c>
      <c r="E938" s="40" t="s">
        <v>357</v>
      </c>
      <c r="F938" s="40" t="s">
        <v>129</v>
      </c>
      <c r="G938" s="40"/>
      <c r="H938" s="40"/>
      <c r="I938" s="44">
        <f t="shared" si="160"/>
        <v>50</v>
      </c>
      <c r="J938" s="44">
        <f t="shared" si="160"/>
        <v>0</v>
      </c>
      <c r="K938" s="44">
        <f t="shared" si="158"/>
        <v>50</v>
      </c>
      <c r="L938" s="86"/>
      <c r="M938" s="86"/>
      <c r="N938" s="87"/>
      <c r="O938" s="104"/>
    </row>
    <row r="939" spans="1:15" ht="18">
      <c r="A939" s="121" t="s">
        <v>113</v>
      </c>
      <c r="B939" s="40" t="s">
        <v>411</v>
      </c>
      <c r="C939" s="41" t="s">
        <v>74</v>
      </c>
      <c r="D939" s="41" t="s">
        <v>74</v>
      </c>
      <c r="E939" s="41" t="s">
        <v>357</v>
      </c>
      <c r="F939" s="41" t="s">
        <v>129</v>
      </c>
      <c r="G939" s="41" t="s">
        <v>102</v>
      </c>
      <c r="H939" s="41"/>
      <c r="I939" s="45">
        <v>50</v>
      </c>
      <c r="J939" s="45">
        <v>0</v>
      </c>
      <c r="K939" s="45">
        <f t="shared" si="158"/>
        <v>50</v>
      </c>
      <c r="L939" s="86"/>
      <c r="M939" s="86"/>
      <c r="N939" s="87"/>
      <c r="O939" s="104"/>
    </row>
    <row r="940" spans="1:15" ht="60">
      <c r="A940" s="60" t="s">
        <v>358</v>
      </c>
      <c r="B940" s="40" t="s">
        <v>411</v>
      </c>
      <c r="C940" s="40" t="s">
        <v>74</v>
      </c>
      <c r="D940" s="40" t="s">
        <v>74</v>
      </c>
      <c r="E940" s="40" t="s">
        <v>151</v>
      </c>
      <c r="F940" s="40"/>
      <c r="G940" s="40"/>
      <c r="H940" s="40"/>
      <c r="I940" s="44">
        <f aca="true" t="shared" si="161" ref="I940:J943">I941</f>
        <v>15</v>
      </c>
      <c r="J940" s="44">
        <f t="shared" si="161"/>
        <v>0</v>
      </c>
      <c r="K940" s="44">
        <f t="shared" si="158"/>
        <v>15</v>
      </c>
      <c r="L940" s="86"/>
      <c r="M940" s="86"/>
      <c r="N940" s="108"/>
      <c r="O940" s="104"/>
    </row>
    <row r="941" spans="1:15" ht="18">
      <c r="A941" s="60" t="s">
        <v>293</v>
      </c>
      <c r="B941" s="40" t="s">
        <v>411</v>
      </c>
      <c r="C941" s="40" t="s">
        <v>74</v>
      </c>
      <c r="D941" s="40" t="s">
        <v>74</v>
      </c>
      <c r="E941" s="40" t="s">
        <v>360</v>
      </c>
      <c r="F941" s="40"/>
      <c r="G941" s="40"/>
      <c r="H941" s="40"/>
      <c r="I941" s="44">
        <f t="shared" si="161"/>
        <v>15</v>
      </c>
      <c r="J941" s="44">
        <f t="shared" si="161"/>
        <v>0</v>
      </c>
      <c r="K941" s="44">
        <f t="shared" si="158"/>
        <v>15</v>
      </c>
      <c r="L941" s="86"/>
      <c r="M941" s="86"/>
      <c r="N941" s="87"/>
      <c r="O941" s="104"/>
    </row>
    <row r="942" spans="1:15" ht="30">
      <c r="A942" s="60" t="s">
        <v>502</v>
      </c>
      <c r="B942" s="40" t="s">
        <v>411</v>
      </c>
      <c r="C942" s="40" t="s">
        <v>74</v>
      </c>
      <c r="D942" s="40" t="s">
        <v>74</v>
      </c>
      <c r="E942" s="40" t="s">
        <v>360</v>
      </c>
      <c r="F942" s="40" t="s">
        <v>127</v>
      </c>
      <c r="G942" s="40"/>
      <c r="H942" s="40"/>
      <c r="I942" s="44">
        <f t="shared" si="161"/>
        <v>15</v>
      </c>
      <c r="J942" s="44">
        <f t="shared" si="161"/>
        <v>0</v>
      </c>
      <c r="K942" s="44">
        <f t="shared" si="158"/>
        <v>15</v>
      </c>
      <c r="L942" s="86"/>
      <c r="M942" s="86"/>
      <c r="N942" s="87"/>
      <c r="O942" s="104"/>
    </row>
    <row r="943" spans="1:15" ht="30">
      <c r="A943" s="60" t="s">
        <v>130</v>
      </c>
      <c r="B943" s="40" t="s">
        <v>411</v>
      </c>
      <c r="C943" s="40" t="s">
        <v>74</v>
      </c>
      <c r="D943" s="40" t="s">
        <v>74</v>
      </c>
      <c r="E943" s="40" t="s">
        <v>360</v>
      </c>
      <c r="F943" s="40" t="s">
        <v>129</v>
      </c>
      <c r="G943" s="40"/>
      <c r="H943" s="40"/>
      <c r="I943" s="44">
        <f t="shared" si="161"/>
        <v>15</v>
      </c>
      <c r="J943" s="44">
        <f t="shared" si="161"/>
        <v>0</v>
      </c>
      <c r="K943" s="44">
        <f t="shared" si="158"/>
        <v>15</v>
      </c>
      <c r="L943" s="86"/>
      <c r="M943" s="86"/>
      <c r="N943" s="87"/>
      <c r="O943" s="104"/>
    </row>
    <row r="944" spans="1:15" ht="18">
      <c r="A944" s="121" t="s">
        <v>113</v>
      </c>
      <c r="B944" s="40" t="s">
        <v>411</v>
      </c>
      <c r="C944" s="41" t="s">
        <v>74</v>
      </c>
      <c r="D944" s="41" t="s">
        <v>74</v>
      </c>
      <c r="E944" s="41" t="s">
        <v>360</v>
      </c>
      <c r="F944" s="41" t="s">
        <v>129</v>
      </c>
      <c r="G944" s="41" t="s">
        <v>102</v>
      </c>
      <c r="H944" s="41"/>
      <c r="I944" s="45">
        <v>15</v>
      </c>
      <c r="J944" s="45">
        <v>0</v>
      </c>
      <c r="K944" s="45">
        <f t="shared" si="158"/>
        <v>15</v>
      </c>
      <c r="L944" s="86"/>
      <c r="M944" s="86"/>
      <c r="N944" s="87"/>
      <c r="O944" s="104"/>
    </row>
    <row r="945" spans="1:15" ht="45">
      <c r="A945" s="60" t="s">
        <v>334</v>
      </c>
      <c r="B945" s="40" t="s">
        <v>411</v>
      </c>
      <c r="C945" s="40" t="s">
        <v>74</v>
      </c>
      <c r="D945" s="40" t="s">
        <v>74</v>
      </c>
      <c r="E945" s="40" t="s">
        <v>335</v>
      </c>
      <c r="F945" s="40"/>
      <c r="G945" s="40"/>
      <c r="H945" s="40"/>
      <c r="I945" s="44">
        <f>I947+I951+I956+I961</f>
        <v>100</v>
      </c>
      <c r="J945" s="44">
        <f>J947+J951+J956+J961</f>
        <v>0</v>
      </c>
      <c r="K945" s="44">
        <f t="shared" si="158"/>
        <v>100</v>
      </c>
      <c r="L945" s="86"/>
      <c r="M945" s="86"/>
      <c r="N945" s="108"/>
      <c r="O945" s="104"/>
    </row>
    <row r="946" spans="1:15" ht="90">
      <c r="A946" s="60" t="s">
        <v>336</v>
      </c>
      <c r="B946" s="40" t="s">
        <v>411</v>
      </c>
      <c r="C946" s="40" t="s">
        <v>74</v>
      </c>
      <c r="D946" s="40" t="s">
        <v>74</v>
      </c>
      <c r="E946" s="40" t="s">
        <v>340</v>
      </c>
      <c r="F946" s="40"/>
      <c r="G946" s="40"/>
      <c r="H946" s="40"/>
      <c r="I946" s="44">
        <f aca="true" t="shared" si="162" ref="I946:J949">I947</f>
        <v>50</v>
      </c>
      <c r="J946" s="44">
        <f t="shared" si="162"/>
        <v>0</v>
      </c>
      <c r="K946" s="44">
        <f aca="true" t="shared" si="163" ref="K946:K1058">I946+J946</f>
        <v>50</v>
      </c>
      <c r="L946" s="86"/>
      <c r="M946" s="86"/>
      <c r="N946" s="87"/>
      <c r="O946" s="104"/>
    </row>
    <row r="947" spans="1:15" ht="18">
      <c r="A947" s="60" t="s">
        <v>293</v>
      </c>
      <c r="B947" s="40" t="s">
        <v>411</v>
      </c>
      <c r="C947" s="40" t="s">
        <v>74</v>
      </c>
      <c r="D947" s="40" t="s">
        <v>74</v>
      </c>
      <c r="E947" s="40" t="s">
        <v>341</v>
      </c>
      <c r="F947" s="40"/>
      <c r="G947" s="40"/>
      <c r="H947" s="40"/>
      <c r="I947" s="44">
        <f t="shared" si="162"/>
        <v>50</v>
      </c>
      <c r="J947" s="44">
        <f t="shared" si="162"/>
        <v>0</v>
      </c>
      <c r="K947" s="44">
        <f t="shared" si="163"/>
        <v>50</v>
      </c>
      <c r="L947" s="86"/>
      <c r="M947" s="86"/>
      <c r="N947" s="87"/>
      <c r="O947" s="104"/>
    </row>
    <row r="948" spans="1:15" ht="30">
      <c r="A948" s="60" t="s">
        <v>502</v>
      </c>
      <c r="B948" s="40" t="s">
        <v>411</v>
      </c>
      <c r="C948" s="40" t="s">
        <v>74</v>
      </c>
      <c r="D948" s="40" t="s">
        <v>74</v>
      </c>
      <c r="E948" s="40" t="s">
        <v>341</v>
      </c>
      <c r="F948" s="40" t="s">
        <v>127</v>
      </c>
      <c r="G948" s="40"/>
      <c r="H948" s="40"/>
      <c r="I948" s="44">
        <f t="shared" si="162"/>
        <v>50</v>
      </c>
      <c r="J948" s="44">
        <f t="shared" si="162"/>
        <v>0</v>
      </c>
      <c r="K948" s="44">
        <f t="shared" si="163"/>
        <v>50</v>
      </c>
      <c r="L948" s="86"/>
      <c r="M948" s="86"/>
      <c r="N948" s="87"/>
      <c r="O948" s="104"/>
    </row>
    <row r="949" spans="1:15" ht="30">
      <c r="A949" s="60" t="s">
        <v>130</v>
      </c>
      <c r="B949" s="40" t="s">
        <v>411</v>
      </c>
      <c r="C949" s="40" t="s">
        <v>74</v>
      </c>
      <c r="D949" s="40" t="s">
        <v>74</v>
      </c>
      <c r="E949" s="40" t="s">
        <v>341</v>
      </c>
      <c r="F949" s="40" t="s">
        <v>129</v>
      </c>
      <c r="G949" s="40"/>
      <c r="H949" s="40"/>
      <c r="I949" s="44">
        <f t="shared" si="162"/>
        <v>50</v>
      </c>
      <c r="J949" s="44">
        <f t="shared" si="162"/>
        <v>0</v>
      </c>
      <c r="K949" s="44">
        <f t="shared" si="163"/>
        <v>50</v>
      </c>
      <c r="L949" s="86"/>
      <c r="M949" s="86"/>
      <c r="N949" s="87"/>
      <c r="O949" s="104"/>
    </row>
    <row r="950" spans="1:15" ht="18">
      <c r="A950" s="121" t="s">
        <v>113</v>
      </c>
      <c r="B950" s="40" t="s">
        <v>411</v>
      </c>
      <c r="C950" s="41" t="s">
        <v>74</v>
      </c>
      <c r="D950" s="41" t="s">
        <v>74</v>
      </c>
      <c r="E950" s="41" t="s">
        <v>341</v>
      </c>
      <c r="F950" s="41" t="s">
        <v>129</v>
      </c>
      <c r="G950" s="41" t="s">
        <v>102</v>
      </c>
      <c r="H950" s="41"/>
      <c r="I950" s="45">
        <v>50</v>
      </c>
      <c r="J950" s="45">
        <v>0</v>
      </c>
      <c r="K950" s="45">
        <f t="shared" si="163"/>
        <v>50</v>
      </c>
      <c r="L950" s="86"/>
      <c r="M950" s="86"/>
      <c r="N950" s="108"/>
      <c r="O950" s="104"/>
    </row>
    <row r="951" spans="1:15" ht="75">
      <c r="A951" s="115" t="s">
        <v>337</v>
      </c>
      <c r="B951" s="40" t="s">
        <v>411</v>
      </c>
      <c r="C951" s="40" t="s">
        <v>74</v>
      </c>
      <c r="D951" s="40" t="s">
        <v>74</v>
      </c>
      <c r="E951" s="40" t="s">
        <v>342</v>
      </c>
      <c r="F951" s="40"/>
      <c r="G951" s="40"/>
      <c r="H951" s="40"/>
      <c r="I951" s="44">
        <f aca="true" t="shared" si="164" ref="I951:J954">I952</f>
        <v>10</v>
      </c>
      <c r="J951" s="44">
        <f t="shared" si="164"/>
        <v>0</v>
      </c>
      <c r="K951" s="44">
        <f t="shared" si="163"/>
        <v>10</v>
      </c>
      <c r="L951" s="86"/>
      <c r="M951" s="86"/>
      <c r="N951" s="87"/>
      <c r="O951" s="104"/>
    </row>
    <row r="952" spans="1:15" ht="18">
      <c r="A952" s="60" t="s">
        <v>293</v>
      </c>
      <c r="B952" s="40" t="s">
        <v>411</v>
      </c>
      <c r="C952" s="40" t="s">
        <v>74</v>
      </c>
      <c r="D952" s="40" t="s">
        <v>74</v>
      </c>
      <c r="E952" s="40" t="s">
        <v>343</v>
      </c>
      <c r="F952" s="40"/>
      <c r="G952" s="40"/>
      <c r="H952" s="40"/>
      <c r="I952" s="44">
        <f t="shared" si="164"/>
        <v>10</v>
      </c>
      <c r="J952" s="44">
        <f t="shared" si="164"/>
        <v>0</v>
      </c>
      <c r="K952" s="44">
        <f t="shared" si="163"/>
        <v>10</v>
      </c>
      <c r="L952" s="86"/>
      <c r="M952" s="86"/>
      <c r="N952" s="87"/>
      <c r="O952" s="104"/>
    </row>
    <row r="953" spans="1:15" ht="30">
      <c r="A953" s="60" t="s">
        <v>502</v>
      </c>
      <c r="B953" s="40" t="s">
        <v>411</v>
      </c>
      <c r="C953" s="40" t="s">
        <v>74</v>
      </c>
      <c r="D953" s="40" t="s">
        <v>74</v>
      </c>
      <c r="E953" s="40" t="s">
        <v>343</v>
      </c>
      <c r="F953" s="40" t="s">
        <v>127</v>
      </c>
      <c r="G953" s="40"/>
      <c r="H953" s="40"/>
      <c r="I953" s="44">
        <f t="shared" si="164"/>
        <v>10</v>
      </c>
      <c r="J953" s="44">
        <f t="shared" si="164"/>
        <v>0</v>
      </c>
      <c r="K953" s="44">
        <f t="shared" si="163"/>
        <v>10</v>
      </c>
      <c r="L953" s="86"/>
      <c r="M953" s="86"/>
      <c r="N953" s="87"/>
      <c r="O953" s="104"/>
    </row>
    <row r="954" spans="1:15" ht="30">
      <c r="A954" s="60" t="s">
        <v>130</v>
      </c>
      <c r="B954" s="40" t="s">
        <v>411</v>
      </c>
      <c r="C954" s="40" t="s">
        <v>74</v>
      </c>
      <c r="D954" s="40" t="s">
        <v>74</v>
      </c>
      <c r="E954" s="40" t="s">
        <v>343</v>
      </c>
      <c r="F954" s="40" t="s">
        <v>129</v>
      </c>
      <c r="G954" s="40"/>
      <c r="H954" s="40"/>
      <c r="I954" s="44">
        <f t="shared" si="164"/>
        <v>10</v>
      </c>
      <c r="J954" s="44">
        <f t="shared" si="164"/>
        <v>0</v>
      </c>
      <c r="K954" s="44">
        <f t="shared" si="163"/>
        <v>10</v>
      </c>
      <c r="L954" s="86"/>
      <c r="M954" s="86"/>
      <c r="N954" s="87"/>
      <c r="O954" s="104"/>
    </row>
    <row r="955" spans="1:15" ht="18">
      <c r="A955" s="121" t="s">
        <v>113</v>
      </c>
      <c r="B955" s="40" t="s">
        <v>411</v>
      </c>
      <c r="C955" s="41" t="s">
        <v>74</v>
      </c>
      <c r="D955" s="41" t="s">
        <v>74</v>
      </c>
      <c r="E955" s="41" t="s">
        <v>343</v>
      </c>
      <c r="F955" s="41" t="s">
        <v>129</v>
      </c>
      <c r="G955" s="41" t="s">
        <v>102</v>
      </c>
      <c r="H955" s="41"/>
      <c r="I955" s="45">
        <v>10</v>
      </c>
      <c r="J955" s="45">
        <v>0</v>
      </c>
      <c r="K955" s="45">
        <f t="shared" si="163"/>
        <v>10</v>
      </c>
      <c r="L955" s="86"/>
      <c r="M955" s="86"/>
      <c r="N955" s="87"/>
      <c r="O955" s="104"/>
    </row>
    <row r="956" spans="1:15" ht="60">
      <c r="A956" s="115" t="s">
        <v>338</v>
      </c>
      <c r="B956" s="40" t="s">
        <v>411</v>
      </c>
      <c r="C956" s="40" t="s">
        <v>74</v>
      </c>
      <c r="D956" s="40" t="s">
        <v>74</v>
      </c>
      <c r="E956" s="40" t="s">
        <v>344</v>
      </c>
      <c r="F956" s="40"/>
      <c r="G956" s="40"/>
      <c r="H956" s="40"/>
      <c r="I956" s="44">
        <f aca="true" t="shared" si="165" ref="I956:J959">I957</f>
        <v>15</v>
      </c>
      <c r="J956" s="44">
        <f t="shared" si="165"/>
        <v>0</v>
      </c>
      <c r="K956" s="44">
        <f t="shared" si="163"/>
        <v>15</v>
      </c>
      <c r="L956" s="86"/>
      <c r="M956" s="86"/>
      <c r="N956" s="108"/>
      <c r="O956" s="104"/>
    </row>
    <row r="957" spans="1:15" ht="18">
      <c r="A957" s="60" t="s">
        <v>293</v>
      </c>
      <c r="B957" s="40" t="s">
        <v>411</v>
      </c>
      <c r="C957" s="40" t="s">
        <v>74</v>
      </c>
      <c r="D957" s="40" t="s">
        <v>74</v>
      </c>
      <c r="E957" s="40" t="s">
        <v>345</v>
      </c>
      <c r="F957" s="40"/>
      <c r="G957" s="41"/>
      <c r="H957" s="41"/>
      <c r="I957" s="44">
        <f t="shared" si="165"/>
        <v>15</v>
      </c>
      <c r="J957" s="44">
        <f t="shared" si="165"/>
        <v>0</v>
      </c>
      <c r="K957" s="44">
        <f t="shared" si="163"/>
        <v>15</v>
      </c>
      <c r="L957" s="86"/>
      <c r="M957" s="86"/>
      <c r="N957" s="87"/>
      <c r="O957" s="104"/>
    </row>
    <row r="958" spans="1:15" ht="30">
      <c r="A958" s="60" t="s">
        <v>502</v>
      </c>
      <c r="B958" s="40" t="s">
        <v>411</v>
      </c>
      <c r="C958" s="40" t="s">
        <v>74</v>
      </c>
      <c r="D958" s="40" t="s">
        <v>74</v>
      </c>
      <c r="E958" s="40" t="s">
        <v>345</v>
      </c>
      <c r="F958" s="40" t="s">
        <v>127</v>
      </c>
      <c r="G958" s="41"/>
      <c r="H958" s="41"/>
      <c r="I958" s="44">
        <f t="shared" si="165"/>
        <v>15</v>
      </c>
      <c r="J958" s="44">
        <f t="shared" si="165"/>
        <v>0</v>
      </c>
      <c r="K958" s="44">
        <f t="shared" si="163"/>
        <v>15</v>
      </c>
      <c r="L958" s="86"/>
      <c r="M958" s="86"/>
      <c r="N958" s="87"/>
      <c r="O958" s="104"/>
    </row>
    <row r="959" spans="1:15" ht="30">
      <c r="A959" s="60" t="s">
        <v>130</v>
      </c>
      <c r="B959" s="40" t="s">
        <v>411</v>
      </c>
      <c r="C959" s="40" t="s">
        <v>74</v>
      </c>
      <c r="D959" s="40" t="s">
        <v>74</v>
      </c>
      <c r="E959" s="40" t="s">
        <v>345</v>
      </c>
      <c r="F959" s="40" t="s">
        <v>129</v>
      </c>
      <c r="G959" s="41"/>
      <c r="H959" s="41"/>
      <c r="I959" s="44">
        <f t="shared" si="165"/>
        <v>15</v>
      </c>
      <c r="J959" s="44">
        <f t="shared" si="165"/>
        <v>0</v>
      </c>
      <c r="K959" s="44">
        <f t="shared" si="163"/>
        <v>15</v>
      </c>
      <c r="L959" s="86"/>
      <c r="M959" s="86"/>
      <c r="N959" s="87"/>
      <c r="O959" s="104"/>
    </row>
    <row r="960" spans="1:15" ht="18">
      <c r="A960" s="121" t="s">
        <v>113</v>
      </c>
      <c r="B960" s="40" t="s">
        <v>411</v>
      </c>
      <c r="C960" s="41" t="s">
        <v>74</v>
      </c>
      <c r="D960" s="41" t="s">
        <v>74</v>
      </c>
      <c r="E960" s="41" t="s">
        <v>345</v>
      </c>
      <c r="F960" s="41" t="s">
        <v>129</v>
      </c>
      <c r="G960" s="41" t="s">
        <v>102</v>
      </c>
      <c r="H960" s="41"/>
      <c r="I960" s="45">
        <v>15</v>
      </c>
      <c r="J960" s="45">
        <v>0</v>
      </c>
      <c r="K960" s="45">
        <f t="shared" si="163"/>
        <v>15</v>
      </c>
      <c r="L960" s="86"/>
      <c r="M960" s="86"/>
      <c r="N960" s="87"/>
      <c r="O960" s="104"/>
    </row>
    <row r="961" spans="1:15" ht="75">
      <c r="A961" s="115" t="s">
        <v>339</v>
      </c>
      <c r="B961" s="40" t="s">
        <v>411</v>
      </c>
      <c r="C961" s="40" t="s">
        <v>74</v>
      </c>
      <c r="D961" s="40" t="s">
        <v>74</v>
      </c>
      <c r="E961" s="40" t="s">
        <v>346</v>
      </c>
      <c r="F961" s="40"/>
      <c r="G961" s="40"/>
      <c r="H961" s="40"/>
      <c r="I961" s="44">
        <f aca="true" t="shared" si="166" ref="I961:J964">I962</f>
        <v>25</v>
      </c>
      <c r="J961" s="44">
        <f t="shared" si="166"/>
        <v>0</v>
      </c>
      <c r="K961" s="44">
        <f t="shared" si="163"/>
        <v>25</v>
      </c>
      <c r="L961" s="86"/>
      <c r="M961" s="86"/>
      <c r="N961" s="108"/>
      <c r="O961" s="104"/>
    </row>
    <row r="962" spans="1:15" ht="18">
      <c r="A962" s="60" t="s">
        <v>293</v>
      </c>
      <c r="B962" s="40" t="s">
        <v>411</v>
      </c>
      <c r="C962" s="40" t="s">
        <v>74</v>
      </c>
      <c r="D962" s="40" t="s">
        <v>74</v>
      </c>
      <c r="E962" s="40" t="s">
        <v>347</v>
      </c>
      <c r="F962" s="40"/>
      <c r="G962" s="40"/>
      <c r="H962" s="40"/>
      <c r="I962" s="44">
        <f t="shared" si="166"/>
        <v>25</v>
      </c>
      <c r="J962" s="44">
        <f t="shared" si="166"/>
        <v>0</v>
      </c>
      <c r="K962" s="44">
        <f t="shared" si="163"/>
        <v>25</v>
      </c>
      <c r="L962" s="86"/>
      <c r="M962" s="86"/>
      <c r="N962" s="103"/>
      <c r="O962" s="102"/>
    </row>
    <row r="963" spans="1:15" ht="30">
      <c r="A963" s="60" t="s">
        <v>502</v>
      </c>
      <c r="B963" s="40" t="s">
        <v>411</v>
      </c>
      <c r="C963" s="40" t="s">
        <v>74</v>
      </c>
      <c r="D963" s="40" t="s">
        <v>74</v>
      </c>
      <c r="E963" s="40" t="s">
        <v>347</v>
      </c>
      <c r="F963" s="40" t="s">
        <v>127</v>
      </c>
      <c r="G963" s="40"/>
      <c r="H963" s="40"/>
      <c r="I963" s="44">
        <f t="shared" si="166"/>
        <v>25</v>
      </c>
      <c r="J963" s="44">
        <f t="shared" si="166"/>
        <v>0</v>
      </c>
      <c r="K963" s="44">
        <f t="shared" si="163"/>
        <v>25</v>
      </c>
      <c r="L963" s="86"/>
      <c r="M963" s="86"/>
      <c r="N963" s="103"/>
      <c r="O963" s="102"/>
    </row>
    <row r="964" spans="1:15" ht="30">
      <c r="A964" s="60" t="s">
        <v>130</v>
      </c>
      <c r="B964" s="40" t="s">
        <v>411</v>
      </c>
      <c r="C964" s="40" t="s">
        <v>74</v>
      </c>
      <c r="D964" s="40" t="s">
        <v>74</v>
      </c>
      <c r="E964" s="40" t="s">
        <v>347</v>
      </c>
      <c r="F964" s="40" t="s">
        <v>129</v>
      </c>
      <c r="G964" s="40"/>
      <c r="H964" s="40"/>
      <c r="I964" s="44">
        <f t="shared" si="166"/>
        <v>25</v>
      </c>
      <c r="J964" s="44">
        <f t="shared" si="166"/>
        <v>0</v>
      </c>
      <c r="K964" s="44">
        <f t="shared" si="163"/>
        <v>25</v>
      </c>
      <c r="L964" s="86"/>
      <c r="M964" s="86"/>
      <c r="N964" s="87"/>
      <c r="O964" s="104"/>
    </row>
    <row r="965" spans="1:15" ht="18">
      <c r="A965" s="121" t="s">
        <v>113</v>
      </c>
      <c r="B965" s="40" t="s">
        <v>411</v>
      </c>
      <c r="C965" s="41" t="s">
        <v>74</v>
      </c>
      <c r="D965" s="41" t="s">
        <v>74</v>
      </c>
      <c r="E965" s="41" t="s">
        <v>347</v>
      </c>
      <c r="F965" s="41" t="s">
        <v>129</v>
      </c>
      <c r="G965" s="41" t="s">
        <v>102</v>
      </c>
      <c r="H965" s="41"/>
      <c r="I965" s="45">
        <v>25</v>
      </c>
      <c r="J965" s="45">
        <v>0</v>
      </c>
      <c r="K965" s="45">
        <f t="shared" si="163"/>
        <v>25</v>
      </c>
      <c r="L965" s="86"/>
      <c r="M965" s="86"/>
      <c r="N965" s="87"/>
      <c r="O965" s="104"/>
    </row>
    <row r="966" spans="1:15" ht="60">
      <c r="A966" s="60" t="s">
        <v>329</v>
      </c>
      <c r="B966" s="40" t="s">
        <v>411</v>
      </c>
      <c r="C966" s="40" t="s">
        <v>74</v>
      </c>
      <c r="D966" s="40" t="s">
        <v>74</v>
      </c>
      <c r="E966" s="40" t="s">
        <v>330</v>
      </c>
      <c r="F966" s="40"/>
      <c r="G966" s="40"/>
      <c r="H966" s="40"/>
      <c r="I966" s="44">
        <f>I967+I972</f>
        <v>30</v>
      </c>
      <c r="J966" s="44">
        <f>J967+J972</f>
        <v>0</v>
      </c>
      <c r="K966" s="44">
        <f t="shared" si="163"/>
        <v>30</v>
      </c>
      <c r="L966" s="86"/>
      <c r="M966" s="86"/>
      <c r="N966" s="87"/>
      <c r="O966" s="104"/>
    </row>
    <row r="967" spans="1:15" ht="45">
      <c r="A967" s="60" t="s">
        <v>331</v>
      </c>
      <c r="B967" s="40" t="s">
        <v>411</v>
      </c>
      <c r="C967" s="40" t="s">
        <v>74</v>
      </c>
      <c r="D967" s="40" t="s">
        <v>74</v>
      </c>
      <c r="E967" s="40" t="s">
        <v>332</v>
      </c>
      <c r="F967" s="40"/>
      <c r="G967" s="40"/>
      <c r="H967" s="40"/>
      <c r="I967" s="44">
        <f aca="true" t="shared" si="167" ref="I967:J970">I968</f>
        <v>24</v>
      </c>
      <c r="J967" s="44">
        <f t="shared" si="167"/>
        <v>0</v>
      </c>
      <c r="K967" s="44">
        <f t="shared" si="163"/>
        <v>24</v>
      </c>
      <c r="L967" s="86"/>
      <c r="M967" s="86"/>
      <c r="N967" s="87"/>
      <c r="O967" s="104"/>
    </row>
    <row r="968" spans="1:15" ht="18">
      <c r="A968" s="60" t="s">
        <v>293</v>
      </c>
      <c r="B968" s="40" t="s">
        <v>411</v>
      </c>
      <c r="C968" s="40" t="s">
        <v>74</v>
      </c>
      <c r="D968" s="40" t="s">
        <v>74</v>
      </c>
      <c r="E968" s="40" t="s">
        <v>333</v>
      </c>
      <c r="F968" s="40"/>
      <c r="G968" s="40"/>
      <c r="H968" s="40"/>
      <c r="I968" s="44">
        <f t="shared" si="167"/>
        <v>24</v>
      </c>
      <c r="J968" s="44">
        <f t="shared" si="167"/>
        <v>0</v>
      </c>
      <c r="K968" s="44">
        <f t="shared" si="163"/>
        <v>24</v>
      </c>
      <c r="L968" s="86"/>
      <c r="M968" s="86"/>
      <c r="N968" s="87"/>
      <c r="O968" s="104"/>
    </row>
    <row r="969" spans="1:15" ht="30">
      <c r="A969" s="60" t="s">
        <v>502</v>
      </c>
      <c r="B969" s="40" t="s">
        <v>411</v>
      </c>
      <c r="C969" s="40" t="s">
        <v>74</v>
      </c>
      <c r="D969" s="40" t="s">
        <v>74</v>
      </c>
      <c r="E969" s="40" t="s">
        <v>333</v>
      </c>
      <c r="F969" s="40" t="s">
        <v>127</v>
      </c>
      <c r="G969" s="40"/>
      <c r="H969" s="40"/>
      <c r="I969" s="44">
        <f t="shared" si="167"/>
        <v>24</v>
      </c>
      <c r="J969" s="44">
        <f t="shared" si="167"/>
        <v>0</v>
      </c>
      <c r="K969" s="44">
        <f t="shared" si="163"/>
        <v>24</v>
      </c>
      <c r="L969" s="86"/>
      <c r="M969" s="86"/>
      <c r="N969" s="87"/>
      <c r="O969" s="104"/>
    </row>
    <row r="970" spans="1:15" ht="30">
      <c r="A970" s="60" t="s">
        <v>130</v>
      </c>
      <c r="B970" s="40" t="s">
        <v>411</v>
      </c>
      <c r="C970" s="40" t="s">
        <v>74</v>
      </c>
      <c r="D970" s="40" t="s">
        <v>74</v>
      </c>
      <c r="E970" s="40" t="s">
        <v>333</v>
      </c>
      <c r="F970" s="40" t="s">
        <v>129</v>
      </c>
      <c r="G970" s="40"/>
      <c r="H970" s="40"/>
      <c r="I970" s="44">
        <f t="shared" si="167"/>
        <v>24</v>
      </c>
      <c r="J970" s="44">
        <f t="shared" si="167"/>
        <v>0</v>
      </c>
      <c r="K970" s="44">
        <f t="shared" si="163"/>
        <v>24</v>
      </c>
      <c r="L970" s="86"/>
      <c r="M970" s="86"/>
      <c r="N970" s="108"/>
      <c r="O970" s="104"/>
    </row>
    <row r="971" spans="1:15" ht="18">
      <c r="A971" s="121" t="s">
        <v>113</v>
      </c>
      <c r="B971" s="40" t="s">
        <v>411</v>
      </c>
      <c r="C971" s="41" t="s">
        <v>74</v>
      </c>
      <c r="D971" s="41" t="s">
        <v>74</v>
      </c>
      <c r="E971" s="41" t="s">
        <v>333</v>
      </c>
      <c r="F971" s="41" t="s">
        <v>129</v>
      </c>
      <c r="G971" s="41" t="s">
        <v>102</v>
      </c>
      <c r="H971" s="41"/>
      <c r="I971" s="45">
        <v>24</v>
      </c>
      <c r="J971" s="45">
        <v>0</v>
      </c>
      <c r="K971" s="45">
        <f t="shared" si="163"/>
        <v>24</v>
      </c>
      <c r="L971" s="86"/>
      <c r="M971" s="86"/>
      <c r="N971" s="87"/>
      <c r="O971" s="104"/>
    </row>
    <row r="972" spans="1:15" ht="60">
      <c r="A972" s="60" t="s">
        <v>152</v>
      </c>
      <c r="B972" s="40" t="s">
        <v>411</v>
      </c>
      <c r="C972" s="40" t="s">
        <v>74</v>
      </c>
      <c r="D972" s="40" t="s">
        <v>74</v>
      </c>
      <c r="E972" s="40" t="s">
        <v>153</v>
      </c>
      <c r="F972" s="40"/>
      <c r="G972" s="40"/>
      <c r="H972" s="41"/>
      <c r="I972" s="44">
        <f aca="true" t="shared" si="168" ref="I972:J975">I973</f>
        <v>6</v>
      </c>
      <c r="J972" s="44">
        <f t="shared" si="168"/>
        <v>0</v>
      </c>
      <c r="K972" s="44">
        <f t="shared" si="163"/>
        <v>6</v>
      </c>
      <c r="L972" s="86"/>
      <c r="M972" s="86"/>
      <c r="N972" s="87"/>
      <c r="O972" s="104"/>
    </row>
    <row r="973" spans="1:15" ht="18">
      <c r="A973" s="60" t="s">
        <v>293</v>
      </c>
      <c r="B973" s="40" t="s">
        <v>411</v>
      </c>
      <c r="C973" s="40" t="s">
        <v>74</v>
      </c>
      <c r="D973" s="40" t="s">
        <v>74</v>
      </c>
      <c r="E973" s="40" t="s">
        <v>154</v>
      </c>
      <c r="F973" s="40"/>
      <c r="G973" s="40"/>
      <c r="H973" s="41"/>
      <c r="I973" s="44">
        <f t="shared" si="168"/>
        <v>6</v>
      </c>
      <c r="J973" s="44">
        <f t="shared" si="168"/>
        <v>0</v>
      </c>
      <c r="K973" s="44">
        <f t="shared" si="163"/>
        <v>6</v>
      </c>
      <c r="L973" s="86"/>
      <c r="M973" s="86"/>
      <c r="N973" s="87"/>
      <c r="O973" s="104"/>
    </row>
    <row r="974" spans="1:15" ht="30">
      <c r="A974" s="60" t="s">
        <v>502</v>
      </c>
      <c r="B974" s="40" t="s">
        <v>411</v>
      </c>
      <c r="C974" s="40" t="s">
        <v>74</v>
      </c>
      <c r="D974" s="40" t="s">
        <v>74</v>
      </c>
      <c r="E974" s="40" t="s">
        <v>154</v>
      </c>
      <c r="F974" s="40" t="s">
        <v>127</v>
      </c>
      <c r="G974" s="40"/>
      <c r="H974" s="41"/>
      <c r="I974" s="44">
        <f t="shared" si="168"/>
        <v>6</v>
      </c>
      <c r="J974" s="44">
        <f t="shared" si="168"/>
        <v>0</v>
      </c>
      <c r="K974" s="44">
        <f t="shared" si="163"/>
        <v>6</v>
      </c>
      <c r="L974" s="86"/>
      <c r="M974" s="86"/>
      <c r="N974" s="87"/>
      <c r="O974" s="104"/>
    </row>
    <row r="975" spans="1:15" ht="30">
      <c r="A975" s="60" t="s">
        <v>130</v>
      </c>
      <c r="B975" s="40" t="s">
        <v>411</v>
      </c>
      <c r="C975" s="40" t="s">
        <v>74</v>
      </c>
      <c r="D975" s="40" t="s">
        <v>74</v>
      </c>
      <c r="E975" s="40" t="s">
        <v>154</v>
      </c>
      <c r="F975" s="40" t="s">
        <v>129</v>
      </c>
      <c r="G975" s="40"/>
      <c r="H975" s="41"/>
      <c r="I975" s="44">
        <f t="shared" si="168"/>
        <v>6</v>
      </c>
      <c r="J975" s="44">
        <f t="shared" si="168"/>
        <v>0</v>
      </c>
      <c r="K975" s="44">
        <f t="shared" si="163"/>
        <v>6</v>
      </c>
      <c r="L975" s="86"/>
      <c r="M975" s="86"/>
      <c r="N975" s="108"/>
      <c r="O975" s="104"/>
    </row>
    <row r="976" spans="1:15" ht="18">
      <c r="A976" s="121" t="s">
        <v>113</v>
      </c>
      <c r="B976" s="40" t="s">
        <v>411</v>
      </c>
      <c r="C976" s="41" t="s">
        <v>74</v>
      </c>
      <c r="D976" s="41" t="s">
        <v>74</v>
      </c>
      <c r="E976" s="41" t="s">
        <v>154</v>
      </c>
      <c r="F976" s="41" t="s">
        <v>129</v>
      </c>
      <c r="G976" s="41" t="s">
        <v>102</v>
      </c>
      <c r="H976" s="41"/>
      <c r="I976" s="45">
        <v>6</v>
      </c>
      <c r="J976" s="45">
        <v>0</v>
      </c>
      <c r="K976" s="45">
        <f t="shared" si="163"/>
        <v>6</v>
      </c>
      <c r="L976" s="86"/>
      <c r="M976" s="86"/>
      <c r="N976" s="87"/>
      <c r="O976" s="104"/>
    </row>
    <row r="977" spans="1:15" ht="18">
      <c r="A977" s="120" t="s">
        <v>499</v>
      </c>
      <c r="B977" s="42" t="s">
        <v>411</v>
      </c>
      <c r="C977" s="42" t="s">
        <v>71</v>
      </c>
      <c r="D977" s="40"/>
      <c r="E977" s="40"/>
      <c r="F977" s="40"/>
      <c r="G977" s="40"/>
      <c r="H977" s="41"/>
      <c r="I977" s="43">
        <f>I978+I1084</f>
        <v>35699.3</v>
      </c>
      <c r="J977" s="43">
        <f>J978+J1084</f>
        <v>909.3</v>
      </c>
      <c r="K977" s="43">
        <f t="shared" si="163"/>
        <v>36608.600000000006</v>
      </c>
      <c r="L977" s="86"/>
      <c r="M977" s="86"/>
      <c r="N977" s="87"/>
      <c r="O977" s="104"/>
    </row>
    <row r="978" spans="1:15" ht="18">
      <c r="A978" s="120" t="s">
        <v>63</v>
      </c>
      <c r="B978" s="42" t="s">
        <v>411</v>
      </c>
      <c r="C978" s="42" t="s">
        <v>71</v>
      </c>
      <c r="D978" s="42" t="s">
        <v>67</v>
      </c>
      <c r="E978" s="42"/>
      <c r="F978" s="42"/>
      <c r="G978" s="42"/>
      <c r="H978" s="42"/>
      <c r="I978" s="43">
        <f>I994+I979</f>
        <v>28320.4</v>
      </c>
      <c r="J978" s="43">
        <f>J994+J979</f>
        <v>383.5</v>
      </c>
      <c r="K978" s="43">
        <f t="shared" si="163"/>
        <v>28703.9</v>
      </c>
      <c r="L978" s="86"/>
      <c r="M978" s="86"/>
      <c r="N978" s="87"/>
      <c r="O978" s="104"/>
    </row>
    <row r="979" spans="1:15" ht="30">
      <c r="A979" s="115" t="s">
        <v>38</v>
      </c>
      <c r="B979" s="40" t="s">
        <v>411</v>
      </c>
      <c r="C979" s="40" t="s">
        <v>71</v>
      </c>
      <c r="D979" s="40" t="s">
        <v>67</v>
      </c>
      <c r="E979" s="40" t="s">
        <v>265</v>
      </c>
      <c r="F979" s="42"/>
      <c r="G979" s="42"/>
      <c r="H979" s="42"/>
      <c r="I979" s="44">
        <f>I987+I980</f>
        <v>577.7</v>
      </c>
      <c r="J979" s="44">
        <f>J987+J980</f>
        <v>0</v>
      </c>
      <c r="K979" s="44">
        <f>K987+K980</f>
        <v>577.7</v>
      </c>
      <c r="L979" s="86"/>
      <c r="M979" s="86"/>
      <c r="N979" s="87"/>
      <c r="O979" s="104"/>
    </row>
    <row r="980" spans="1:15" ht="90">
      <c r="A980" s="115" t="s">
        <v>475</v>
      </c>
      <c r="B980" s="40" t="s">
        <v>411</v>
      </c>
      <c r="C980" s="40" t="s">
        <v>71</v>
      </c>
      <c r="D980" s="40" t="s">
        <v>67</v>
      </c>
      <c r="E980" s="40" t="s">
        <v>471</v>
      </c>
      <c r="F980" s="116"/>
      <c r="G980" s="116"/>
      <c r="H980" s="42"/>
      <c r="I980" s="44">
        <f>I984+I981</f>
        <v>450</v>
      </c>
      <c r="J980" s="44">
        <f>J984+J981</f>
        <v>0</v>
      </c>
      <c r="K980" s="44">
        <f>K984+K981</f>
        <v>450</v>
      </c>
      <c r="L980" s="86"/>
      <c r="M980" s="86"/>
      <c r="N980" s="87"/>
      <c r="O980" s="104"/>
    </row>
    <row r="981" spans="1:15" ht="30">
      <c r="A981" s="60" t="s">
        <v>502</v>
      </c>
      <c r="B981" s="40" t="s">
        <v>411</v>
      </c>
      <c r="C981" s="40" t="s">
        <v>71</v>
      </c>
      <c r="D981" s="40" t="s">
        <v>67</v>
      </c>
      <c r="E981" s="40" t="s">
        <v>471</v>
      </c>
      <c r="F981" s="40" t="s">
        <v>127</v>
      </c>
      <c r="G981" s="116"/>
      <c r="H981" s="42"/>
      <c r="I981" s="44">
        <f aca="true" t="shared" si="169" ref="I981:K982">I982</f>
        <v>100</v>
      </c>
      <c r="J981" s="44">
        <f t="shared" si="169"/>
        <v>0</v>
      </c>
      <c r="K981" s="44">
        <f t="shared" si="169"/>
        <v>100</v>
      </c>
      <c r="L981" s="86"/>
      <c r="M981" s="86"/>
      <c r="N981" s="87"/>
      <c r="O981" s="104"/>
    </row>
    <row r="982" spans="1:15" ht="30">
      <c r="A982" s="60" t="s">
        <v>130</v>
      </c>
      <c r="B982" s="40" t="s">
        <v>411</v>
      </c>
      <c r="C982" s="40" t="s">
        <v>71</v>
      </c>
      <c r="D982" s="40" t="s">
        <v>67</v>
      </c>
      <c r="E982" s="40" t="s">
        <v>471</v>
      </c>
      <c r="F982" s="40" t="s">
        <v>129</v>
      </c>
      <c r="G982" s="116"/>
      <c r="H982" s="42"/>
      <c r="I982" s="44">
        <f t="shared" si="169"/>
        <v>100</v>
      </c>
      <c r="J982" s="44">
        <f t="shared" si="169"/>
        <v>0</v>
      </c>
      <c r="K982" s="44">
        <f t="shared" si="169"/>
        <v>100</v>
      </c>
      <c r="L982" s="86"/>
      <c r="M982" s="86"/>
      <c r="N982" s="87"/>
      <c r="O982" s="104"/>
    </row>
    <row r="983" spans="1:15" ht="18">
      <c r="A983" s="61" t="s">
        <v>114</v>
      </c>
      <c r="B983" s="41" t="s">
        <v>411</v>
      </c>
      <c r="C983" s="41" t="s">
        <v>71</v>
      </c>
      <c r="D983" s="41" t="s">
        <v>67</v>
      </c>
      <c r="E983" s="41" t="s">
        <v>471</v>
      </c>
      <c r="F983" s="41" t="s">
        <v>129</v>
      </c>
      <c r="G983" s="41" t="s">
        <v>103</v>
      </c>
      <c r="H983" s="42"/>
      <c r="I983" s="45">
        <v>100</v>
      </c>
      <c r="J983" s="45">
        <v>0</v>
      </c>
      <c r="K983" s="45">
        <f>I983+J983</f>
        <v>100</v>
      </c>
      <c r="L983" s="86"/>
      <c r="M983" s="86"/>
      <c r="N983" s="87"/>
      <c r="O983" s="104"/>
    </row>
    <row r="984" spans="1:15" ht="45">
      <c r="A984" s="115" t="s">
        <v>133</v>
      </c>
      <c r="B984" s="40" t="s">
        <v>411</v>
      </c>
      <c r="C984" s="40" t="s">
        <v>71</v>
      </c>
      <c r="D984" s="40" t="s">
        <v>67</v>
      </c>
      <c r="E984" s="40" t="s">
        <v>471</v>
      </c>
      <c r="F984" s="135">
        <v>600</v>
      </c>
      <c r="G984" s="40"/>
      <c r="H984" s="42"/>
      <c r="I984" s="44">
        <f aca="true" t="shared" si="170" ref="I984:K985">I985</f>
        <v>350</v>
      </c>
      <c r="J984" s="44">
        <f t="shared" si="170"/>
        <v>0</v>
      </c>
      <c r="K984" s="44">
        <f t="shared" si="170"/>
        <v>350</v>
      </c>
      <c r="L984" s="86"/>
      <c r="M984" s="86"/>
      <c r="N984" s="87"/>
      <c r="O984" s="104"/>
    </row>
    <row r="985" spans="1:15" ht="18">
      <c r="A985" s="115" t="s">
        <v>135</v>
      </c>
      <c r="B985" s="40" t="s">
        <v>411</v>
      </c>
      <c r="C985" s="40" t="s">
        <v>71</v>
      </c>
      <c r="D985" s="40" t="s">
        <v>67</v>
      </c>
      <c r="E985" s="40" t="s">
        <v>471</v>
      </c>
      <c r="F985" s="40" t="s">
        <v>134</v>
      </c>
      <c r="G985" s="40"/>
      <c r="H985" s="42"/>
      <c r="I985" s="44">
        <f t="shared" si="170"/>
        <v>350</v>
      </c>
      <c r="J985" s="44">
        <f t="shared" si="170"/>
        <v>0</v>
      </c>
      <c r="K985" s="44">
        <f t="shared" si="170"/>
        <v>350</v>
      </c>
      <c r="L985" s="86"/>
      <c r="M985" s="86"/>
      <c r="N985" s="87"/>
      <c r="O985" s="104"/>
    </row>
    <row r="986" spans="1:15" ht="18">
      <c r="A986" s="61" t="s">
        <v>114</v>
      </c>
      <c r="B986" s="41" t="s">
        <v>411</v>
      </c>
      <c r="C986" s="41" t="s">
        <v>71</v>
      </c>
      <c r="D986" s="41" t="s">
        <v>67</v>
      </c>
      <c r="E986" s="41" t="s">
        <v>471</v>
      </c>
      <c r="F986" s="41" t="s">
        <v>134</v>
      </c>
      <c r="G986" s="41" t="s">
        <v>103</v>
      </c>
      <c r="H986" s="42"/>
      <c r="I986" s="45">
        <v>350</v>
      </c>
      <c r="J986" s="45">
        <v>0</v>
      </c>
      <c r="K986" s="45">
        <f>I986+J986</f>
        <v>350</v>
      </c>
      <c r="L986" s="86"/>
      <c r="M986" s="86"/>
      <c r="N986" s="87"/>
      <c r="O986" s="104"/>
    </row>
    <row r="987" spans="1:15" ht="61.5" customHeight="1">
      <c r="A987" s="115" t="s">
        <v>262</v>
      </c>
      <c r="B987" s="40" t="s">
        <v>411</v>
      </c>
      <c r="C987" s="40" t="s">
        <v>71</v>
      </c>
      <c r="D987" s="40" t="s">
        <v>67</v>
      </c>
      <c r="E987" s="40" t="s">
        <v>269</v>
      </c>
      <c r="F987" s="116"/>
      <c r="G987" s="116"/>
      <c r="H987" s="42"/>
      <c r="I987" s="44">
        <f>I988+I991</f>
        <v>127.7</v>
      </c>
      <c r="J987" s="44">
        <f>J988+J991</f>
        <v>0</v>
      </c>
      <c r="K987" s="44">
        <f>K988+K991</f>
        <v>127.7</v>
      </c>
      <c r="L987" s="86"/>
      <c r="M987" s="86"/>
      <c r="N987" s="87"/>
      <c r="O987" s="104"/>
    </row>
    <row r="988" spans="1:15" ht="45">
      <c r="A988" s="115" t="s">
        <v>133</v>
      </c>
      <c r="B988" s="40" t="s">
        <v>411</v>
      </c>
      <c r="C988" s="40" t="s">
        <v>71</v>
      </c>
      <c r="D988" s="40" t="s">
        <v>67</v>
      </c>
      <c r="E988" s="40" t="s">
        <v>269</v>
      </c>
      <c r="F988" s="135">
        <v>600</v>
      </c>
      <c r="G988" s="40"/>
      <c r="H988" s="42"/>
      <c r="I988" s="44">
        <f aca="true" t="shared" si="171" ref="I988:K989">I989</f>
        <v>125</v>
      </c>
      <c r="J988" s="44">
        <f t="shared" si="171"/>
        <v>0</v>
      </c>
      <c r="K988" s="44">
        <f t="shared" si="171"/>
        <v>125</v>
      </c>
      <c r="L988" s="86"/>
      <c r="M988" s="86"/>
      <c r="N988" s="87"/>
      <c r="O988" s="104"/>
    </row>
    <row r="989" spans="1:15" ht="18">
      <c r="A989" s="115" t="s">
        <v>135</v>
      </c>
      <c r="B989" s="40" t="s">
        <v>411</v>
      </c>
      <c r="C989" s="40" t="s">
        <v>71</v>
      </c>
      <c r="D989" s="40" t="s">
        <v>67</v>
      </c>
      <c r="E989" s="40" t="s">
        <v>269</v>
      </c>
      <c r="F989" s="40" t="s">
        <v>134</v>
      </c>
      <c r="G989" s="40"/>
      <c r="H989" s="42"/>
      <c r="I989" s="44">
        <f t="shared" si="171"/>
        <v>125</v>
      </c>
      <c r="J989" s="44">
        <f t="shared" si="171"/>
        <v>0</v>
      </c>
      <c r="K989" s="44">
        <f t="shared" si="171"/>
        <v>125</v>
      </c>
      <c r="L989" s="86"/>
      <c r="M989" s="86"/>
      <c r="N989" s="87"/>
      <c r="O989" s="104"/>
    </row>
    <row r="990" spans="1:15" ht="18">
      <c r="A990" s="61" t="s">
        <v>113</v>
      </c>
      <c r="B990" s="41" t="s">
        <v>411</v>
      </c>
      <c r="C990" s="41" t="s">
        <v>71</v>
      </c>
      <c r="D990" s="41" t="s">
        <v>67</v>
      </c>
      <c r="E990" s="41" t="s">
        <v>269</v>
      </c>
      <c r="F990" s="41" t="s">
        <v>134</v>
      </c>
      <c r="G990" s="41" t="s">
        <v>102</v>
      </c>
      <c r="H990" s="42"/>
      <c r="I990" s="45">
        <v>125</v>
      </c>
      <c r="J990" s="45">
        <v>0</v>
      </c>
      <c r="K990" s="45">
        <f>I990+J990</f>
        <v>125</v>
      </c>
      <c r="L990" s="86"/>
      <c r="M990" s="86"/>
      <c r="N990" s="87"/>
      <c r="O990" s="104"/>
    </row>
    <row r="991" spans="1:15" ht="30">
      <c r="A991" s="60" t="s">
        <v>502</v>
      </c>
      <c r="B991" s="40" t="s">
        <v>411</v>
      </c>
      <c r="C991" s="40" t="s">
        <v>71</v>
      </c>
      <c r="D991" s="40" t="s">
        <v>67</v>
      </c>
      <c r="E991" s="40" t="s">
        <v>269</v>
      </c>
      <c r="F991" s="40" t="s">
        <v>127</v>
      </c>
      <c r="G991" s="41"/>
      <c r="H991" s="42"/>
      <c r="I991" s="44">
        <f aca="true" t="shared" si="172" ref="I991:K992">I992</f>
        <v>2.7</v>
      </c>
      <c r="J991" s="44">
        <f t="shared" si="172"/>
        <v>0</v>
      </c>
      <c r="K991" s="44">
        <f t="shared" si="172"/>
        <v>2.7</v>
      </c>
      <c r="L991" s="86"/>
      <c r="M991" s="86"/>
      <c r="N991" s="87"/>
      <c r="O991" s="104"/>
    </row>
    <row r="992" spans="1:15" ht="30">
      <c r="A992" s="60" t="s">
        <v>130</v>
      </c>
      <c r="B992" s="40" t="s">
        <v>411</v>
      </c>
      <c r="C992" s="40" t="s">
        <v>71</v>
      </c>
      <c r="D992" s="40" t="s">
        <v>67</v>
      </c>
      <c r="E992" s="40" t="s">
        <v>269</v>
      </c>
      <c r="F992" s="40" t="s">
        <v>129</v>
      </c>
      <c r="G992" s="41"/>
      <c r="H992" s="42"/>
      <c r="I992" s="44">
        <f t="shared" si="172"/>
        <v>2.7</v>
      </c>
      <c r="J992" s="44">
        <f t="shared" si="172"/>
        <v>0</v>
      </c>
      <c r="K992" s="44">
        <f t="shared" si="172"/>
        <v>2.7</v>
      </c>
      <c r="L992" s="86"/>
      <c r="M992" s="86"/>
      <c r="N992" s="87"/>
      <c r="O992" s="104"/>
    </row>
    <row r="993" spans="1:15" ht="18">
      <c r="A993" s="61" t="s">
        <v>113</v>
      </c>
      <c r="B993" s="41" t="s">
        <v>411</v>
      </c>
      <c r="C993" s="41" t="s">
        <v>71</v>
      </c>
      <c r="D993" s="41" t="s">
        <v>67</v>
      </c>
      <c r="E993" s="41" t="s">
        <v>269</v>
      </c>
      <c r="F993" s="41" t="s">
        <v>129</v>
      </c>
      <c r="G993" s="41" t="s">
        <v>102</v>
      </c>
      <c r="H993" s="42"/>
      <c r="I993" s="45">
        <v>2.7</v>
      </c>
      <c r="J993" s="45">
        <v>0</v>
      </c>
      <c r="K993" s="45">
        <f>I993+J993</f>
        <v>2.7</v>
      </c>
      <c r="L993" s="86"/>
      <c r="M993" s="86"/>
      <c r="N993" s="87"/>
      <c r="O993" s="104"/>
    </row>
    <row r="994" spans="1:15" ht="45">
      <c r="A994" s="60" t="s">
        <v>187</v>
      </c>
      <c r="B994" s="40" t="s">
        <v>411</v>
      </c>
      <c r="C994" s="40" t="s">
        <v>71</v>
      </c>
      <c r="D994" s="40" t="s">
        <v>67</v>
      </c>
      <c r="E994" s="40" t="s">
        <v>314</v>
      </c>
      <c r="F994" s="40"/>
      <c r="G994" s="40"/>
      <c r="H994" s="40"/>
      <c r="I994" s="44">
        <f>I995+I1033+I1047+I1057+I1075</f>
        <v>27742.7</v>
      </c>
      <c r="J994" s="44">
        <f>J995+J1033+J1047+J1057+J1075</f>
        <v>383.5</v>
      </c>
      <c r="K994" s="44">
        <f t="shared" si="163"/>
        <v>28126.2</v>
      </c>
      <c r="L994" s="86"/>
      <c r="M994" s="86"/>
      <c r="N994" s="87"/>
      <c r="O994" s="104"/>
    </row>
    <row r="995" spans="1:15" ht="45">
      <c r="A995" s="60" t="s">
        <v>203</v>
      </c>
      <c r="B995" s="40" t="s">
        <v>411</v>
      </c>
      <c r="C995" s="40" t="s">
        <v>71</v>
      </c>
      <c r="D995" s="40" t="s">
        <v>67</v>
      </c>
      <c r="E995" s="40" t="s">
        <v>314</v>
      </c>
      <c r="F995" s="40"/>
      <c r="G995" s="40"/>
      <c r="H995" s="40"/>
      <c r="I995" s="44">
        <f>I1014+I996+I1023+I1028+I1001</f>
        <v>228.39999999999998</v>
      </c>
      <c r="J995" s="44">
        <f>J1014+J996+J1023+J1028+J1001</f>
        <v>0</v>
      </c>
      <c r="K995" s="44">
        <f t="shared" si="163"/>
        <v>228.39999999999998</v>
      </c>
      <c r="L995" s="86"/>
      <c r="M995" s="86"/>
      <c r="N995" s="108"/>
      <c r="O995" s="104"/>
    </row>
    <row r="996" spans="1:15" ht="30">
      <c r="A996" s="60" t="s">
        <v>206</v>
      </c>
      <c r="B996" s="40" t="s">
        <v>411</v>
      </c>
      <c r="C996" s="40" t="s">
        <v>71</v>
      </c>
      <c r="D996" s="40" t="s">
        <v>67</v>
      </c>
      <c r="E996" s="131" t="s">
        <v>204</v>
      </c>
      <c r="F996" s="40"/>
      <c r="G996" s="40"/>
      <c r="H996" s="40"/>
      <c r="I996" s="44">
        <f aca="true" t="shared" si="173" ref="I996:J999">I997</f>
        <v>10</v>
      </c>
      <c r="J996" s="44">
        <f t="shared" si="173"/>
        <v>0</v>
      </c>
      <c r="K996" s="44">
        <f t="shared" si="163"/>
        <v>10</v>
      </c>
      <c r="L996" s="86"/>
      <c r="M996" s="86"/>
      <c r="N996" s="87"/>
      <c r="O996" s="104"/>
    </row>
    <row r="997" spans="1:15" ht="18">
      <c r="A997" s="60" t="s">
        <v>293</v>
      </c>
      <c r="B997" s="40" t="s">
        <v>411</v>
      </c>
      <c r="C997" s="40" t="s">
        <v>71</v>
      </c>
      <c r="D997" s="40" t="s">
        <v>67</v>
      </c>
      <c r="E997" s="132" t="s">
        <v>205</v>
      </c>
      <c r="F997" s="40"/>
      <c r="G997" s="40"/>
      <c r="H997" s="40"/>
      <c r="I997" s="44">
        <f t="shared" si="173"/>
        <v>10</v>
      </c>
      <c r="J997" s="44">
        <f t="shared" si="173"/>
        <v>0</v>
      </c>
      <c r="K997" s="44">
        <f t="shared" si="163"/>
        <v>10</v>
      </c>
      <c r="L997" s="86"/>
      <c r="M997" s="86"/>
      <c r="N997" s="87"/>
      <c r="O997" s="104"/>
    </row>
    <row r="998" spans="1:15" ht="45">
      <c r="A998" s="115" t="s">
        <v>133</v>
      </c>
      <c r="B998" s="40" t="s">
        <v>411</v>
      </c>
      <c r="C998" s="40" t="s">
        <v>71</v>
      </c>
      <c r="D998" s="40" t="s">
        <v>67</v>
      </c>
      <c r="E998" s="40" t="s">
        <v>205</v>
      </c>
      <c r="F998" s="40" t="s">
        <v>132</v>
      </c>
      <c r="G998" s="40"/>
      <c r="H998" s="40"/>
      <c r="I998" s="44">
        <f t="shared" si="173"/>
        <v>10</v>
      </c>
      <c r="J998" s="44">
        <f t="shared" si="173"/>
        <v>0</v>
      </c>
      <c r="K998" s="44">
        <f t="shared" si="163"/>
        <v>10</v>
      </c>
      <c r="L998" s="86"/>
      <c r="M998" s="86"/>
      <c r="N998" s="87"/>
      <c r="O998" s="104"/>
    </row>
    <row r="999" spans="1:15" ht="18">
      <c r="A999" s="115" t="s">
        <v>135</v>
      </c>
      <c r="B999" s="40" t="s">
        <v>411</v>
      </c>
      <c r="C999" s="40" t="s">
        <v>71</v>
      </c>
      <c r="D999" s="40" t="s">
        <v>67</v>
      </c>
      <c r="E999" s="40" t="s">
        <v>205</v>
      </c>
      <c r="F999" s="40" t="s">
        <v>134</v>
      </c>
      <c r="G999" s="40"/>
      <c r="H999" s="40"/>
      <c r="I999" s="44">
        <f t="shared" si="173"/>
        <v>10</v>
      </c>
      <c r="J999" s="44">
        <f t="shared" si="173"/>
        <v>0</v>
      </c>
      <c r="K999" s="44">
        <f t="shared" si="163"/>
        <v>10</v>
      </c>
      <c r="L999" s="86"/>
      <c r="M999" s="86"/>
      <c r="N999" s="87"/>
      <c r="O999" s="104"/>
    </row>
    <row r="1000" spans="1:15" ht="18">
      <c r="A1000" s="121" t="s">
        <v>113</v>
      </c>
      <c r="B1000" s="40" t="s">
        <v>411</v>
      </c>
      <c r="C1000" s="41" t="s">
        <v>71</v>
      </c>
      <c r="D1000" s="41" t="s">
        <v>67</v>
      </c>
      <c r="E1000" s="41" t="s">
        <v>205</v>
      </c>
      <c r="F1000" s="41" t="s">
        <v>134</v>
      </c>
      <c r="G1000" s="41" t="s">
        <v>102</v>
      </c>
      <c r="H1000" s="40"/>
      <c r="I1000" s="45">
        <v>10</v>
      </c>
      <c r="J1000" s="45">
        <v>0</v>
      </c>
      <c r="K1000" s="45">
        <f t="shared" si="163"/>
        <v>10</v>
      </c>
      <c r="L1000" s="86"/>
      <c r="M1000" s="86"/>
      <c r="N1000" s="87"/>
      <c r="O1000" s="104"/>
    </row>
    <row r="1001" spans="1:15" ht="92.25" customHeight="1">
      <c r="A1001" s="60" t="s">
        <v>489</v>
      </c>
      <c r="B1001" s="40" t="s">
        <v>411</v>
      </c>
      <c r="C1001" s="40" t="s">
        <v>71</v>
      </c>
      <c r="D1001" s="40" t="s">
        <v>67</v>
      </c>
      <c r="E1001" s="131" t="s">
        <v>490</v>
      </c>
      <c r="F1001" s="40"/>
      <c r="G1001" s="40"/>
      <c r="H1001" s="40"/>
      <c r="I1001" s="44">
        <f>I1002+I1006+I1010</f>
        <v>181.29999999999998</v>
      </c>
      <c r="J1001" s="44">
        <f>J1002+J1006+J1010</f>
        <v>0</v>
      </c>
      <c r="K1001" s="44">
        <f>I1001+J1001</f>
        <v>181.29999999999998</v>
      </c>
      <c r="L1001" s="86"/>
      <c r="M1001" s="86"/>
      <c r="N1001" s="87"/>
      <c r="O1001" s="104"/>
    </row>
    <row r="1002" spans="1:15" ht="18">
      <c r="A1002" s="60" t="s">
        <v>293</v>
      </c>
      <c r="B1002" s="40" t="s">
        <v>411</v>
      </c>
      <c r="C1002" s="40" t="s">
        <v>71</v>
      </c>
      <c r="D1002" s="40" t="s">
        <v>67</v>
      </c>
      <c r="E1002" s="132" t="s">
        <v>491</v>
      </c>
      <c r="F1002" s="40"/>
      <c r="G1002" s="40"/>
      <c r="H1002" s="40"/>
      <c r="I1002" s="44">
        <f aca="true" t="shared" si="174" ref="I1002:K1004">I1003</f>
        <v>0</v>
      </c>
      <c r="J1002" s="44">
        <f t="shared" si="174"/>
        <v>0</v>
      </c>
      <c r="K1002" s="44">
        <f t="shared" si="174"/>
        <v>0</v>
      </c>
      <c r="L1002" s="86"/>
      <c r="M1002" s="86"/>
      <c r="N1002" s="87"/>
      <c r="O1002" s="104"/>
    </row>
    <row r="1003" spans="1:15" ht="45">
      <c r="A1003" s="115" t="s">
        <v>133</v>
      </c>
      <c r="B1003" s="40" t="s">
        <v>411</v>
      </c>
      <c r="C1003" s="40" t="s">
        <v>71</v>
      </c>
      <c r="D1003" s="40" t="s">
        <v>67</v>
      </c>
      <c r="E1003" s="132" t="s">
        <v>491</v>
      </c>
      <c r="F1003" s="40" t="s">
        <v>132</v>
      </c>
      <c r="G1003" s="40"/>
      <c r="H1003" s="40"/>
      <c r="I1003" s="44">
        <f t="shared" si="174"/>
        <v>0</v>
      </c>
      <c r="J1003" s="44">
        <f t="shared" si="174"/>
        <v>0</v>
      </c>
      <c r="K1003" s="44">
        <f t="shared" si="174"/>
        <v>0</v>
      </c>
      <c r="L1003" s="86"/>
      <c r="M1003" s="86"/>
      <c r="N1003" s="87"/>
      <c r="O1003" s="104"/>
    </row>
    <row r="1004" spans="1:15" ht="18">
      <c r="A1004" s="115" t="s">
        <v>135</v>
      </c>
      <c r="B1004" s="40" t="s">
        <v>411</v>
      </c>
      <c r="C1004" s="40" t="s">
        <v>71</v>
      </c>
      <c r="D1004" s="40" t="s">
        <v>67</v>
      </c>
      <c r="E1004" s="132" t="s">
        <v>491</v>
      </c>
      <c r="F1004" s="40" t="s">
        <v>134</v>
      </c>
      <c r="G1004" s="40"/>
      <c r="H1004" s="40"/>
      <c r="I1004" s="44">
        <f t="shared" si="174"/>
        <v>0</v>
      </c>
      <c r="J1004" s="44">
        <f t="shared" si="174"/>
        <v>0</v>
      </c>
      <c r="K1004" s="44">
        <f t="shared" si="174"/>
        <v>0</v>
      </c>
      <c r="L1004" s="86"/>
      <c r="M1004" s="86"/>
      <c r="N1004" s="87"/>
      <c r="O1004" s="104"/>
    </row>
    <row r="1005" spans="1:15" ht="18">
      <c r="A1005" s="121" t="s">
        <v>114</v>
      </c>
      <c r="B1005" s="40" t="s">
        <v>411</v>
      </c>
      <c r="C1005" s="41" t="s">
        <v>71</v>
      </c>
      <c r="D1005" s="41" t="s">
        <v>67</v>
      </c>
      <c r="E1005" s="133" t="s">
        <v>491</v>
      </c>
      <c r="F1005" s="41" t="s">
        <v>134</v>
      </c>
      <c r="G1005" s="41" t="s">
        <v>103</v>
      </c>
      <c r="H1005" s="40"/>
      <c r="I1005" s="45">
        <v>0</v>
      </c>
      <c r="J1005" s="45">
        <v>0</v>
      </c>
      <c r="K1005" s="45">
        <f>I1005+J1005</f>
        <v>0</v>
      </c>
      <c r="L1005" s="86"/>
      <c r="M1005" s="86"/>
      <c r="N1005" s="87"/>
      <c r="O1005" s="104"/>
    </row>
    <row r="1006" spans="1:15" ht="18">
      <c r="A1006" s="60" t="s">
        <v>293</v>
      </c>
      <c r="B1006" s="40" t="s">
        <v>411</v>
      </c>
      <c r="C1006" s="40" t="s">
        <v>71</v>
      </c>
      <c r="D1006" s="40" t="s">
        <v>67</v>
      </c>
      <c r="E1006" s="132" t="s">
        <v>492</v>
      </c>
      <c r="F1006" s="40"/>
      <c r="G1006" s="40"/>
      <c r="H1006" s="40"/>
      <c r="I1006" s="44">
        <f aca="true" t="shared" si="175" ref="I1006:K1008">I1007</f>
        <v>18.1</v>
      </c>
      <c r="J1006" s="44">
        <f t="shared" si="175"/>
        <v>0</v>
      </c>
      <c r="K1006" s="44">
        <f t="shared" si="175"/>
        <v>18.1</v>
      </c>
      <c r="L1006" s="86"/>
      <c r="M1006" s="86"/>
      <c r="N1006" s="87"/>
      <c r="O1006" s="104"/>
    </row>
    <row r="1007" spans="1:15" ht="45">
      <c r="A1007" s="115" t="s">
        <v>133</v>
      </c>
      <c r="B1007" s="40" t="s">
        <v>411</v>
      </c>
      <c r="C1007" s="40" t="s">
        <v>71</v>
      </c>
      <c r="D1007" s="40" t="s">
        <v>67</v>
      </c>
      <c r="E1007" s="132" t="s">
        <v>492</v>
      </c>
      <c r="F1007" s="40" t="s">
        <v>132</v>
      </c>
      <c r="G1007" s="40"/>
      <c r="H1007" s="40"/>
      <c r="I1007" s="44">
        <f t="shared" si="175"/>
        <v>18.1</v>
      </c>
      <c r="J1007" s="44">
        <f t="shared" si="175"/>
        <v>0</v>
      </c>
      <c r="K1007" s="44">
        <f t="shared" si="175"/>
        <v>18.1</v>
      </c>
      <c r="L1007" s="86"/>
      <c r="M1007" s="86"/>
      <c r="N1007" s="87"/>
      <c r="O1007" s="104"/>
    </row>
    <row r="1008" spans="1:15" ht="18">
      <c r="A1008" s="115" t="s">
        <v>135</v>
      </c>
      <c r="B1008" s="40" t="s">
        <v>411</v>
      </c>
      <c r="C1008" s="40" t="s">
        <v>71</v>
      </c>
      <c r="D1008" s="40" t="s">
        <v>67</v>
      </c>
      <c r="E1008" s="132" t="s">
        <v>492</v>
      </c>
      <c r="F1008" s="40" t="s">
        <v>134</v>
      </c>
      <c r="G1008" s="40"/>
      <c r="H1008" s="40"/>
      <c r="I1008" s="44">
        <f t="shared" si="175"/>
        <v>18.1</v>
      </c>
      <c r="J1008" s="44">
        <f t="shared" si="175"/>
        <v>0</v>
      </c>
      <c r="K1008" s="44">
        <f t="shared" si="175"/>
        <v>18.1</v>
      </c>
      <c r="L1008" s="86"/>
      <c r="M1008" s="86"/>
      <c r="N1008" s="87"/>
      <c r="O1008" s="104"/>
    </row>
    <row r="1009" spans="1:15" ht="18">
      <c r="A1009" s="121" t="s">
        <v>113</v>
      </c>
      <c r="B1009" s="40" t="s">
        <v>411</v>
      </c>
      <c r="C1009" s="41" t="s">
        <v>71</v>
      </c>
      <c r="D1009" s="41" t="s">
        <v>67</v>
      </c>
      <c r="E1009" s="133" t="s">
        <v>492</v>
      </c>
      <c r="F1009" s="41" t="s">
        <v>134</v>
      </c>
      <c r="G1009" s="41" t="s">
        <v>102</v>
      </c>
      <c r="H1009" s="40"/>
      <c r="I1009" s="45">
        <v>18.1</v>
      </c>
      <c r="J1009" s="45">
        <v>0</v>
      </c>
      <c r="K1009" s="45">
        <f>I1009+J1009</f>
        <v>18.1</v>
      </c>
      <c r="L1009" s="86"/>
      <c r="M1009" s="86"/>
      <c r="N1009" s="87"/>
      <c r="O1009" s="104"/>
    </row>
    <row r="1010" spans="1:15" ht="18">
      <c r="A1010" s="60" t="s">
        <v>293</v>
      </c>
      <c r="B1010" s="40" t="s">
        <v>411</v>
      </c>
      <c r="C1010" s="40" t="s">
        <v>71</v>
      </c>
      <c r="D1010" s="40" t="s">
        <v>67</v>
      </c>
      <c r="E1010" s="132" t="s">
        <v>492</v>
      </c>
      <c r="F1010" s="40"/>
      <c r="G1010" s="40"/>
      <c r="H1010" s="40"/>
      <c r="I1010" s="44">
        <f aca="true" t="shared" si="176" ref="I1010:K1012">I1011</f>
        <v>163.2</v>
      </c>
      <c r="J1010" s="44">
        <f t="shared" si="176"/>
        <v>0</v>
      </c>
      <c r="K1010" s="44">
        <f t="shared" si="176"/>
        <v>163.2</v>
      </c>
      <c r="L1010" s="86"/>
      <c r="M1010" s="86"/>
      <c r="N1010" s="87"/>
      <c r="O1010" s="104"/>
    </row>
    <row r="1011" spans="1:15" ht="45">
      <c r="A1011" s="115" t="s">
        <v>133</v>
      </c>
      <c r="B1011" s="40" t="s">
        <v>411</v>
      </c>
      <c r="C1011" s="40" t="s">
        <v>71</v>
      </c>
      <c r="D1011" s="40" t="s">
        <v>67</v>
      </c>
      <c r="E1011" s="131" t="s">
        <v>492</v>
      </c>
      <c r="F1011" s="40" t="s">
        <v>132</v>
      </c>
      <c r="G1011" s="40"/>
      <c r="H1011" s="40"/>
      <c r="I1011" s="44">
        <f t="shared" si="176"/>
        <v>163.2</v>
      </c>
      <c r="J1011" s="44">
        <f t="shared" si="176"/>
        <v>0</v>
      </c>
      <c r="K1011" s="44">
        <f t="shared" si="176"/>
        <v>163.2</v>
      </c>
      <c r="L1011" s="86"/>
      <c r="M1011" s="86"/>
      <c r="N1011" s="87"/>
      <c r="O1011" s="104"/>
    </row>
    <row r="1012" spans="1:15" ht="18">
      <c r="A1012" s="115" t="s">
        <v>135</v>
      </c>
      <c r="B1012" s="40" t="s">
        <v>411</v>
      </c>
      <c r="C1012" s="40" t="s">
        <v>71</v>
      </c>
      <c r="D1012" s="40" t="s">
        <v>67</v>
      </c>
      <c r="E1012" s="132" t="s">
        <v>492</v>
      </c>
      <c r="F1012" s="40" t="s">
        <v>134</v>
      </c>
      <c r="G1012" s="40"/>
      <c r="H1012" s="40"/>
      <c r="I1012" s="44">
        <f t="shared" si="176"/>
        <v>163.2</v>
      </c>
      <c r="J1012" s="44">
        <f t="shared" si="176"/>
        <v>0</v>
      </c>
      <c r="K1012" s="44">
        <f t="shared" si="176"/>
        <v>163.2</v>
      </c>
      <c r="L1012" s="86"/>
      <c r="M1012" s="86"/>
      <c r="N1012" s="87"/>
      <c r="O1012" s="104"/>
    </row>
    <row r="1013" spans="1:15" ht="18">
      <c r="A1013" s="121" t="s">
        <v>114</v>
      </c>
      <c r="B1013" s="40" t="s">
        <v>411</v>
      </c>
      <c r="C1013" s="41" t="s">
        <v>71</v>
      </c>
      <c r="D1013" s="41" t="s">
        <v>67</v>
      </c>
      <c r="E1013" s="133" t="s">
        <v>492</v>
      </c>
      <c r="F1013" s="41" t="s">
        <v>134</v>
      </c>
      <c r="G1013" s="41" t="s">
        <v>103</v>
      </c>
      <c r="H1013" s="40"/>
      <c r="I1013" s="45">
        <v>163.2</v>
      </c>
      <c r="J1013" s="45">
        <v>0</v>
      </c>
      <c r="K1013" s="45">
        <f>I1013+J1013</f>
        <v>163.2</v>
      </c>
      <c r="L1013" s="86"/>
      <c r="M1013" s="86"/>
      <c r="N1013" s="87"/>
      <c r="O1013" s="104"/>
    </row>
    <row r="1014" spans="1:15" ht="45">
      <c r="A1014" s="115" t="s">
        <v>368</v>
      </c>
      <c r="B1014" s="40" t="s">
        <v>411</v>
      </c>
      <c r="C1014" s="40" t="s">
        <v>71</v>
      </c>
      <c r="D1014" s="40" t="s">
        <v>67</v>
      </c>
      <c r="E1014" s="131" t="s">
        <v>369</v>
      </c>
      <c r="F1014" s="41"/>
      <c r="G1014" s="41"/>
      <c r="H1014" s="41"/>
      <c r="I1014" s="44">
        <f>I1019+I1015</f>
        <v>27.1</v>
      </c>
      <c r="J1014" s="44">
        <f>J1019+J1015</f>
        <v>0</v>
      </c>
      <c r="K1014" s="44">
        <f t="shared" si="163"/>
        <v>27.1</v>
      </c>
      <c r="L1014" s="86"/>
      <c r="M1014" s="86"/>
      <c r="N1014" s="108"/>
      <c r="O1014" s="104"/>
    </row>
    <row r="1015" spans="1:15" ht="18">
      <c r="A1015" s="115" t="s">
        <v>293</v>
      </c>
      <c r="B1015" s="40" t="s">
        <v>411</v>
      </c>
      <c r="C1015" s="40" t="s">
        <v>71</v>
      </c>
      <c r="D1015" s="40" t="s">
        <v>67</v>
      </c>
      <c r="E1015" s="132" t="s">
        <v>488</v>
      </c>
      <c r="F1015" s="41"/>
      <c r="G1015" s="41"/>
      <c r="H1015" s="41"/>
      <c r="I1015" s="44">
        <f aca="true" t="shared" si="177" ref="I1015:K1017">I1016</f>
        <v>17.1</v>
      </c>
      <c r="J1015" s="44">
        <f t="shared" si="177"/>
        <v>0</v>
      </c>
      <c r="K1015" s="44">
        <f t="shared" si="177"/>
        <v>17.1</v>
      </c>
      <c r="L1015" s="86"/>
      <c r="M1015" s="86"/>
      <c r="N1015" s="108"/>
      <c r="O1015" s="104"/>
    </row>
    <row r="1016" spans="1:15" ht="30">
      <c r="A1016" s="60" t="s">
        <v>502</v>
      </c>
      <c r="B1016" s="40" t="s">
        <v>411</v>
      </c>
      <c r="C1016" s="40" t="s">
        <v>71</v>
      </c>
      <c r="D1016" s="40" t="s">
        <v>67</v>
      </c>
      <c r="E1016" s="132" t="s">
        <v>488</v>
      </c>
      <c r="F1016" s="40" t="s">
        <v>127</v>
      </c>
      <c r="G1016" s="41"/>
      <c r="H1016" s="41"/>
      <c r="I1016" s="44">
        <f t="shared" si="177"/>
        <v>17.1</v>
      </c>
      <c r="J1016" s="44">
        <f t="shared" si="177"/>
        <v>0</v>
      </c>
      <c r="K1016" s="44">
        <f t="shared" si="177"/>
        <v>17.1</v>
      </c>
      <c r="L1016" s="86"/>
      <c r="M1016" s="86"/>
      <c r="N1016" s="108"/>
      <c r="O1016" s="104"/>
    </row>
    <row r="1017" spans="1:15" ht="30">
      <c r="A1017" s="60" t="s">
        <v>130</v>
      </c>
      <c r="B1017" s="40" t="s">
        <v>411</v>
      </c>
      <c r="C1017" s="40" t="s">
        <v>71</v>
      </c>
      <c r="D1017" s="40" t="s">
        <v>67</v>
      </c>
      <c r="E1017" s="132" t="s">
        <v>488</v>
      </c>
      <c r="F1017" s="40" t="s">
        <v>129</v>
      </c>
      <c r="G1017" s="41"/>
      <c r="H1017" s="41"/>
      <c r="I1017" s="44">
        <f t="shared" si="177"/>
        <v>17.1</v>
      </c>
      <c r="J1017" s="44">
        <f t="shared" si="177"/>
        <v>0</v>
      </c>
      <c r="K1017" s="44">
        <f t="shared" si="177"/>
        <v>17.1</v>
      </c>
      <c r="L1017" s="86"/>
      <c r="M1017" s="86"/>
      <c r="N1017" s="108"/>
      <c r="O1017" s="104"/>
    </row>
    <row r="1018" spans="1:15" ht="18">
      <c r="A1018" s="61" t="s">
        <v>114</v>
      </c>
      <c r="B1018" s="40" t="s">
        <v>411</v>
      </c>
      <c r="C1018" s="41" t="s">
        <v>71</v>
      </c>
      <c r="D1018" s="41" t="s">
        <v>67</v>
      </c>
      <c r="E1018" s="133" t="s">
        <v>488</v>
      </c>
      <c r="F1018" s="41" t="s">
        <v>129</v>
      </c>
      <c r="G1018" s="41" t="s">
        <v>103</v>
      </c>
      <c r="H1018" s="41"/>
      <c r="I1018" s="45">
        <v>17.1</v>
      </c>
      <c r="J1018" s="45">
        <v>0</v>
      </c>
      <c r="K1018" s="45">
        <f>I1018+J1018</f>
        <v>17.1</v>
      </c>
      <c r="L1018" s="86"/>
      <c r="M1018" s="86"/>
      <c r="N1018" s="108"/>
      <c r="O1018" s="104"/>
    </row>
    <row r="1019" spans="1:15" ht="18">
      <c r="A1019" s="115" t="s">
        <v>293</v>
      </c>
      <c r="B1019" s="40" t="s">
        <v>411</v>
      </c>
      <c r="C1019" s="40" t="s">
        <v>71</v>
      </c>
      <c r="D1019" s="40" t="s">
        <v>67</v>
      </c>
      <c r="E1019" s="132" t="s">
        <v>370</v>
      </c>
      <c r="F1019" s="41"/>
      <c r="G1019" s="41"/>
      <c r="H1019" s="41"/>
      <c r="I1019" s="44">
        <f aca="true" t="shared" si="178" ref="I1019:J1021">I1020</f>
        <v>10</v>
      </c>
      <c r="J1019" s="44">
        <f t="shared" si="178"/>
        <v>0</v>
      </c>
      <c r="K1019" s="44">
        <f t="shared" si="163"/>
        <v>10</v>
      </c>
      <c r="L1019" s="86"/>
      <c r="M1019" s="86"/>
      <c r="N1019" s="87"/>
      <c r="O1019" s="104"/>
    </row>
    <row r="1020" spans="1:15" ht="30">
      <c r="A1020" s="60" t="s">
        <v>502</v>
      </c>
      <c r="B1020" s="40" t="s">
        <v>411</v>
      </c>
      <c r="C1020" s="40" t="s">
        <v>71</v>
      </c>
      <c r="D1020" s="40" t="s">
        <v>67</v>
      </c>
      <c r="E1020" s="132" t="s">
        <v>370</v>
      </c>
      <c r="F1020" s="40" t="s">
        <v>127</v>
      </c>
      <c r="G1020" s="41"/>
      <c r="H1020" s="41"/>
      <c r="I1020" s="44">
        <f t="shared" si="178"/>
        <v>10</v>
      </c>
      <c r="J1020" s="44">
        <f t="shared" si="178"/>
        <v>0</v>
      </c>
      <c r="K1020" s="44">
        <f t="shared" si="163"/>
        <v>10</v>
      </c>
      <c r="L1020" s="86"/>
      <c r="M1020" s="86"/>
      <c r="N1020" s="87"/>
      <c r="O1020" s="104"/>
    </row>
    <row r="1021" spans="1:15" ht="30">
      <c r="A1021" s="60" t="s">
        <v>130</v>
      </c>
      <c r="B1021" s="40" t="s">
        <v>411</v>
      </c>
      <c r="C1021" s="40" t="s">
        <v>71</v>
      </c>
      <c r="D1021" s="40" t="s">
        <v>67</v>
      </c>
      <c r="E1021" s="132" t="s">
        <v>370</v>
      </c>
      <c r="F1021" s="40" t="s">
        <v>129</v>
      </c>
      <c r="G1021" s="41"/>
      <c r="H1021" s="41"/>
      <c r="I1021" s="44">
        <f t="shared" si="178"/>
        <v>10</v>
      </c>
      <c r="J1021" s="44">
        <f t="shared" si="178"/>
        <v>0</v>
      </c>
      <c r="K1021" s="44">
        <f t="shared" si="163"/>
        <v>10</v>
      </c>
      <c r="L1021" s="86"/>
      <c r="M1021" s="86"/>
      <c r="N1021" s="87"/>
      <c r="O1021" s="104"/>
    </row>
    <row r="1022" spans="1:15" ht="18">
      <c r="A1022" s="61" t="s">
        <v>113</v>
      </c>
      <c r="B1022" s="40" t="s">
        <v>411</v>
      </c>
      <c r="C1022" s="41" t="s">
        <v>71</v>
      </c>
      <c r="D1022" s="41" t="s">
        <v>67</v>
      </c>
      <c r="E1022" s="133" t="s">
        <v>370</v>
      </c>
      <c r="F1022" s="41" t="s">
        <v>129</v>
      </c>
      <c r="G1022" s="41" t="s">
        <v>102</v>
      </c>
      <c r="H1022" s="41"/>
      <c r="I1022" s="45">
        <v>10</v>
      </c>
      <c r="J1022" s="45">
        <v>0</v>
      </c>
      <c r="K1022" s="45">
        <f t="shared" si="163"/>
        <v>10</v>
      </c>
      <c r="L1022" s="86"/>
      <c r="M1022" s="86"/>
      <c r="N1022" s="87"/>
      <c r="O1022" s="104"/>
    </row>
    <row r="1023" spans="1:15" ht="45">
      <c r="A1023" s="115" t="s">
        <v>207</v>
      </c>
      <c r="B1023" s="40" t="s">
        <v>411</v>
      </c>
      <c r="C1023" s="40" t="s">
        <v>71</v>
      </c>
      <c r="D1023" s="40" t="s">
        <v>67</v>
      </c>
      <c r="E1023" s="131" t="s">
        <v>208</v>
      </c>
      <c r="F1023" s="41"/>
      <c r="G1023" s="41"/>
      <c r="H1023" s="41"/>
      <c r="I1023" s="44">
        <f aca="true" t="shared" si="179" ref="I1023:J1026">I1024</f>
        <v>10</v>
      </c>
      <c r="J1023" s="44">
        <f t="shared" si="179"/>
        <v>0</v>
      </c>
      <c r="K1023" s="44">
        <f t="shared" si="163"/>
        <v>10</v>
      </c>
      <c r="L1023" s="86"/>
      <c r="M1023" s="86"/>
      <c r="N1023" s="87"/>
      <c r="O1023" s="104"/>
    </row>
    <row r="1024" spans="1:15" ht="18">
      <c r="A1024" s="115" t="s">
        <v>293</v>
      </c>
      <c r="B1024" s="40" t="s">
        <v>411</v>
      </c>
      <c r="C1024" s="40" t="s">
        <v>71</v>
      </c>
      <c r="D1024" s="40" t="s">
        <v>67</v>
      </c>
      <c r="E1024" s="132" t="s">
        <v>209</v>
      </c>
      <c r="F1024" s="41"/>
      <c r="G1024" s="41"/>
      <c r="H1024" s="41"/>
      <c r="I1024" s="44">
        <f t="shared" si="179"/>
        <v>10</v>
      </c>
      <c r="J1024" s="44">
        <f t="shared" si="179"/>
        <v>0</v>
      </c>
      <c r="K1024" s="44">
        <f t="shared" si="163"/>
        <v>10</v>
      </c>
      <c r="L1024" s="86"/>
      <c r="M1024" s="86"/>
      <c r="N1024" s="108"/>
      <c r="O1024" s="104"/>
    </row>
    <row r="1025" spans="1:15" ht="30">
      <c r="A1025" s="60" t="s">
        <v>502</v>
      </c>
      <c r="B1025" s="40" t="s">
        <v>411</v>
      </c>
      <c r="C1025" s="40" t="s">
        <v>71</v>
      </c>
      <c r="D1025" s="40" t="s">
        <v>67</v>
      </c>
      <c r="E1025" s="132" t="s">
        <v>209</v>
      </c>
      <c r="F1025" s="40" t="s">
        <v>127</v>
      </c>
      <c r="G1025" s="41"/>
      <c r="H1025" s="41"/>
      <c r="I1025" s="44">
        <f t="shared" si="179"/>
        <v>10</v>
      </c>
      <c r="J1025" s="44">
        <f t="shared" si="179"/>
        <v>0</v>
      </c>
      <c r="K1025" s="44">
        <f t="shared" si="163"/>
        <v>10</v>
      </c>
      <c r="L1025" s="86"/>
      <c r="M1025" s="86"/>
      <c r="N1025" s="87"/>
      <c r="O1025" s="104"/>
    </row>
    <row r="1026" spans="1:15" ht="30">
      <c r="A1026" s="60" t="s">
        <v>130</v>
      </c>
      <c r="B1026" s="40" t="s">
        <v>411</v>
      </c>
      <c r="C1026" s="40" t="s">
        <v>71</v>
      </c>
      <c r="D1026" s="40" t="s">
        <v>67</v>
      </c>
      <c r="E1026" s="132" t="s">
        <v>209</v>
      </c>
      <c r="F1026" s="40" t="s">
        <v>129</v>
      </c>
      <c r="G1026" s="41"/>
      <c r="H1026" s="41"/>
      <c r="I1026" s="44">
        <f t="shared" si="179"/>
        <v>10</v>
      </c>
      <c r="J1026" s="44">
        <f t="shared" si="179"/>
        <v>0</v>
      </c>
      <c r="K1026" s="44">
        <f t="shared" si="163"/>
        <v>10</v>
      </c>
      <c r="L1026" s="86"/>
      <c r="M1026" s="86"/>
      <c r="N1026" s="87"/>
      <c r="O1026" s="104"/>
    </row>
    <row r="1027" spans="1:15" ht="18">
      <c r="A1027" s="61" t="s">
        <v>113</v>
      </c>
      <c r="B1027" s="40" t="s">
        <v>411</v>
      </c>
      <c r="C1027" s="41" t="s">
        <v>71</v>
      </c>
      <c r="D1027" s="41" t="s">
        <v>67</v>
      </c>
      <c r="E1027" s="133" t="s">
        <v>209</v>
      </c>
      <c r="F1027" s="41" t="s">
        <v>129</v>
      </c>
      <c r="G1027" s="41" t="s">
        <v>102</v>
      </c>
      <c r="H1027" s="41"/>
      <c r="I1027" s="45">
        <v>10</v>
      </c>
      <c r="J1027" s="45">
        <v>0</v>
      </c>
      <c r="K1027" s="45">
        <f t="shared" si="163"/>
        <v>10</v>
      </c>
      <c r="L1027" s="86"/>
      <c r="M1027" s="86"/>
      <c r="N1027" s="87"/>
      <c r="O1027" s="104"/>
    </row>
    <row r="1028" spans="1:15" ht="45">
      <c r="A1028" s="115" t="s">
        <v>505</v>
      </c>
      <c r="B1028" s="40" t="s">
        <v>411</v>
      </c>
      <c r="C1028" s="40" t="s">
        <v>71</v>
      </c>
      <c r="D1028" s="40" t="s">
        <v>67</v>
      </c>
      <c r="E1028" s="131" t="s">
        <v>473</v>
      </c>
      <c r="F1028" s="40"/>
      <c r="G1028" s="40"/>
      <c r="H1028" s="40"/>
      <c r="I1028" s="44">
        <f>I1029</f>
        <v>0</v>
      </c>
      <c r="J1028" s="44">
        <f>J1029</f>
        <v>0</v>
      </c>
      <c r="K1028" s="44">
        <f>I1028+J1028</f>
        <v>0</v>
      </c>
      <c r="L1028" s="86"/>
      <c r="M1028" s="86"/>
      <c r="N1028" s="87"/>
      <c r="O1028" s="104"/>
    </row>
    <row r="1029" spans="1:15" ht="18">
      <c r="A1029" s="115" t="s">
        <v>293</v>
      </c>
      <c r="B1029" s="40" t="s">
        <v>411</v>
      </c>
      <c r="C1029" s="40" t="s">
        <v>71</v>
      </c>
      <c r="D1029" s="40" t="s">
        <v>67</v>
      </c>
      <c r="E1029" s="132" t="s">
        <v>474</v>
      </c>
      <c r="F1029" s="40"/>
      <c r="G1029" s="40"/>
      <c r="H1029" s="40"/>
      <c r="I1029" s="44">
        <f aca="true" t="shared" si="180" ref="I1029:K1031">I1030</f>
        <v>0</v>
      </c>
      <c r="J1029" s="44">
        <f t="shared" si="180"/>
        <v>0</v>
      </c>
      <c r="K1029" s="44">
        <f t="shared" si="180"/>
        <v>0</v>
      </c>
      <c r="L1029" s="86"/>
      <c r="M1029" s="86"/>
      <c r="N1029" s="87"/>
      <c r="O1029" s="104"/>
    </row>
    <row r="1030" spans="1:15" ht="30">
      <c r="A1030" s="60" t="s">
        <v>502</v>
      </c>
      <c r="B1030" s="40" t="s">
        <v>411</v>
      </c>
      <c r="C1030" s="40" t="s">
        <v>71</v>
      </c>
      <c r="D1030" s="40" t="s">
        <v>67</v>
      </c>
      <c r="E1030" s="132" t="s">
        <v>474</v>
      </c>
      <c r="F1030" s="40" t="s">
        <v>127</v>
      </c>
      <c r="G1030" s="40"/>
      <c r="H1030" s="40"/>
      <c r="I1030" s="44">
        <f t="shared" si="180"/>
        <v>0</v>
      </c>
      <c r="J1030" s="44">
        <f t="shared" si="180"/>
        <v>0</v>
      </c>
      <c r="K1030" s="44">
        <f t="shared" si="180"/>
        <v>0</v>
      </c>
      <c r="L1030" s="86"/>
      <c r="M1030" s="86"/>
      <c r="N1030" s="87"/>
      <c r="O1030" s="104"/>
    </row>
    <row r="1031" spans="1:15" ht="30">
      <c r="A1031" s="60" t="s">
        <v>130</v>
      </c>
      <c r="B1031" s="40" t="s">
        <v>411</v>
      </c>
      <c r="C1031" s="40" t="s">
        <v>71</v>
      </c>
      <c r="D1031" s="40" t="s">
        <v>67</v>
      </c>
      <c r="E1031" s="132" t="s">
        <v>474</v>
      </c>
      <c r="F1031" s="40" t="s">
        <v>129</v>
      </c>
      <c r="G1031" s="40"/>
      <c r="H1031" s="40"/>
      <c r="I1031" s="44">
        <f t="shared" si="180"/>
        <v>0</v>
      </c>
      <c r="J1031" s="44">
        <f t="shared" si="180"/>
        <v>0</v>
      </c>
      <c r="K1031" s="44">
        <f t="shared" si="180"/>
        <v>0</v>
      </c>
      <c r="L1031" s="86"/>
      <c r="M1031" s="86"/>
      <c r="N1031" s="87"/>
      <c r="O1031" s="104"/>
    </row>
    <row r="1032" spans="1:15" ht="18">
      <c r="A1032" s="61" t="s">
        <v>113</v>
      </c>
      <c r="B1032" s="41" t="s">
        <v>411</v>
      </c>
      <c r="C1032" s="41" t="s">
        <v>71</v>
      </c>
      <c r="D1032" s="41" t="s">
        <v>67</v>
      </c>
      <c r="E1032" s="133" t="s">
        <v>474</v>
      </c>
      <c r="F1032" s="41" t="s">
        <v>129</v>
      </c>
      <c r="G1032" s="41" t="s">
        <v>102</v>
      </c>
      <c r="H1032" s="41"/>
      <c r="I1032" s="45">
        <v>0</v>
      </c>
      <c r="J1032" s="45">
        <v>0</v>
      </c>
      <c r="K1032" s="45">
        <f>I1032+J1032</f>
        <v>0</v>
      </c>
      <c r="L1032" s="86"/>
      <c r="M1032" s="86"/>
      <c r="N1032" s="87"/>
      <c r="O1032" s="104"/>
    </row>
    <row r="1033" spans="1:15" ht="45">
      <c r="A1033" s="115" t="s">
        <v>42</v>
      </c>
      <c r="B1033" s="40" t="s">
        <v>411</v>
      </c>
      <c r="C1033" s="40" t="s">
        <v>71</v>
      </c>
      <c r="D1033" s="40" t="s">
        <v>67</v>
      </c>
      <c r="E1033" s="40" t="s">
        <v>311</v>
      </c>
      <c r="F1033" s="40"/>
      <c r="G1033" s="40"/>
      <c r="H1033" s="40"/>
      <c r="I1033" s="44">
        <f>I1034</f>
        <v>20138.1</v>
      </c>
      <c r="J1033" s="44">
        <f>J1034</f>
        <v>0</v>
      </c>
      <c r="K1033" s="44">
        <f t="shared" si="163"/>
        <v>20138.1</v>
      </c>
      <c r="L1033" s="86"/>
      <c r="M1033" s="86"/>
      <c r="N1033" s="87"/>
      <c r="O1033" s="104"/>
    </row>
    <row r="1034" spans="1:15" ht="75">
      <c r="A1034" s="60" t="s">
        <v>310</v>
      </c>
      <c r="B1034" s="40" t="s">
        <v>411</v>
      </c>
      <c r="C1034" s="40" t="s">
        <v>71</v>
      </c>
      <c r="D1034" s="40" t="s">
        <v>67</v>
      </c>
      <c r="E1034" s="40" t="s">
        <v>312</v>
      </c>
      <c r="F1034" s="40"/>
      <c r="G1034" s="40"/>
      <c r="H1034" s="40"/>
      <c r="I1034" s="44">
        <f>I1043+I1039+I1035</f>
        <v>20138.1</v>
      </c>
      <c r="J1034" s="44">
        <f>J1043+J1039+J1035</f>
        <v>0</v>
      </c>
      <c r="K1034" s="44">
        <f t="shared" si="163"/>
        <v>20138.1</v>
      </c>
      <c r="L1034" s="86"/>
      <c r="M1034" s="86"/>
      <c r="N1034" s="87"/>
      <c r="O1034" s="104"/>
    </row>
    <row r="1035" spans="1:15" ht="18">
      <c r="A1035" s="60" t="s">
        <v>293</v>
      </c>
      <c r="B1035" s="40" t="s">
        <v>411</v>
      </c>
      <c r="C1035" s="40" t="s">
        <v>71</v>
      </c>
      <c r="D1035" s="40" t="s">
        <v>67</v>
      </c>
      <c r="E1035" s="40" t="s">
        <v>508</v>
      </c>
      <c r="F1035" s="40"/>
      <c r="G1035" s="40"/>
      <c r="H1035" s="40"/>
      <c r="I1035" s="44">
        <f aca="true" t="shared" si="181" ref="I1035:K1037">I1036</f>
        <v>4823.1</v>
      </c>
      <c r="J1035" s="44">
        <f t="shared" si="181"/>
        <v>0</v>
      </c>
      <c r="K1035" s="44">
        <f t="shared" si="181"/>
        <v>4823.1</v>
      </c>
      <c r="L1035" s="86"/>
      <c r="M1035" s="86"/>
      <c r="N1035" s="87"/>
      <c r="O1035" s="104"/>
    </row>
    <row r="1036" spans="1:15" ht="45">
      <c r="A1036" s="115" t="s">
        <v>133</v>
      </c>
      <c r="B1036" s="40" t="s">
        <v>411</v>
      </c>
      <c r="C1036" s="40" t="s">
        <v>71</v>
      </c>
      <c r="D1036" s="40" t="s">
        <v>67</v>
      </c>
      <c r="E1036" s="40" t="s">
        <v>508</v>
      </c>
      <c r="F1036" s="40" t="s">
        <v>132</v>
      </c>
      <c r="G1036" s="40"/>
      <c r="H1036" s="40"/>
      <c r="I1036" s="44">
        <f t="shared" si="181"/>
        <v>4823.1</v>
      </c>
      <c r="J1036" s="44">
        <f t="shared" si="181"/>
        <v>0</v>
      </c>
      <c r="K1036" s="44">
        <f t="shared" si="181"/>
        <v>4823.1</v>
      </c>
      <c r="L1036" s="86"/>
      <c r="M1036" s="86"/>
      <c r="N1036" s="87"/>
      <c r="O1036" s="104"/>
    </row>
    <row r="1037" spans="1:15" ht="18">
      <c r="A1037" s="115" t="s">
        <v>135</v>
      </c>
      <c r="B1037" s="40" t="s">
        <v>411</v>
      </c>
      <c r="C1037" s="40" t="s">
        <v>71</v>
      </c>
      <c r="D1037" s="40" t="s">
        <v>67</v>
      </c>
      <c r="E1037" s="40" t="s">
        <v>508</v>
      </c>
      <c r="F1037" s="40" t="s">
        <v>134</v>
      </c>
      <c r="G1037" s="40"/>
      <c r="H1037" s="40"/>
      <c r="I1037" s="44">
        <f t="shared" si="181"/>
        <v>4823.1</v>
      </c>
      <c r="J1037" s="44">
        <f t="shared" si="181"/>
        <v>0</v>
      </c>
      <c r="K1037" s="44">
        <f t="shared" si="181"/>
        <v>4823.1</v>
      </c>
      <c r="L1037" s="86"/>
      <c r="M1037" s="86"/>
      <c r="N1037" s="87"/>
      <c r="O1037" s="104"/>
    </row>
    <row r="1038" spans="1:15" ht="18">
      <c r="A1038" s="61" t="s">
        <v>114</v>
      </c>
      <c r="B1038" s="40" t="s">
        <v>411</v>
      </c>
      <c r="C1038" s="41" t="s">
        <v>71</v>
      </c>
      <c r="D1038" s="41" t="s">
        <v>67</v>
      </c>
      <c r="E1038" s="41" t="s">
        <v>508</v>
      </c>
      <c r="F1038" s="41" t="s">
        <v>134</v>
      </c>
      <c r="G1038" s="41" t="s">
        <v>103</v>
      </c>
      <c r="H1038" s="41"/>
      <c r="I1038" s="45">
        <v>4823.1</v>
      </c>
      <c r="J1038" s="45">
        <v>0</v>
      </c>
      <c r="K1038" s="45">
        <f>I1038+J1038</f>
        <v>4823.1</v>
      </c>
      <c r="L1038" s="86"/>
      <c r="M1038" s="86"/>
      <c r="N1038" s="87"/>
      <c r="O1038" s="104"/>
    </row>
    <row r="1039" spans="1:15" ht="18">
      <c r="A1039" s="60" t="s">
        <v>293</v>
      </c>
      <c r="B1039" s="40" t="s">
        <v>411</v>
      </c>
      <c r="C1039" s="40" t="s">
        <v>71</v>
      </c>
      <c r="D1039" s="40" t="s">
        <v>67</v>
      </c>
      <c r="E1039" s="40" t="s">
        <v>463</v>
      </c>
      <c r="F1039" s="40"/>
      <c r="G1039" s="40"/>
      <c r="H1039" s="40"/>
      <c r="I1039" s="44">
        <f aca="true" t="shared" si="182" ref="I1039:K1041">I1040</f>
        <v>107.5</v>
      </c>
      <c r="J1039" s="44">
        <f t="shared" si="182"/>
        <v>0</v>
      </c>
      <c r="K1039" s="44">
        <f t="shared" si="182"/>
        <v>107.5</v>
      </c>
      <c r="L1039" s="86"/>
      <c r="M1039" s="86"/>
      <c r="N1039" s="87"/>
      <c r="O1039" s="104"/>
    </row>
    <row r="1040" spans="1:15" ht="45">
      <c r="A1040" s="115" t="s">
        <v>133</v>
      </c>
      <c r="B1040" s="40" t="s">
        <v>411</v>
      </c>
      <c r="C1040" s="40" t="s">
        <v>71</v>
      </c>
      <c r="D1040" s="40" t="s">
        <v>67</v>
      </c>
      <c r="E1040" s="40" t="s">
        <v>463</v>
      </c>
      <c r="F1040" s="40" t="s">
        <v>132</v>
      </c>
      <c r="G1040" s="40"/>
      <c r="H1040" s="40"/>
      <c r="I1040" s="44">
        <f t="shared" si="182"/>
        <v>107.5</v>
      </c>
      <c r="J1040" s="44">
        <f t="shared" si="182"/>
        <v>0</v>
      </c>
      <c r="K1040" s="44">
        <f t="shared" si="182"/>
        <v>107.5</v>
      </c>
      <c r="L1040" s="86"/>
      <c r="M1040" s="86"/>
      <c r="N1040" s="87"/>
      <c r="O1040" s="104"/>
    </row>
    <row r="1041" spans="1:15" ht="18">
      <c r="A1041" s="115" t="s">
        <v>135</v>
      </c>
      <c r="B1041" s="40" t="s">
        <v>411</v>
      </c>
      <c r="C1041" s="40" t="s">
        <v>71</v>
      </c>
      <c r="D1041" s="40" t="s">
        <v>67</v>
      </c>
      <c r="E1041" s="40" t="s">
        <v>463</v>
      </c>
      <c r="F1041" s="40" t="s">
        <v>134</v>
      </c>
      <c r="G1041" s="40"/>
      <c r="H1041" s="40"/>
      <c r="I1041" s="44">
        <f t="shared" si="182"/>
        <v>107.5</v>
      </c>
      <c r="J1041" s="44">
        <f t="shared" si="182"/>
        <v>0</v>
      </c>
      <c r="K1041" s="44">
        <f t="shared" si="182"/>
        <v>107.5</v>
      </c>
      <c r="L1041" s="86"/>
      <c r="M1041" s="86"/>
      <c r="N1041" s="87"/>
      <c r="O1041" s="104"/>
    </row>
    <row r="1042" spans="1:15" ht="18">
      <c r="A1042" s="61" t="s">
        <v>113</v>
      </c>
      <c r="B1042" s="40" t="s">
        <v>411</v>
      </c>
      <c r="C1042" s="41" t="s">
        <v>71</v>
      </c>
      <c r="D1042" s="41" t="s">
        <v>67</v>
      </c>
      <c r="E1042" s="41" t="s">
        <v>463</v>
      </c>
      <c r="F1042" s="41" t="s">
        <v>134</v>
      </c>
      <c r="G1042" s="41" t="s">
        <v>102</v>
      </c>
      <c r="H1042" s="40"/>
      <c r="I1042" s="45">
        <v>107.5</v>
      </c>
      <c r="J1042" s="45">
        <v>0</v>
      </c>
      <c r="K1042" s="45">
        <f>I1042+J1042</f>
        <v>107.5</v>
      </c>
      <c r="L1042" s="86"/>
      <c r="M1042" s="86"/>
      <c r="N1042" s="87"/>
      <c r="O1042" s="104"/>
    </row>
    <row r="1043" spans="1:15" ht="18">
      <c r="A1043" s="60" t="s">
        <v>293</v>
      </c>
      <c r="B1043" s="40" t="s">
        <v>411</v>
      </c>
      <c r="C1043" s="40" t="s">
        <v>71</v>
      </c>
      <c r="D1043" s="40" t="s">
        <v>67</v>
      </c>
      <c r="E1043" s="40" t="s">
        <v>313</v>
      </c>
      <c r="F1043" s="40"/>
      <c r="G1043" s="40"/>
      <c r="H1043" s="40"/>
      <c r="I1043" s="44">
        <f aca="true" t="shared" si="183" ref="I1043:J1045">I1044</f>
        <v>15207.5</v>
      </c>
      <c r="J1043" s="44">
        <f t="shared" si="183"/>
        <v>0</v>
      </c>
      <c r="K1043" s="44">
        <f t="shared" si="163"/>
        <v>15207.5</v>
      </c>
      <c r="L1043" s="86"/>
      <c r="M1043" s="86"/>
      <c r="N1043" s="108"/>
      <c r="O1043" s="104"/>
    </row>
    <row r="1044" spans="1:15" ht="45">
      <c r="A1044" s="115" t="s">
        <v>133</v>
      </c>
      <c r="B1044" s="40" t="s">
        <v>411</v>
      </c>
      <c r="C1044" s="40" t="s">
        <v>71</v>
      </c>
      <c r="D1044" s="40" t="s">
        <v>67</v>
      </c>
      <c r="E1044" s="40" t="s">
        <v>313</v>
      </c>
      <c r="F1044" s="40" t="s">
        <v>132</v>
      </c>
      <c r="G1044" s="40"/>
      <c r="H1044" s="40"/>
      <c r="I1044" s="44">
        <f t="shared" si="183"/>
        <v>15207.5</v>
      </c>
      <c r="J1044" s="44">
        <f t="shared" si="183"/>
        <v>0</v>
      </c>
      <c r="K1044" s="44">
        <f t="shared" si="163"/>
        <v>15207.5</v>
      </c>
      <c r="L1044" s="86"/>
      <c r="M1044" s="86"/>
      <c r="N1044" s="87"/>
      <c r="O1044" s="104"/>
    </row>
    <row r="1045" spans="1:15" ht="18">
      <c r="A1045" s="115" t="s">
        <v>135</v>
      </c>
      <c r="B1045" s="40" t="s">
        <v>411</v>
      </c>
      <c r="C1045" s="40" t="s">
        <v>71</v>
      </c>
      <c r="D1045" s="40" t="s">
        <v>67</v>
      </c>
      <c r="E1045" s="40" t="s">
        <v>313</v>
      </c>
      <c r="F1045" s="40" t="s">
        <v>134</v>
      </c>
      <c r="G1045" s="40"/>
      <c r="H1045" s="40"/>
      <c r="I1045" s="44">
        <f t="shared" si="183"/>
        <v>15207.5</v>
      </c>
      <c r="J1045" s="44">
        <f t="shared" si="183"/>
        <v>0</v>
      </c>
      <c r="K1045" s="44">
        <f t="shared" si="163"/>
        <v>15207.5</v>
      </c>
      <c r="L1045" s="86"/>
      <c r="M1045" s="86"/>
      <c r="N1045" s="87"/>
      <c r="O1045" s="104"/>
    </row>
    <row r="1046" spans="1:15" ht="18">
      <c r="A1046" s="61" t="s">
        <v>113</v>
      </c>
      <c r="B1046" s="40" t="s">
        <v>411</v>
      </c>
      <c r="C1046" s="41" t="s">
        <v>71</v>
      </c>
      <c r="D1046" s="41" t="s">
        <v>67</v>
      </c>
      <c r="E1046" s="41" t="s">
        <v>313</v>
      </c>
      <c r="F1046" s="41" t="s">
        <v>134</v>
      </c>
      <c r="G1046" s="41" t="s">
        <v>102</v>
      </c>
      <c r="H1046" s="41"/>
      <c r="I1046" s="45">
        <v>15207.5</v>
      </c>
      <c r="J1046" s="45">
        <v>0</v>
      </c>
      <c r="K1046" s="45">
        <f t="shared" si="163"/>
        <v>15207.5</v>
      </c>
      <c r="L1046" s="86"/>
      <c r="M1046" s="86"/>
      <c r="N1046" s="108"/>
      <c r="O1046" s="104"/>
    </row>
    <row r="1047" spans="1:15" ht="30">
      <c r="A1047" s="60" t="s">
        <v>43</v>
      </c>
      <c r="B1047" s="40" t="s">
        <v>411</v>
      </c>
      <c r="C1047" s="40" t="s">
        <v>71</v>
      </c>
      <c r="D1047" s="40" t="s">
        <v>67</v>
      </c>
      <c r="E1047" s="40" t="s">
        <v>306</v>
      </c>
      <c r="F1047" s="40"/>
      <c r="G1047" s="40"/>
      <c r="H1047" s="40"/>
      <c r="I1047" s="44">
        <f>I1048</f>
        <v>2893.5</v>
      </c>
      <c r="J1047" s="44">
        <f>J1048</f>
        <v>133.1</v>
      </c>
      <c r="K1047" s="44">
        <f t="shared" si="163"/>
        <v>3026.6</v>
      </c>
      <c r="L1047" s="86"/>
      <c r="M1047" s="86"/>
      <c r="N1047" s="87"/>
      <c r="O1047" s="104"/>
    </row>
    <row r="1048" spans="1:15" ht="30">
      <c r="A1048" s="60" t="s">
        <v>307</v>
      </c>
      <c r="B1048" s="40" t="s">
        <v>411</v>
      </c>
      <c r="C1048" s="40" t="s">
        <v>71</v>
      </c>
      <c r="D1048" s="40" t="s">
        <v>67</v>
      </c>
      <c r="E1048" s="40" t="s">
        <v>308</v>
      </c>
      <c r="F1048" s="40"/>
      <c r="G1048" s="40"/>
      <c r="H1048" s="40"/>
      <c r="I1048" s="44">
        <f>I1053+I1049</f>
        <v>2893.5</v>
      </c>
      <c r="J1048" s="44">
        <f>J1053+J1049</f>
        <v>133.1</v>
      </c>
      <c r="K1048" s="44">
        <f t="shared" si="163"/>
        <v>3026.6</v>
      </c>
      <c r="L1048" s="86"/>
      <c r="M1048" s="86"/>
      <c r="N1048" s="87"/>
      <c r="O1048" s="104"/>
    </row>
    <row r="1049" spans="1:15" ht="18">
      <c r="A1049" s="60" t="s">
        <v>293</v>
      </c>
      <c r="B1049" s="40" t="s">
        <v>411</v>
      </c>
      <c r="C1049" s="40" t="s">
        <v>71</v>
      </c>
      <c r="D1049" s="40" t="s">
        <v>67</v>
      </c>
      <c r="E1049" s="40" t="s">
        <v>464</v>
      </c>
      <c r="F1049" s="40"/>
      <c r="G1049" s="40"/>
      <c r="H1049" s="40"/>
      <c r="I1049" s="44">
        <f aca="true" t="shared" si="184" ref="I1049:K1051">I1050</f>
        <v>33.1</v>
      </c>
      <c r="J1049" s="44">
        <f t="shared" si="184"/>
        <v>0</v>
      </c>
      <c r="K1049" s="44">
        <f t="shared" si="184"/>
        <v>33.1</v>
      </c>
      <c r="L1049" s="86"/>
      <c r="M1049" s="86"/>
      <c r="N1049" s="87"/>
      <c r="O1049" s="104"/>
    </row>
    <row r="1050" spans="1:15" ht="45">
      <c r="A1050" s="115" t="s">
        <v>133</v>
      </c>
      <c r="B1050" s="40" t="s">
        <v>411</v>
      </c>
      <c r="C1050" s="40" t="s">
        <v>71</v>
      </c>
      <c r="D1050" s="40" t="s">
        <v>67</v>
      </c>
      <c r="E1050" s="40" t="s">
        <v>464</v>
      </c>
      <c r="F1050" s="40" t="s">
        <v>132</v>
      </c>
      <c r="G1050" s="40"/>
      <c r="H1050" s="40"/>
      <c r="I1050" s="44">
        <f t="shared" si="184"/>
        <v>33.1</v>
      </c>
      <c r="J1050" s="44">
        <f t="shared" si="184"/>
        <v>0</v>
      </c>
      <c r="K1050" s="44">
        <f t="shared" si="184"/>
        <v>33.1</v>
      </c>
      <c r="L1050" s="86"/>
      <c r="M1050" s="86"/>
      <c r="N1050" s="87"/>
      <c r="O1050" s="104"/>
    </row>
    <row r="1051" spans="1:15" ht="18">
      <c r="A1051" s="115" t="s">
        <v>135</v>
      </c>
      <c r="B1051" s="40" t="s">
        <v>411</v>
      </c>
      <c r="C1051" s="40" t="s">
        <v>71</v>
      </c>
      <c r="D1051" s="40" t="s">
        <v>67</v>
      </c>
      <c r="E1051" s="40" t="s">
        <v>465</v>
      </c>
      <c r="F1051" s="40" t="s">
        <v>134</v>
      </c>
      <c r="G1051" s="40"/>
      <c r="H1051" s="40"/>
      <c r="I1051" s="44">
        <f t="shared" si="184"/>
        <v>33.1</v>
      </c>
      <c r="J1051" s="44">
        <f t="shared" si="184"/>
        <v>0</v>
      </c>
      <c r="K1051" s="44">
        <f t="shared" si="184"/>
        <v>33.1</v>
      </c>
      <c r="L1051" s="86"/>
      <c r="M1051" s="86"/>
      <c r="N1051" s="87"/>
      <c r="O1051" s="104"/>
    </row>
    <row r="1052" spans="1:15" ht="18">
      <c r="A1052" s="61" t="s">
        <v>113</v>
      </c>
      <c r="B1052" s="40" t="s">
        <v>411</v>
      </c>
      <c r="C1052" s="41" t="s">
        <v>71</v>
      </c>
      <c r="D1052" s="41" t="s">
        <v>67</v>
      </c>
      <c r="E1052" s="41" t="s">
        <v>464</v>
      </c>
      <c r="F1052" s="41" t="s">
        <v>134</v>
      </c>
      <c r="G1052" s="41" t="s">
        <v>102</v>
      </c>
      <c r="H1052" s="40"/>
      <c r="I1052" s="45">
        <v>33.1</v>
      </c>
      <c r="J1052" s="45">
        <v>0</v>
      </c>
      <c r="K1052" s="45">
        <f>I1052+J1052</f>
        <v>33.1</v>
      </c>
      <c r="L1052" s="86"/>
      <c r="M1052" s="86"/>
      <c r="N1052" s="87"/>
      <c r="O1052" s="104"/>
    </row>
    <row r="1053" spans="1:15" ht="18">
      <c r="A1053" s="60" t="s">
        <v>293</v>
      </c>
      <c r="B1053" s="40" t="s">
        <v>411</v>
      </c>
      <c r="C1053" s="40" t="s">
        <v>71</v>
      </c>
      <c r="D1053" s="40" t="s">
        <v>67</v>
      </c>
      <c r="E1053" s="40" t="s">
        <v>309</v>
      </c>
      <c r="F1053" s="40"/>
      <c r="G1053" s="40"/>
      <c r="H1053" s="40"/>
      <c r="I1053" s="44">
        <f aca="true" t="shared" si="185" ref="I1053:J1055">I1054</f>
        <v>2860.4</v>
      </c>
      <c r="J1053" s="44">
        <f t="shared" si="185"/>
        <v>133.1</v>
      </c>
      <c r="K1053" s="44">
        <f t="shared" si="163"/>
        <v>2993.5</v>
      </c>
      <c r="L1053" s="86"/>
      <c r="M1053" s="86"/>
      <c r="N1053" s="108"/>
      <c r="O1053" s="104"/>
    </row>
    <row r="1054" spans="1:15" ht="45">
      <c r="A1054" s="115" t="s">
        <v>133</v>
      </c>
      <c r="B1054" s="40" t="s">
        <v>411</v>
      </c>
      <c r="C1054" s="40" t="s">
        <v>71</v>
      </c>
      <c r="D1054" s="40" t="s">
        <v>67</v>
      </c>
      <c r="E1054" s="40" t="s">
        <v>309</v>
      </c>
      <c r="F1054" s="40" t="s">
        <v>132</v>
      </c>
      <c r="G1054" s="40"/>
      <c r="H1054" s="40"/>
      <c r="I1054" s="44">
        <f t="shared" si="185"/>
        <v>2860.4</v>
      </c>
      <c r="J1054" s="44">
        <f t="shared" si="185"/>
        <v>133.1</v>
      </c>
      <c r="K1054" s="44">
        <f t="shared" si="163"/>
        <v>2993.5</v>
      </c>
      <c r="L1054" s="86"/>
      <c r="M1054" s="86"/>
      <c r="N1054" s="87"/>
      <c r="O1054" s="104"/>
    </row>
    <row r="1055" spans="1:15" ht="18">
      <c r="A1055" s="115" t="s">
        <v>135</v>
      </c>
      <c r="B1055" s="40" t="s">
        <v>411</v>
      </c>
      <c r="C1055" s="40" t="s">
        <v>71</v>
      </c>
      <c r="D1055" s="40" t="s">
        <v>67</v>
      </c>
      <c r="E1055" s="40" t="s">
        <v>309</v>
      </c>
      <c r="F1055" s="40" t="s">
        <v>134</v>
      </c>
      <c r="G1055" s="40"/>
      <c r="H1055" s="40"/>
      <c r="I1055" s="44">
        <f t="shared" si="185"/>
        <v>2860.4</v>
      </c>
      <c r="J1055" s="44">
        <f t="shared" si="185"/>
        <v>133.1</v>
      </c>
      <c r="K1055" s="44">
        <f t="shared" si="163"/>
        <v>2993.5</v>
      </c>
      <c r="L1055" s="86"/>
      <c r="M1055" s="86"/>
      <c r="N1055" s="87"/>
      <c r="O1055" s="104"/>
    </row>
    <row r="1056" spans="1:15" ht="18">
      <c r="A1056" s="61" t="s">
        <v>113</v>
      </c>
      <c r="B1056" s="40" t="s">
        <v>411</v>
      </c>
      <c r="C1056" s="41" t="s">
        <v>71</v>
      </c>
      <c r="D1056" s="41" t="s">
        <v>67</v>
      </c>
      <c r="E1056" s="41" t="s">
        <v>309</v>
      </c>
      <c r="F1056" s="41" t="s">
        <v>134</v>
      </c>
      <c r="G1056" s="41" t="s">
        <v>102</v>
      </c>
      <c r="H1056" s="41"/>
      <c r="I1056" s="45">
        <v>2860.4</v>
      </c>
      <c r="J1056" s="45">
        <v>133.1</v>
      </c>
      <c r="K1056" s="45">
        <f t="shared" si="163"/>
        <v>2993.5</v>
      </c>
      <c r="L1056" s="86"/>
      <c r="M1056" s="86"/>
      <c r="N1056" s="87"/>
      <c r="O1056" s="104"/>
    </row>
    <row r="1057" spans="1:15" ht="30">
      <c r="A1057" s="60" t="s">
        <v>44</v>
      </c>
      <c r="B1057" s="40" t="s">
        <v>411</v>
      </c>
      <c r="C1057" s="40" t="s">
        <v>71</v>
      </c>
      <c r="D1057" s="40" t="s">
        <v>67</v>
      </c>
      <c r="E1057" s="40" t="s">
        <v>303</v>
      </c>
      <c r="F1057" s="40"/>
      <c r="G1057" s="40"/>
      <c r="H1057" s="40"/>
      <c r="I1057" s="44">
        <f>I1058</f>
        <v>3277.2</v>
      </c>
      <c r="J1057" s="44">
        <f>J1058</f>
        <v>302</v>
      </c>
      <c r="K1057" s="44">
        <f t="shared" si="163"/>
        <v>3579.2</v>
      </c>
      <c r="L1057" s="86"/>
      <c r="M1057" s="86"/>
      <c r="N1057" s="87"/>
      <c r="O1057" s="104"/>
    </row>
    <row r="1058" spans="1:15" ht="30">
      <c r="A1058" s="60" t="s">
        <v>147</v>
      </c>
      <c r="B1058" s="40" t="s">
        <v>411</v>
      </c>
      <c r="C1058" s="40" t="s">
        <v>71</v>
      </c>
      <c r="D1058" s="40" t="s">
        <v>67</v>
      </c>
      <c r="E1058" s="40" t="s">
        <v>304</v>
      </c>
      <c r="F1058" s="40"/>
      <c r="G1058" s="40"/>
      <c r="H1058" s="40"/>
      <c r="I1058" s="44">
        <f>I1063+I1059</f>
        <v>3277.2</v>
      </c>
      <c r="J1058" s="44">
        <f>J1063+J1059</f>
        <v>302</v>
      </c>
      <c r="K1058" s="44">
        <f t="shared" si="163"/>
        <v>3579.2</v>
      </c>
      <c r="L1058" s="86"/>
      <c r="M1058" s="86"/>
      <c r="N1058" s="87"/>
      <c r="O1058" s="104"/>
    </row>
    <row r="1059" spans="1:15" ht="18">
      <c r="A1059" s="60" t="s">
        <v>293</v>
      </c>
      <c r="B1059" s="40" t="s">
        <v>411</v>
      </c>
      <c r="C1059" s="40" t="s">
        <v>71</v>
      </c>
      <c r="D1059" s="40" t="s">
        <v>67</v>
      </c>
      <c r="E1059" s="40" t="s">
        <v>466</v>
      </c>
      <c r="F1059" s="40"/>
      <c r="G1059" s="40"/>
      <c r="H1059" s="40"/>
      <c r="I1059" s="44">
        <f aca="true" t="shared" si="186" ref="I1059:K1061">I1060</f>
        <v>18.1</v>
      </c>
      <c r="J1059" s="44">
        <f t="shared" si="186"/>
        <v>0</v>
      </c>
      <c r="K1059" s="44">
        <f t="shared" si="186"/>
        <v>18.1</v>
      </c>
      <c r="L1059" s="86"/>
      <c r="M1059" s="86"/>
      <c r="N1059" s="87"/>
      <c r="O1059" s="104"/>
    </row>
    <row r="1060" spans="1:15" ht="30">
      <c r="A1060" s="60" t="s">
        <v>502</v>
      </c>
      <c r="B1060" s="40" t="s">
        <v>411</v>
      </c>
      <c r="C1060" s="40" t="s">
        <v>71</v>
      </c>
      <c r="D1060" s="40" t="s">
        <v>67</v>
      </c>
      <c r="E1060" s="40" t="s">
        <v>466</v>
      </c>
      <c r="F1060" s="40" t="s">
        <v>127</v>
      </c>
      <c r="G1060" s="40"/>
      <c r="H1060" s="40"/>
      <c r="I1060" s="44">
        <f t="shared" si="186"/>
        <v>18.1</v>
      </c>
      <c r="J1060" s="44">
        <f t="shared" si="186"/>
        <v>0</v>
      </c>
      <c r="K1060" s="44">
        <f t="shared" si="186"/>
        <v>18.1</v>
      </c>
      <c r="L1060" s="86"/>
      <c r="M1060" s="86"/>
      <c r="N1060" s="87"/>
      <c r="O1060" s="104"/>
    </row>
    <row r="1061" spans="1:15" ht="30">
      <c r="A1061" s="60" t="s">
        <v>130</v>
      </c>
      <c r="B1061" s="40" t="s">
        <v>411</v>
      </c>
      <c r="C1061" s="40" t="s">
        <v>71</v>
      </c>
      <c r="D1061" s="40" t="s">
        <v>67</v>
      </c>
      <c r="E1061" s="40" t="s">
        <v>466</v>
      </c>
      <c r="F1061" s="40" t="s">
        <v>129</v>
      </c>
      <c r="G1061" s="40"/>
      <c r="H1061" s="40"/>
      <c r="I1061" s="44">
        <f t="shared" si="186"/>
        <v>18.1</v>
      </c>
      <c r="J1061" s="44">
        <f t="shared" si="186"/>
        <v>0</v>
      </c>
      <c r="K1061" s="44">
        <f t="shared" si="186"/>
        <v>18.1</v>
      </c>
      <c r="L1061" s="86"/>
      <c r="M1061" s="86"/>
      <c r="N1061" s="87"/>
      <c r="O1061" s="104"/>
    </row>
    <row r="1062" spans="1:15" ht="18">
      <c r="A1062" s="61" t="s">
        <v>113</v>
      </c>
      <c r="B1062" s="40" t="s">
        <v>411</v>
      </c>
      <c r="C1062" s="41" t="s">
        <v>71</v>
      </c>
      <c r="D1062" s="41" t="s">
        <v>67</v>
      </c>
      <c r="E1062" s="41" t="s">
        <v>466</v>
      </c>
      <c r="F1062" s="41" t="s">
        <v>129</v>
      </c>
      <c r="G1062" s="41" t="s">
        <v>102</v>
      </c>
      <c r="H1062" s="40"/>
      <c r="I1062" s="45">
        <v>18.1</v>
      </c>
      <c r="J1062" s="45">
        <v>0</v>
      </c>
      <c r="K1062" s="45">
        <f>I1062+J1062</f>
        <v>18.1</v>
      </c>
      <c r="L1062" s="86"/>
      <c r="M1062" s="86"/>
      <c r="N1062" s="87"/>
      <c r="O1062" s="104"/>
    </row>
    <row r="1063" spans="1:15" ht="18">
      <c r="A1063" s="60" t="s">
        <v>293</v>
      </c>
      <c r="B1063" s="40" t="s">
        <v>411</v>
      </c>
      <c r="C1063" s="40" t="s">
        <v>71</v>
      </c>
      <c r="D1063" s="40" t="s">
        <v>67</v>
      </c>
      <c r="E1063" s="40" t="s">
        <v>305</v>
      </c>
      <c r="F1063" s="40"/>
      <c r="G1063" s="40"/>
      <c r="H1063" s="40"/>
      <c r="I1063" s="44">
        <f>I1064+I1067+I1070</f>
        <v>3259.1</v>
      </c>
      <c r="J1063" s="44">
        <f>J1064+J1067+J1070</f>
        <v>302</v>
      </c>
      <c r="K1063" s="44">
        <f aca="true" t="shared" si="187" ref="K1063:K1152">I1063+J1063</f>
        <v>3561.1</v>
      </c>
      <c r="L1063" s="86"/>
      <c r="M1063" s="86"/>
      <c r="N1063" s="108"/>
      <c r="O1063" s="104"/>
    </row>
    <row r="1064" spans="1:15" ht="90">
      <c r="A1064" s="115" t="s">
        <v>249</v>
      </c>
      <c r="B1064" s="40" t="s">
        <v>411</v>
      </c>
      <c r="C1064" s="40" t="s">
        <v>71</v>
      </c>
      <c r="D1064" s="40" t="s">
        <v>67</v>
      </c>
      <c r="E1064" s="40" t="s">
        <v>305</v>
      </c>
      <c r="F1064" s="40" t="s">
        <v>124</v>
      </c>
      <c r="G1064" s="40"/>
      <c r="H1064" s="40"/>
      <c r="I1064" s="44">
        <f>I1065</f>
        <v>2605.9</v>
      </c>
      <c r="J1064" s="44">
        <f>J1065</f>
        <v>302</v>
      </c>
      <c r="K1064" s="44">
        <f t="shared" si="187"/>
        <v>2907.9</v>
      </c>
      <c r="L1064" s="86"/>
      <c r="M1064" s="86"/>
      <c r="N1064" s="108"/>
      <c r="O1064" s="104"/>
    </row>
    <row r="1065" spans="1:15" ht="30">
      <c r="A1065" s="115" t="s">
        <v>137</v>
      </c>
      <c r="B1065" s="40" t="s">
        <v>411</v>
      </c>
      <c r="C1065" s="40" t="s">
        <v>71</v>
      </c>
      <c r="D1065" s="40" t="s">
        <v>67</v>
      </c>
      <c r="E1065" s="40" t="s">
        <v>305</v>
      </c>
      <c r="F1065" s="40" t="s">
        <v>136</v>
      </c>
      <c r="G1065" s="40"/>
      <c r="H1065" s="40"/>
      <c r="I1065" s="44">
        <f>I1066</f>
        <v>2605.9</v>
      </c>
      <c r="J1065" s="44">
        <f>J1066</f>
        <v>302</v>
      </c>
      <c r="K1065" s="44">
        <f t="shared" si="187"/>
        <v>2907.9</v>
      </c>
      <c r="L1065" s="86"/>
      <c r="M1065" s="86"/>
      <c r="N1065" s="108"/>
      <c r="O1065" s="104"/>
    </row>
    <row r="1066" spans="1:15" ht="18">
      <c r="A1066" s="121" t="s">
        <v>113</v>
      </c>
      <c r="B1066" s="40" t="s">
        <v>411</v>
      </c>
      <c r="C1066" s="41" t="s">
        <v>71</v>
      </c>
      <c r="D1066" s="41" t="s">
        <v>67</v>
      </c>
      <c r="E1066" s="41" t="s">
        <v>305</v>
      </c>
      <c r="F1066" s="41" t="s">
        <v>136</v>
      </c>
      <c r="G1066" s="41" t="s">
        <v>102</v>
      </c>
      <c r="H1066" s="41"/>
      <c r="I1066" s="45">
        <v>2605.9</v>
      </c>
      <c r="J1066" s="45">
        <v>302</v>
      </c>
      <c r="K1066" s="45">
        <f t="shared" si="187"/>
        <v>2907.9</v>
      </c>
      <c r="L1066" s="86"/>
      <c r="M1066" s="86"/>
      <c r="N1066" s="108"/>
      <c r="O1066" s="104"/>
    </row>
    <row r="1067" spans="1:15" ht="30">
      <c r="A1067" s="60" t="s">
        <v>502</v>
      </c>
      <c r="B1067" s="40" t="s">
        <v>411</v>
      </c>
      <c r="C1067" s="40" t="s">
        <v>71</v>
      </c>
      <c r="D1067" s="40" t="s">
        <v>67</v>
      </c>
      <c r="E1067" s="40" t="s">
        <v>305</v>
      </c>
      <c r="F1067" s="40" t="s">
        <v>127</v>
      </c>
      <c r="G1067" s="40"/>
      <c r="H1067" s="40"/>
      <c r="I1067" s="44">
        <f>I1068</f>
        <v>635.5</v>
      </c>
      <c r="J1067" s="44">
        <f>J1068</f>
        <v>1.2</v>
      </c>
      <c r="K1067" s="44">
        <f t="shared" si="187"/>
        <v>636.7</v>
      </c>
      <c r="L1067" s="86"/>
      <c r="M1067" s="86"/>
      <c r="N1067" s="103"/>
      <c r="O1067" s="102"/>
    </row>
    <row r="1068" spans="1:15" ht="30">
      <c r="A1068" s="60" t="s">
        <v>130</v>
      </c>
      <c r="B1068" s="40" t="s">
        <v>411</v>
      </c>
      <c r="C1068" s="40" t="s">
        <v>71</v>
      </c>
      <c r="D1068" s="40" t="s">
        <v>67</v>
      </c>
      <c r="E1068" s="40" t="s">
        <v>305</v>
      </c>
      <c r="F1068" s="40" t="s">
        <v>129</v>
      </c>
      <c r="G1068" s="40"/>
      <c r="H1068" s="40"/>
      <c r="I1068" s="44">
        <f>I1069</f>
        <v>635.5</v>
      </c>
      <c r="J1068" s="44">
        <f>J1069</f>
        <v>1.2</v>
      </c>
      <c r="K1068" s="44">
        <f t="shared" si="187"/>
        <v>636.7</v>
      </c>
      <c r="L1068" s="86"/>
      <c r="M1068" s="86"/>
      <c r="N1068" s="87"/>
      <c r="O1068" s="104"/>
    </row>
    <row r="1069" spans="1:15" ht="18">
      <c r="A1069" s="61" t="s">
        <v>113</v>
      </c>
      <c r="B1069" s="40" t="s">
        <v>411</v>
      </c>
      <c r="C1069" s="41" t="s">
        <v>71</v>
      </c>
      <c r="D1069" s="41" t="s">
        <v>67</v>
      </c>
      <c r="E1069" s="41" t="s">
        <v>305</v>
      </c>
      <c r="F1069" s="41" t="s">
        <v>129</v>
      </c>
      <c r="G1069" s="41" t="s">
        <v>102</v>
      </c>
      <c r="H1069" s="41"/>
      <c r="I1069" s="45">
        <v>635.5</v>
      </c>
      <c r="J1069" s="45">
        <v>1.2</v>
      </c>
      <c r="K1069" s="45">
        <f t="shared" si="187"/>
        <v>636.7</v>
      </c>
      <c r="L1069" s="86"/>
      <c r="M1069" s="86"/>
      <c r="N1069" s="87"/>
      <c r="O1069" s="104"/>
    </row>
    <row r="1070" spans="1:15" ht="18">
      <c r="A1070" s="60" t="s">
        <v>139</v>
      </c>
      <c r="B1070" s="40" t="s">
        <v>411</v>
      </c>
      <c r="C1070" s="40" t="s">
        <v>71</v>
      </c>
      <c r="D1070" s="40" t="s">
        <v>67</v>
      </c>
      <c r="E1070" s="40" t="s">
        <v>305</v>
      </c>
      <c r="F1070" s="40" t="s">
        <v>138</v>
      </c>
      <c r="G1070" s="40"/>
      <c r="H1070" s="40"/>
      <c r="I1070" s="44">
        <f>I1073+I1071</f>
        <v>17.7</v>
      </c>
      <c r="J1070" s="44">
        <f>J1073+J1071</f>
        <v>-1.2</v>
      </c>
      <c r="K1070" s="44">
        <f t="shared" si="187"/>
        <v>16.5</v>
      </c>
      <c r="L1070" s="86"/>
      <c r="M1070" s="86"/>
      <c r="N1070" s="87"/>
      <c r="O1070" s="104"/>
    </row>
    <row r="1071" spans="1:15" ht="18">
      <c r="A1071" s="60" t="s">
        <v>450</v>
      </c>
      <c r="B1071" s="40" t="s">
        <v>411</v>
      </c>
      <c r="C1071" s="40" t="s">
        <v>71</v>
      </c>
      <c r="D1071" s="40" t="s">
        <v>67</v>
      </c>
      <c r="E1071" s="40" t="s">
        <v>305</v>
      </c>
      <c r="F1071" s="40" t="s">
        <v>451</v>
      </c>
      <c r="G1071" s="40"/>
      <c r="H1071" s="40"/>
      <c r="I1071" s="44">
        <f>I1072</f>
        <v>5.7</v>
      </c>
      <c r="J1071" s="44">
        <f>J1072</f>
        <v>0</v>
      </c>
      <c r="K1071" s="44">
        <f>K1072</f>
        <v>5.7</v>
      </c>
      <c r="L1071" s="86"/>
      <c r="M1071" s="86"/>
      <c r="N1071" s="87"/>
      <c r="O1071" s="104"/>
    </row>
    <row r="1072" spans="1:15" ht="18">
      <c r="A1072" s="121" t="s">
        <v>113</v>
      </c>
      <c r="B1072" s="40" t="s">
        <v>411</v>
      </c>
      <c r="C1072" s="41" t="s">
        <v>71</v>
      </c>
      <c r="D1072" s="41" t="s">
        <v>67</v>
      </c>
      <c r="E1072" s="41" t="s">
        <v>305</v>
      </c>
      <c r="F1072" s="41" t="s">
        <v>451</v>
      </c>
      <c r="G1072" s="41" t="s">
        <v>102</v>
      </c>
      <c r="H1072" s="40"/>
      <c r="I1072" s="45">
        <v>5.7</v>
      </c>
      <c r="J1072" s="45">
        <v>0</v>
      </c>
      <c r="K1072" s="45">
        <f>I1072+J1072</f>
        <v>5.7</v>
      </c>
      <c r="L1072" s="86"/>
      <c r="M1072" s="86"/>
      <c r="N1072" s="87"/>
      <c r="O1072" s="104"/>
    </row>
    <row r="1073" spans="1:15" ht="21" customHeight="1">
      <c r="A1073" s="60" t="s">
        <v>141</v>
      </c>
      <c r="B1073" s="40" t="s">
        <v>411</v>
      </c>
      <c r="C1073" s="40" t="s">
        <v>71</v>
      </c>
      <c r="D1073" s="40" t="s">
        <v>67</v>
      </c>
      <c r="E1073" s="40" t="s">
        <v>305</v>
      </c>
      <c r="F1073" s="40" t="s">
        <v>140</v>
      </c>
      <c r="G1073" s="40"/>
      <c r="H1073" s="40"/>
      <c r="I1073" s="44">
        <f>I1074</f>
        <v>12</v>
      </c>
      <c r="J1073" s="44">
        <f>J1074</f>
        <v>-1.2</v>
      </c>
      <c r="K1073" s="44">
        <f t="shared" si="187"/>
        <v>10.8</v>
      </c>
      <c r="L1073" s="86"/>
      <c r="M1073" s="86"/>
      <c r="N1073" s="87"/>
      <c r="O1073" s="104"/>
    </row>
    <row r="1074" spans="1:15" ht="18">
      <c r="A1074" s="121" t="s">
        <v>113</v>
      </c>
      <c r="B1074" s="40" t="s">
        <v>411</v>
      </c>
      <c r="C1074" s="41" t="s">
        <v>71</v>
      </c>
      <c r="D1074" s="41" t="s">
        <v>67</v>
      </c>
      <c r="E1074" s="41" t="s">
        <v>305</v>
      </c>
      <c r="F1074" s="41" t="s">
        <v>140</v>
      </c>
      <c r="G1074" s="41" t="s">
        <v>102</v>
      </c>
      <c r="H1074" s="41"/>
      <c r="I1074" s="45">
        <v>12</v>
      </c>
      <c r="J1074" s="45">
        <v>-1.2</v>
      </c>
      <c r="K1074" s="45">
        <f t="shared" si="187"/>
        <v>10.8</v>
      </c>
      <c r="L1074" s="86"/>
      <c r="M1074" s="86"/>
      <c r="N1074" s="108"/>
      <c r="O1074" s="104"/>
    </row>
    <row r="1075" spans="1:15" ht="30">
      <c r="A1075" s="60" t="s">
        <v>45</v>
      </c>
      <c r="B1075" s="40" t="s">
        <v>411</v>
      </c>
      <c r="C1075" s="40" t="s">
        <v>71</v>
      </c>
      <c r="D1075" s="40" t="s">
        <v>67</v>
      </c>
      <c r="E1075" s="40" t="s">
        <v>301</v>
      </c>
      <c r="F1075" s="40"/>
      <c r="G1075" s="40"/>
      <c r="H1075" s="40"/>
      <c r="I1075" s="44">
        <f>I1076</f>
        <v>1205.5</v>
      </c>
      <c r="J1075" s="44">
        <f>J1076</f>
        <v>-51.6</v>
      </c>
      <c r="K1075" s="44">
        <f t="shared" si="187"/>
        <v>1153.9</v>
      </c>
      <c r="L1075" s="86"/>
      <c r="M1075" s="86"/>
      <c r="N1075" s="87"/>
      <c r="O1075" s="104"/>
    </row>
    <row r="1076" spans="1:15" ht="30">
      <c r="A1076" s="60" t="s">
        <v>300</v>
      </c>
      <c r="B1076" s="40" t="s">
        <v>411</v>
      </c>
      <c r="C1076" s="40" t="s">
        <v>71</v>
      </c>
      <c r="D1076" s="40" t="s">
        <v>67</v>
      </c>
      <c r="E1076" s="40" t="s">
        <v>507</v>
      </c>
      <c r="F1076" s="40"/>
      <c r="G1076" s="40"/>
      <c r="H1076" s="40"/>
      <c r="I1076" s="44">
        <f>I1077</f>
        <v>1205.5</v>
      </c>
      <c r="J1076" s="44">
        <f>J1077</f>
        <v>-51.6</v>
      </c>
      <c r="K1076" s="44">
        <f t="shared" si="187"/>
        <v>1153.9</v>
      </c>
      <c r="L1076" s="87"/>
      <c r="M1076" s="87"/>
      <c r="N1076" s="87"/>
      <c r="O1076" s="104"/>
    </row>
    <row r="1077" spans="1:15" ht="18">
      <c r="A1077" s="60" t="s">
        <v>293</v>
      </c>
      <c r="B1077" s="40" t="s">
        <v>411</v>
      </c>
      <c r="C1077" s="40" t="s">
        <v>71</v>
      </c>
      <c r="D1077" s="40" t="s">
        <v>67</v>
      </c>
      <c r="E1077" s="40" t="s">
        <v>302</v>
      </c>
      <c r="F1077" s="40"/>
      <c r="G1077" s="40"/>
      <c r="H1077" s="40"/>
      <c r="I1077" s="44">
        <f>I1078+I1081</f>
        <v>1205.5</v>
      </c>
      <c r="J1077" s="44">
        <f>J1078+J1081</f>
        <v>-51.6</v>
      </c>
      <c r="K1077" s="44">
        <f t="shared" si="187"/>
        <v>1153.9</v>
      </c>
      <c r="L1077" s="86"/>
      <c r="M1077" s="86"/>
      <c r="N1077" s="108"/>
      <c r="O1077" s="104"/>
    </row>
    <row r="1078" spans="1:15" ht="30">
      <c r="A1078" s="60" t="s">
        <v>502</v>
      </c>
      <c r="B1078" s="40" t="s">
        <v>411</v>
      </c>
      <c r="C1078" s="40" t="s">
        <v>71</v>
      </c>
      <c r="D1078" s="40" t="s">
        <v>67</v>
      </c>
      <c r="E1078" s="40" t="s">
        <v>302</v>
      </c>
      <c r="F1078" s="40" t="s">
        <v>127</v>
      </c>
      <c r="G1078" s="40"/>
      <c r="H1078" s="40"/>
      <c r="I1078" s="44">
        <f>I1079</f>
        <v>1155.5</v>
      </c>
      <c r="J1078" s="44">
        <f>J1079</f>
        <v>-1.6</v>
      </c>
      <c r="K1078" s="44">
        <f t="shared" si="187"/>
        <v>1153.9</v>
      </c>
      <c r="L1078" s="86"/>
      <c r="M1078" s="86"/>
      <c r="N1078" s="87"/>
      <c r="O1078" s="104"/>
    </row>
    <row r="1079" spans="1:15" ht="30">
      <c r="A1079" s="60" t="s">
        <v>130</v>
      </c>
      <c r="B1079" s="40" t="s">
        <v>411</v>
      </c>
      <c r="C1079" s="40" t="s">
        <v>71</v>
      </c>
      <c r="D1079" s="40" t="s">
        <v>67</v>
      </c>
      <c r="E1079" s="40" t="s">
        <v>302</v>
      </c>
      <c r="F1079" s="40" t="s">
        <v>129</v>
      </c>
      <c r="G1079" s="40"/>
      <c r="H1079" s="40"/>
      <c r="I1079" s="44">
        <f>I1080</f>
        <v>1155.5</v>
      </c>
      <c r="J1079" s="44">
        <f>J1080</f>
        <v>-1.6</v>
      </c>
      <c r="K1079" s="44">
        <f t="shared" si="187"/>
        <v>1153.9</v>
      </c>
      <c r="L1079" s="86"/>
      <c r="M1079" s="86"/>
      <c r="N1079" s="87"/>
      <c r="O1079" s="104"/>
    </row>
    <row r="1080" spans="1:15" ht="18">
      <c r="A1080" s="121" t="s">
        <v>113</v>
      </c>
      <c r="B1080" s="40" t="s">
        <v>411</v>
      </c>
      <c r="C1080" s="41" t="s">
        <v>71</v>
      </c>
      <c r="D1080" s="41" t="s">
        <v>67</v>
      </c>
      <c r="E1080" s="41" t="s">
        <v>302</v>
      </c>
      <c r="F1080" s="41" t="s">
        <v>129</v>
      </c>
      <c r="G1080" s="41" t="s">
        <v>102</v>
      </c>
      <c r="H1080" s="41"/>
      <c r="I1080" s="45">
        <v>1155.5</v>
      </c>
      <c r="J1080" s="45">
        <v>-1.6</v>
      </c>
      <c r="K1080" s="45">
        <f t="shared" si="187"/>
        <v>1153.9</v>
      </c>
      <c r="L1080" s="86"/>
      <c r="M1080" s="86"/>
      <c r="N1080" s="108"/>
      <c r="O1080" s="104"/>
    </row>
    <row r="1081" spans="1:15" ht="30">
      <c r="A1081" s="115" t="s">
        <v>143</v>
      </c>
      <c r="B1081" s="40" t="s">
        <v>411</v>
      </c>
      <c r="C1081" s="40" t="s">
        <v>71</v>
      </c>
      <c r="D1081" s="40" t="s">
        <v>67</v>
      </c>
      <c r="E1081" s="40" t="s">
        <v>302</v>
      </c>
      <c r="F1081" s="40" t="s">
        <v>142</v>
      </c>
      <c r="G1081" s="40"/>
      <c r="H1081" s="41"/>
      <c r="I1081" s="45">
        <f>I1082</f>
        <v>50</v>
      </c>
      <c r="J1081" s="45">
        <f>J1082</f>
        <v>-50</v>
      </c>
      <c r="K1081" s="44">
        <f t="shared" si="187"/>
        <v>0</v>
      </c>
      <c r="L1081" s="86"/>
      <c r="M1081" s="86"/>
      <c r="N1081" s="87"/>
      <c r="O1081" s="104"/>
    </row>
    <row r="1082" spans="1:15" ht="18">
      <c r="A1082" s="115" t="s">
        <v>10</v>
      </c>
      <c r="B1082" s="40" t="s">
        <v>411</v>
      </c>
      <c r="C1082" s="40" t="s">
        <v>71</v>
      </c>
      <c r="D1082" s="40" t="s">
        <v>67</v>
      </c>
      <c r="E1082" s="40" t="s">
        <v>302</v>
      </c>
      <c r="F1082" s="40" t="s">
        <v>9</v>
      </c>
      <c r="G1082" s="40"/>
      <c r="H1082" s="41"/>
      <c r="I1082" s="45">
        <f>I1083</f>
        <v>50</v>
      </c>
      <c r="J1082" s="45">
        <f>J1083</f>
        <v>-50</v>
      </c>
      <c r="K1082" s="44">
        <f t="shared" si="187"/>
        <v>0</v>
      </c>
      <c r="L1082" s="86"/>
      <c r="M1082" s="86"/>
      <c r="N1082" s="87"/>
      <c r="O1082" s="104"/>
    </row>
    <row r="1083" spans="1:15" ht="18">
      <c r="A1083" s="121" t="s">
        <v>113</v>
      </c>
      <c r="B1083" s="40" t="s">
        <v>411</v>
      </c>
      <c r="C1083" s="41" t="s">
        <v>71</v>
      </c>
      <c r="D1083" s="41" t="s">
        <v>67</v>
      </c>
      <c r="E1083" s="41" t="s">
        <v>302</v>
      </c>
      <c r="F1083" s="41" t="s">
        <v>9</v>
      </c>
      <c r="G1083" s="41" t="s">
        <v>102</v>
      </c>
      <c r="H1083" s="41"/>
      <c r="I1083" s="45">
        <v>50</v>
      </c>
      <c r="J1083" s="45">
        <v>-50</v>
      </c>
      <c r="K1083" s="45">
        <f t="shared" si="187"/>
        <v>0</v>
      </c>
      <c r="L1083" s="86"/>
      <c r="M1083" s="86"/>
      <c r="N1083" s="87"/>
      <c r="O1083" s="104"/>
    </row>
    <row r="1084" spans="1:15" ht="28.5">
      <c r="A1084" s="120" t="s">
        <v>501</v>
      </c>
      <c r="B1084" s="42" t="s">
        <v>411</v>
      </c>
      <c r="C1084" s="42" t="s">
        <v>71</v>
      </c>
      <c r="D1084" s="42" t="s">
        <v>70</v>
      </c>
      <c r="E1084" s="42"/>
      <c r="F1084" s="42"/>
      <c r="G1084" s="42"/>
      <c r="H1084" s="42"/>
      <c r="I1084" s="43">
        <f>I1085</f>
        <v>7378.9</v>
      </c>
      <c r="J1084" s="43">
        <f>J1085</f>
        <v>525.8</v>
      </c>
      <c r="K1084" s="43">
        <f t="shared" si="187"/>
        <v>7904.7</v>
      </c>
      <c r="L1084" s="86"/>
      <c r="M1084" s="86"/>
      <c r="N1084" s="108"/>
      <c r="O1084" s="104"/>
    </row>
    <row r="1085" spans="1:15" ht="30">
      <c r="A1085" s="115" t="s">
        <v>38</v>
      </c>
      <c r="B1085" s="40" t="s">
        <v>411</v>
      </c>
      <c r="C1085" s="40" t="s">
        <v>71</v>
      </c>
      <c r="D1085" s="40" t="s">
        <v>70</v>
      </c>
      <c r="E1085" s="40" t="s">
        <v>265</v>
      </c>
      <c r="F1085" s="40"/>
      <c r="G1085" s="40"/>
      <c r="H1085" s="40"/>
      <c r="I1085" s="44">
        <f>I1086+I1100+I1096</f>
        <v>7378.9</v>
      </c>
      <c r="J1085" s="44">
        <f>J1086+J1100+J1096</f>
        <v>525.8</v>
      </c>
      <c r="K1085" s="44">
        <f t="shared" si="187"/>
        <v>7904.7</v>
      </c>
      <c r="L1085" s="86"/>
      <c r="M1085" s="86"/>
      <c r="N1085" s="87"/>
      <c r="O1085" s="104"/>
    </row>
    <row r="1086" spans="1:15" ht="45">
      <c r="A1086" s="115" t="s">
        <v>123</v>
      </c>
      <c r="B1086" s="40" t="s">
        <v>411</v>
      </c>
      <c r="C1086" s="40" t="s">
        <v>71</v>
      </c>
      <c r="D1086" s="40" t="s">
        <v>70</v>
      </c>
      <c r="E1086" s="40" t="s">
        <v>266</v>
      </c>
      <c r="F1086" s="40"/>
      <c r="G1086" s="40"/>
      <c r="H1086" s="40"/>
      <c r="I1086" s="44">
        <f>I1087+I1090+I1093</f>
        <v>3376.4</v>
      </c>
      <c r="J1086" s="44">
        <f>J1087+J1090+J1093</f>
        <v>206</v>
      </c>
      <c r="K1086" s="44">
        <f t="shared" si="187"/>
        <v>3582.4</v>
      </c>
      <c r="L1086" s="86"/>
      <c r="M1086" s="86"/>
      <c r="N1086" s="87"/>
      <c r="O1086" s="104"/>
    </row>
    <row r="1087" spans="1:15" ht="90">
      <c r="A1087" s="115" t="s">
        <v>249</v>
      </c>
      <c r="B1087" s="40" t="s">
        <v>411</v>
      </c>
      <c r="C1087" s="40" t="s">
        <v>71</v>
      </c>
      <c r="D1087" s="40" t="s">
        <v>70</v>
      </c>
      <c r="E1087" s="40" t="s">
        <v>266</v>
      </c>
      <c r="F1087" s="40" t="s">
        <v>124</v>
      </c>
      <c r="G1087" s="40"/>
      <c r="H1087" s="40"/>
      <c r="I1087" s="44">
        <f>I1088</f>
        <v>3310.1</v>
      </c>
      <c r="J1087" s="44">
        <f>J1088</f>
        <v>206</v>
      </c>
      <c r="K1087" s="44">
        <f t="shared" si="187"/>
        <v>3516.1</v>
      </c>
      <c r="L1087" s="86"/>
      <c r="M1087" s="86"/>
      <c r="N1087" s="108"/>
      <c r="O1087" s="104"/>
    </row>
    <row r="1088" spans="1:15" ht="30">
      <c r="A1088" s="115" t="s">
        <v>128</v>
      </c>
      <c r="B1088" s="40" t="s">
        <v>411</v>
      </c>
      <c r="C1088" s="40" t="s">
        <v>71</v>
      </c>
      <c r="D1088" s="40" t="s">
        <v>70</v>
      </c>
      <c r="E1088" s="40" t="s">
        <v>266</v>
      </c>
      <c r="F1088" s="40" t="s">
        <v>125</v>
      </c>
      <c r="G1088" s="40"/>
      <c r="H1088" s="40"/>
      <c r="I1088" s="44">
        <f>I1089</f>
        <v>3310.1</v>
      </c>
      <c r="J1088" s="44">
        <f>J1089</f>
        <v>206</v>
      </c>
      <c r="K1088" s="44">
        <f t="shared" si="187"/>
        <v>3516.1</v>
      </c>
      <c r="L1088" s="86"/>
      <c r="M1088" s="86"/>
      <c r="N1088" s="87"/>
      <c r="O1088" s="104"/>
    </row>
    <row r="1089" spans="1:15" ht="18">
      <c r="A1089" s="61" t="s">
        <v>113</v>
      </c>
      <c r="B1089" s="40" t="s">
        <v>411</v>
      </c>
      <c r="C1089" s="41" t="s">
        <v>71</v>
      </c>
      <c r="D1089" s="41" t="s">
        <v>70</v>
      </c>
      <c r="E1089" s="41" t="s">
        <v>266</v>
      </c>
      <c r="F1089" s="41" t="s">
        <v>125</v>
      </c>
      <c r="G1089" s="41" t="s">
        <v>102</v>
      </c>
      <c r="H1089" s="41"/>
      <c r="I1089" s="45">
        <v>3310.1</v>
      </c>
      <c r="J1089" s="45">
        <v>206</v>
      </c>
      <c r="K1089" s="45">
        <f t="shared" si="187"/>
        <v>3516.1</v>
      </c>
      <c r="L1089" s="86"/>
      <c r="M1089" s="86"/>
      <c r="N1089" s="87"/>
      <c r="O1089" s="104"/>
    </row>
    <row r="1090" spans="1:15" ht="30">
      <c r="A1090" s="60" t="s">
        <v>502</v>
      </c>
      <c r="B1090" s="40" t="s">
        <v>411</v>
      </c>
      <c r="C1090" s="40" t="s">
        <v>71</v>
      </c>
      <c r="D1090" s="40" t="s">
        <v>70</v>
      </c>
      <c r="E1090" s="40" t="s">
        <v>266</v>
      </c>
      <c r="F1090" s="40" t="s">
        <v>127</v>
      </c>
      <c r="G1090" s="40"/>
      <c r="H1090" s="40"/>
      <c r="I1090" s="44">
        <f>I1091</f>
        <v>60.8</v>
      </c>
      <c r="J1090" s="44">
        <f>J1091</f>
        <v>-0.2</v>
      </c>
      <c r="K1090" s="44">
        <f t="shared" si="187"/>
        <v>60.599999999999994</v>
      </c>
      <c r="L1090" s="86"/>
      <c r="M1090" s="86"/>
      <c r="N1090" s="108"/>
      <c r="O1090" s="104"/>
    </row>
    <row r="1091" spans="1:15" ht="30">
      <c r="A1091" s="60" t="s">
        <v>130</v>
      </c>
      <c r="B1091" s="40" t="s">
        <v>411</v>
      </c>
      <c r="C1091" s="40" t="s">
        <v>71</v>
      </c>
      <c r="D1091" s="40" t="s">
        <v>70</v>
      </c>
      <c r="E1091" s="40" t="s">
        <v>266</v>
      </c>
      <c r="F1091" s="40" t="s">
        <v>129</v>
      </c>
      <c r="G1091" s="40"/>
      <c r="H1091" s="40"/>
      <c r="I1091" s="44">
        <f>I1092</f>
        <v>60.8</v>
      </c>
      <c r="J1091" s="44">
        <f>J1092</f>
        <v>-0.2</v>
      </c>
      <c r="K1091" s="44">
        <f t="shared" si="187"/>
        <v>60.599999999999994</v>
      </c>
      <c r="L1091" s="86"/>
      <c r="M1091" s="86"/>
      <c r="N1091" s="103"/>
      <c r="O1091" s="102"/>
    </row>
    <row r="1092" spans="1:15" ht="18">
      <c r="A1092" s="61" t="s">
        <v>113</v>
      </c>
      <c r="B1092" s="40" t="s">
        <v>411</v>
      </c>
      <c r="C1092" s="41" t="s">
        <v>71</v>
      </c>
      <c r="D1092" s="41" t="s">
        <v>70</v>
      </c>
      <c r="E1092" s="41" t="s">
        <v>266</v>
      </c>
      <c r="F1092" s="41" t="s">
        <v>129</v>
      </c>
      <c r="G1092" s="41" t="s">
        <v>102</v>
      </c>
      <c r="H1092" s="41"/>
      <c r="I1092" s="45">
        <v>60.8</v>
      </c>
      <c r="J1092" s="45">
        <v>-0.2</v>
      </c>
      <c r="K1092" s="45">
        <f t="shared" si="187"/>
        <v>60.599999999999994</v>
      </c>
      <c r="L1092" s="86"/>
      <c r="M1092" s="86"/>
      <c r="N1092" s="103"/>
      <c r="O1092" s="102"/>
    </row>
    <row r="1093" spans="1:15" ht="18">
      <c r="A1093" s="60" t="s">
        <v>139</v>
      </c>
      <c r="B1093" s="40" t="s">
        <v>411</v>
      </c>
      <c r="C1093" s="40" t="s">
        <v>71</v>
      </c>
      <c r="D1093" s="40" t="s">
        <v>70</v>
      </c>
      <c r="E1093" s="40" t="s">
        <v>266</v>
      </c>
      <c r="F1093" s="40" t="s">
        <v>138</v>
      </c>
      <c r="G1093" s="40"/>
      <c r="H1093" s="40"/>
      <c r="I1093" s="44">
        <f>I1094</f>
        <v>5.5</v>
      </c>
      <c r="J1093" s="44">
        <f>J1094</f>
        <v>0.2</v>
      </c>
      <c r="K1093" s="44">
        <f t="shared" si="187"/>
        <v>5.7</v>
      </c>
      <c r="L1093" s="86"/>
      <c r="M1093" s="86"/>
      <c r="N1093" s="87"/>
      <c r="O1093" s="104"/>
    </row>
    <row r="1094" spans="1:15" ht="20.25" customHeight="1">
      <c r="A1094" s="60" t="s">
        <v>141</v>
      </c>
      <c r="B1094" s="40" t="s">
        <v>411</v>
      </c>
      <c r="C1094" s="40" t="s">
        <v>71</v>
      </c>
      <c r="D1094" s="40" t="s">
        <v>70</v>
      </c>
      <c r="E1094" s="40" t="s">
        <v>266</v>
      </c>
      <c r="F1094" s="40" t="s">
        <v>140</v>
      </c>
      <c r="G1094" s="40"/>
      <c r="H1094" s="40"/>
      <c r="I1094" s="44">
        <f>I1095</f>
        <v>5.5</v>
      </c>
      <c r="J1094" s="44">
        <f>J1095</f>
        <v>0.2</v>
      </c>
      <c r="K1094" s="44">
        <f t="shared" si="187"/>
        <v>5.7</v>
      </c>
      <c r="L1094" s="86"/>
      <c r="M1094" s="86"/>
      <c r="N1094" s="87"/>
      <c r="O1094" s="104"/>
    </row>
    <row r="1095" spans="1:15" ht="18">
      <c r="A1095" s="121" t="s">
        <v>113</v>
      </c>
      <c r="B1095" s="40" t="s">
        <v>411</v>
      </c>
      <c r="C1095" s="41" t="s">
        <v>71</v>
      </c>
      <c r="D1095" s="41" t="s">
        <v>70</v>
      </c>
      <c r="E1095" s="41" t="s">
        <v>266</v>
      </c>
      <c r="F1095" s="41" t="s">
        <v>140</v>
      </c>
      <c r="G1095" s="41" t="s">
        <v>102</v>
      </c>
      <c r="H1095" s="41"/>
      <c r="I1095" s="45">
        <v>5.5</v>
      </c>
      <c r="J1095" s="45">
        <v>0.2</v>
      </c>
      <c r="K1095" s="45">
        <f t="shared" si="187"/>
        <v>5.7</v>
      </c>
      <c r="L1095" s="86"/>
      <c r="M1095" s="86"/>
      <c r="N1095" s="87"/>
      <c r="O1095" s="104"/>
    </row>
    <row r="1096" spans="1:15" ht="45">
      <c r="A1096" s="60" t="s">
        <v>435</v>
      </c>
      <c r="B1096" s="40" t="s">
        <v>411</v>
      </c>
      <c r="C1096" s="40" t="s">
        <v>71</v>
      </c>
      <c r="D1096" s="40" t="s">
        <v>70</v>
      </c>
      <c r="E1096" s="40" t="s">
        <v>455</v>
      </c>
      <c r="F1096" s="41"/>
      <c r="G1096" s="41"/>
      <c r="H1096" s="41"/>
      <c r="I1096" s="44">
        <f aca="true" t="shared" si="188" ref="I1096:K1098">I1097</f>
        <v>8</v>
      </c>
      <c r="J1096" s="44">
        <f t="shared" si="188"/>
        <v>0</v>
      </c>
      <c r="K1096" s="44">
        <f t="shared" si="188"/>
        <v>8</v>
      </c>
      <c r="L1096" s="86"/>
      <c r="M1096" s="86"/>
      <c r="N1096" s="87"/>
      <c r="O1096" s="104"/>
    </row>
    <row r="1097" spans="1:15" ht="30">
      <c r="A1097" s="60" t="s">
        <v>502</v>
      </c>
      <c r="B1097" s="40" t="s">
        <v>411</v>
      </c>
      <c r="C1097" s="40" t="s">
        <v>71</v>
      </c>
      <c r="D1097" s="40" t="s">
        <v>70</v>
      </c>
      <c r="E1097" s="40" t="s">
        <v>455</v>
      </c>
      <c r="F1097" s="40" t="s">
        <v>127</v>
      </c>
      <c r="G1097" s="40"/>
      <c r="H1097" s="41"/>
      <c r="I1097" s="44">
        <f t="shared" si="188"/>
        <v>8</v>
      </c>
      <c r="J1097" s="44">
        <f t="shared" si="188"/>
        <v>0</v>
      </c>
      <c r="K1097" s="44">
        <f t="shared" si="188"/>
        <v>8</v>
      </c>
      <c r="L1097" s="86"/>
      <c r="M1097" s="86"/>
      <c r="N1097" s="87"/>
      <c r="O1097" s="104"/>
    </row>
    <row r="1098" spans="1:15" ht="30">
      <c r="A1098" s="60" t="s">
        <v>130</v>
      </c>
      <c r="B1098" s="40" t="s">
        <v>411</v>
      </c>
      <c r="C1098" s="40" t="s">
        <v>71</v>
      </c>
      <c r="D1098" s="40" t="s">
        <v>70</v>
      </c>
      <c r="E1098" s="40" t="s">
        <v>455</v>
      </c>
      <c r="F1098" s="40" t="s">
        <v>129</v>
      </c>
      <c r="G1098" s="40"/>
      <c r="H1098" s="41"/>
      <c r="I1098" s="44">
        <f t="shared" si="188"/>
        <v>8</v>
      </c>
      <c r="J1098" s="44">
        <f t="shared" si="188"/>
        <v>0</v>
      </c>
      <c r="K1098" s="44">
        <f t="shared" si="188"/>
        <v>8</v>
      </c>
      <c r="L1098" s="86"/>
      <c r="M1098" s="86"/>
      <c r="N1098" s="87"/>
      <c r="O1098" s="104"/>
    </row>
    <row r="1099" spans="1:15" ht="18">
      <c r="A1099" s="61" t="s">
        <v>113</v>
      </c>
      <c r="B1099" s="41" t="s">
        <v>411</v>
      </c>
      <c r="C1099" s="41" t="s">
        <v>71</v>
      </c>
      <c r="D1099" s="41" t="s">
        <v>70</v>
      </c>
      <c r="E1099" s="41" t="s">
        <v>455</v>
      </c>
      <c r="F1099" s="41" t="s">
        <v>129</v>
      </c>
      <c r="G1099" s="41" t="s">
        <v>102</v>
      </c>
      <c r="H1099" s="41"/>
      <c r="I1099" s="45">
        <v>8</v>
      </c>
      <c r="J1099" s="45">
        <v>0</v>
      </c>
      <c r="K1099" s="45">
        <f>I1099+J1099</f>
        <v>8</v>
      </c>
      <c r="L1099" s="86"/>
      <c r="M1099" s="86"/>
      <c r="N1099" s="87"/>
      <c r="O1099" s="104"/>
    </row>
    <row r="1100" spans="1:15" ht="45">
      <c r="A1100" s="115" t="s">
        <v>210</v>
      </c>
      <c r="B1100" s="40" t="s">
        <v>411</v>
      </c>
      <c r="C1100" s="40" t="s">
        <v>71</v>
      </c>
      <c r="D1100" s="40" t="s">
        <v>70</v>
      </c>
      <c r="E1100" s="40" t="s">
        <v>211</v>
      </c>
      <c r="F1100" s="40"/>
      <c r="G1100" s="40"/>
      <c r="H1100" s="40"/>
      <c r="I1100" s="44">
        <f>I1101+I1104+I1107</f>
        <v>3994.5</v>
      </c>
      <c r="J1100" s="44">
        <f>J1101+J1104+J1107</f>
        <v>319.8</v>
      </c>
      <c r="K1100" s="44">
        <f t="shared" si="187"/>
        <v>4314.3</v>
      </c>
      <c r="L1100" s="86"/>
      <c r="M1100" s="86"/>
      <c r="N1100" s="87"/>
      <c r="O1100" s="104"/>
    </row>
    <row r="1101" spans="1:15" ht="90">
      <c r="A1101" s="115" t="s">
        <v>249</v>
      </c>
      <c r="B1101" s="40" t="s">
        <v>411</v>
      </c>
      <c r="C1101" s="40" t="s">
        <v>71</v>
      </c>
      <c r="D1101" s="40" t="s">
        <v>70</v>
      </c>
      <c r="E1101" s="40" t="s">
        <v>211</v>
      </c>
      <c r="F1101" s="40" t="s">
        <v>124</v>
      </c>
      <c r="G1101" s="40"/>
      <c r="H1101" s="40"/>
      <c r="I1101" s="44">
        <f>I1102</f>
        <v>3616.2</v>
      </c>
      <c r="J1101" s="44">
        <f>J1102</f>
        <v>319.8</v>
      </c>
      <c r="K1101" s="44">
        <f t="shared" si="187"/>
        <v>3936</v>
      </c>
      <c r="L1101" s="86"/>
      <c r="M1101" s="86"/>
      <c r="N1101" s="87"/>
      <c r="O1101" s="104"/>
    </row>
    <row r="1102" spans="1:15" ht="30">
      <c r="A1102" s="115" t="s">
        <v>137</v>
      </c>
      <c r="B1102" s="40" t="s">
        <v>411</v>
      </c>
      <c r="C1102" s="40" t="s">
        <v>71</v>
      </c>
      <c r="D1102" s="40" t="s">
        <v>70</v>
      </c>
      <c r="E1102" s="40" t="s">
        <v>211</v>
      </c>
      <c r="F1102" s="40" t="s">
        <v>136</v>
      </c>
      <c r="G1102" s="40"/>
      <c r="H1102" s="40"/>
      <c r="I1102" s="44">
        <f>I1103</f>
        <v>3616.2</v>
      </c>
      <c r="J1102" s="44">
        <f>J1103</f>
        <v>319.8</v>
      </c>
      <c r="K1102" s="44">
        <f t="shared" si="187"/>
        <v>3936</v>
      </c>
      <c r="L1102" s="86"/>
      <c r="M1102" s="86"/>
      <c r="N1102" s="87"/>
      <c r="O1102" s="104"/>
    </row>
    <row r="1103" spans="1:15" ht="18">
      <c r="A1103" s="121" t="s">
        <v>113</v>
      </c>
      <c r="B1103" s="40" t="s">
        <v>411</v>
      </c>
      <c r="C1103" s="41" t="s">
        <v>71</v>
      </c>
      <c r="D1103" s="41" t="s">
        <v>70</v>
      </c>
      <c r="E1103" s="41" t="s">
        <v>211</v>
      </c>
      <c r="F1103" s="41" t="s">
        <v>136</v>
      </c>
      <c r="G1103" s="41" t="s">
        <v>102</v>
      </c>
      <c r="H1103" s="41"/>
      <c r="I1103" s="45">
        <v>3616.2</v>
      </c>
      <c r="J1103" s="45">
        <v>319.8</v>
      </c>
      <c r="K1103" s="45">
        <f t="shared" si="187"/>
        <v>3936</v>
      </c>
      <c r="L1103" s="86"/>
      <c r="M1103" s="86"/>
      <c r="N1103" s="108"/>
      <c r="O1103" s="104"/>
    </row>
    <row r="1104" spans="1:15" ht="30">
      <c r="A1104" s="60" t="s">
        <v>502</v>
      </c>
      <c r="B1104" s="40" t="s">
        <v>411</v>
      </c>
      <c r="C1104" s="40" t="s">
        <v>71</v>
      </c>
      <c r="D1104" s="40" t="s">
        <v>70</v>
      </c>
      <c r="E1104" s="40" t="s">
        <v>211</v>
      </c>
      <c r="F1104" s="40" t="s">
        <v>127</v>
      </c>
      <c r="G1104" s="40"/>
      <c r="H1104" s="40"/>
      <c r="I1104" s="44">
        <f>I1105</f>
        <v>371.3</v>
      </c>
      <c r="J1104" s="44">
        <f>J1105</f>
        <v>0</v>
      </c>
      <c r="K1104" s="44">
        <f t="shared" si="187"/>
        <v>371.3</v>
      </c>
      <c r="L1104" s="86"/>
      <c r="M1104" s="86"/>
      <c r="N1104" s="87"/>
      <c r="O1104" s="104"/>
    </row>
    <row r="1105" spans="1:15" ht="30">
      <c r="A1105" s="60" t="s">
        <v>130</v>
      </c>
      <c r="B1105" s="40" t="s">
        <v>411</v>
      </c>
      <c r="C1105" s="40" t="s">
        <v>71</v>
      </c>
      <c r="D1105" s="40" t="s">
        <v>70</v>
      </c>
      <c r="E1105" s="40" t="s">
        <v>211</v>
      </c>
      <c r="F1105" s="40" t="s">
        <v>129</v>
      </c>
      <c r="G1105" s="40"/>
      <c r="H1105" s="40"/>
      <c r="I1105" s="44">
        <f>I1106</f>
        <v>371.3</v>
      </c>
      <c r="J1105" s="44">
        <f>J1106</f>
        <v>0</v>
      </c>
      <c r="K1105" s="44">
        <f t="shared" si="187"/>
        <v>371.3</v>
      </c>
      <c r="L1105" s="86"/>
      <c r="M1105" s="86"/>
      <c r="N1105" s="87"/>
      <c r="O1105" s="104"/>
    </row>
    <row r="1106" spans="1:15" ht="18">
      <c r="A1106" s="61" t="s">
        <v>113</v>
      </c>
      <c r="B1106" s="40" t="s">
        <v>411</v>
      </c>
      <c r="C1106" s="41" t="s">
        <v>71</v>
      </c>
      <c r="D1106" s="41" t="s">
        <v>70</v>
      </c>
      <c r="E1106" s="41" t="s">
        <v>211</v>
      </c>
      <c r="F1106" s="41" t="s">
        <v>129</v>
      </c>
      <c r="G1106" s="41" t="s">
        <v>102</v>
      </c>
      <c r="H1106" s="41"/>
      <c r="I1106" s="45">
        <v>371.3</v>
      </c>
      <c r="J1106" s="45">
        <v>0</v>
      </c>
      <c r="K1106" s="45">
        <f t="shared" si="187"/>
        <v>371.3</v>
      </c>
      <c r="L1106" s="86"/>
      <c r="M1106" s="86"/>
      <c r="N1106" s="108"/>
      <c r="O1106" s="104"/>
    </row>
    <row r="1107" spans="1:15" ht="18">
      <c r="A1107" s="60" t="s">
        <v>139</v>
      </c>
      <c r="B1107" s="40" t="s">
        <v>411</v>
      </c>
      <c r="C1107" s="40" t="s">
        <v>71</v>
      </c>
      <c r="D1107" s="40" t="s">
        <v>70</v>
      </c>
      <c r="E1107" s="40" t="s">
        <v>211</v>
      </c>
      <c r="F1107" s="40" t="s">
        <v>138</v>
      </c>
      <c r="G1107" s="40"/>
      <c r="H1107" s="41"/>
      <c r="I1107" s="44">
        <f>I1108</f>
        <v>7</v>
      </c>
      <c r="J1107" s="44">
        <f>J1108</f>
        <v>0</v>
      </c>
      <c r="K1107" s="44">
        <f t="shared" si="187"/>
        <v>7</v>
      </c>
      <c r="L1107" s="86"/>
      <c r="M1107" s="86"/>
      <c r="N1107" s="87"/>
      <c r="O1107" s="104"/>
    </row>
    <row r="1108" spans="1:15" ht="16.5" customHeight="1">
      <c r="A1108" s="60" t="s">
        <v>141</v>
      </c>
      <c r="B1108" s="40" t="s">
        <v>411</v>
      </c>
      <c r="C1108" s="40" t="s">
        <v>71</v>
      </c>
      <c r="D1108" s="40" t="s">
        <v>70</v>
      </c>
      <c r="E1108" s="40" t="s">
        <v>211</v>
      </c>
      <c r="F1108" s="40" t="s">
        <v>140</v>
      </c>
      <c r="G1108" s="40"/>
      <c r="H1108" s="41"/>
      <c r="I1108" s="44">
        <f>I1109</f>
        <v>7</v>
      </c>
      <c r="J1108" s="44">
        <f>J1109</f>
        <v>0</v>
      </c>
      <c r="K1108" s="44">
        <f t="shared" si="187"/>
        <v>7</v>
      </c>
      <c r="L1108" s="86"/>
      <c r="M1108" s="86"/>
      <c r="N1108" s="87"/>
      <c r="O1108" s="104"/>
    </row>
    <row r="1109" spans="1:15" ht="18">
      <c r="A1109" s="121" t="s">
        <v>113</v>
      </c>
      <c r="B1109" s="40" t="s">
        <v>411</v>
      </c>
      <c r="C1109" s="41" t="s">
        <v>71</v>
      </c>
      <c r="D1109" s="41" t="s">
        <v>70</v>
      </c>
      <c r="E1109" s="41" t="s">
        <v>211</v>
      </c>
      <c r="F1109" s="41" t="s">
        <v>140</v>
      </c>
      <c r="G1109" s="41" t="s">
        <v>102</v>
      </c>
      <c r="H1109" s="41"/>
      <c r="I1109" s="45">
        <v>7</v>
      </c>
      <c r="J1109" s="45">
        <v>0</v>
      </c>
      <c r="K1109" s="45">
        <f t="shared" si="187"/>
        <v>7</v>
      </c>
      <c r="L1109" s="86"/>
      <c r="M1109" s="86"/>
      <c r="N1109" s="87"/>
      <c r="O1109" s="104"/>
    </row>
    <row r="1110" spans="1:15" ht="18">
      <c r="A1110" s="120" t="s">
        <v>112</v>
      </c>
      <c r="B1110" s="42" t="s">
        <v>411</v>
      </c>
      <c r="C1110" s="42" t="s">
        <v>85</v>
      </c>
      <c r="D1110" s="40"/>
      <c r="E1110" s="40"/>
      <c r="F1110" s="40"/>
      <c r="G1110" s="40"/>
      <c r="H1110" s="40"/>
      <c r="I1110" s="43">
        <f>I1111</f>
        <v>15789.9</v>
      </c>
      <c r="J1110" s="43">
        <f>J1111</f>
        <v>19</v>
      </c>
      <c r="K1110" s="43">
        <f t="shared" si="187"/>
        <v>15808.9</v>
      </c>
      <c r="L1110" s="86"/>
      <c r="M1110" s="86"/>
      <c r="N1110" s="87"/>
      <c r="O1110" s="104"/>
    </row>
    <row r="1111" spans="1:15" ht="18">
      <c r="A1111" s="120" t="s">
        <v>110</v>
      </c>
      <c r="B1111" s="42" t="s">
        <v>411</v>
      </c>
      <c r="C1111" s="42" t="s">
        <v>85</v>
      </c>
      <c r="D1111" s="42" t="s">
        <v>73</v>
      </c>
      <c r="E1111" s="42"/>
      <c r="F1111" s="42"/>
      <c r="G1111" s="42"/>
      <c r="H1111" s="42"/>
      <c r="I1111" s="43">
        <f>I1117+I1112</f>
        <v>15789.9</v>
      </c>
      <c r="J1111" s="43">
        <f>J1117+J1112</f>
        <v>19</v>
      </c>
      <c r="K1111" s="43">
        <f t="shared" si="187"/>
        <v>15808.9</v>
      </c>
      <c r="L1111" s="86"/>
      <c r="M1111" s="86"/>
      <c r="N1111" s="108"/>
      <c r="O1111" s="104"/>
    </row>
    <row r="1112" spans="1:15" ht="30">
      <c r="A1112" s="115" t="s">
        <v>38</v>
      </c>
      <c r="B1112" s="40" t="s">
        <v>411</v>
      </c>
      <c r="C1112" s="40" t="s">
        <v>85</v>
      </c>
      <c r="D1112" s="40" t="s">
        <v>73</v>
      </c>
      <c r="E1112" s="40" t="s">
        <v>265</v>
      </c>
      <c r="F1112" s="42"/>
      <c r="G1112" s="42"/>
      <c r="H1112" s="42"/>
      <c r="I1112" s="44">
        <f aca="true" t="shared" si="189" ref="I1112:K1115">I1113</f>
        <v>130</v>
      </c>
      <c r="J1112" s="44">
        <f t="shared" si="189"/>
        <v>0</v>
      </c>
      <c r="K1112" s="44">
        <f t="shared" si="189"/>
        <v>130</v>
      </c>
      <c r="L1112" s="86"/>
      <c r="M1112" s="86"/>
      <c r="N1112" s="108"/>
      <c r="O1112" s="104"/>
    </row>
    <row r="1113" spans="1:15" ht="90">
      <c r="A1113" s="115" t="s">
        <v>475</v>
      </c>
      <c r="B1113" s="40" t="s">
        <v>411</v>
      </c>
      <c r="C1113" s="40" t="s">
        <v>85</v>
      </c>
      <c r="D1113" s="40" t="s">
        <v>73</v>
      </c>
      <c r="E1113" s="40" t="s">
        <v>471</v>
      </c>
      <c r="F1113" s="116"/>
      <c r="G1113" s="116"/>
      <c r="H1113" s="42"/>
      <c r="I1113" s="44">
        <f t="shared" si="189"/>
        <v>130</v>
      </c>
      <c r="J1113" s="44">
        <f t="shared" si="189"/>
        <v>0</v>
      </c>
      <c r="K1113" s="44">
        <f t="shared" si="189"/>
        <v>130</v>
      </c>
      <c r="L1113" s="86"/>
      <c r="M1113" s="86"/>
      <c r="N1113" s="108"/>
      <c r="O1113" s="104"/>
    </row>
    <row r="1114" spans="1:15" ht="30">
      <c r="A1114" s="60" t="s">
        <v>502</v>
      </c>
      <c r="B1114" s="40" t="s">
        <v>411</v>
      </c>
      <c r="C1114" s="40" t="s">
        <v>85</v>
      </c>
      <c r="D1114" s="40" t="s">
        <v>73</v>
      </c>
      <c r="E1114" s="40" t="s">
        <v>471</v>
      </c>
      <c r="F1114" s="40" t="s">
        <v>127</v>
      </c>
      <c r="G1114" s="116"/>
      <c r="H1114" s="42"/>
      <c r="I1114" s="44">
        <f t="shared" si="189"/>
        <v>130</v>
      </c>
      <c r="J1114" s="44">
        <f t="shared" si="189"/>
        <v>0</v>
      </c>
      <c r="K1114" s="44">
        <f t="shared" si="189"/>
        <v>130</v>
      </c>
      <c r="L1114" s="86"/>
      <c r="M1114" s="86"/>
      <c r="N1114" s="108"/>
      <c r="O1114" s="104"/>
    </row>
    <row r="1115" spans="1:15" ht="30">
      <c r="A1115" s="60" t="s">
        <v>130</v>
      </c>
      <c r="B1115" s="40" t="s">
        <v>411</v>
      </c>
      <c r="C1115" s="40" t="s">
        <v>85</v>
      </c>
      <c r="D1115" s="40" t="s">
        <v>73</v>
      </c>
      <c r="E1115" s="40" t="s">
        <v>471</v>
      </c>
      <c r="F1115" s="40" t="s">
        <v>129</v>
      </c>
      <c r="G1115" s="116"/>
      <c r="H1115" s="42"/>
      <c r="I1115" s="44">
        <f t="shared" si="189"/>
        <v>130</v>
      </c>
      <c r="J1115" s="44">
        <f t="shared" si="189"/>
        <v>0</v>
      </c>
      <c r="K1115" s="44">
        <f t="shared" si="189"/>
        <v>130</v>
      </c>
      <c r="L1115" s="86"/>
      <c r="M1115" s="86"/>
      <c r="N1115" s="108"/>
      <c r="O1115" s="104"/>
    </row>
    <row r="1116" spans="1:15" ht="18">
      <c r="A1116" s="61" t="s">
        <v>114</v>
      </c>
      <c r="B1116" s="41" t="s">
        <v>411</v>
      </c>
      <c r="C1116" s="41" t="s">
        <v>85</v>
      </c>
      <c r="D1116" s="41" t="s">
        <v>73</v>
      </c>
      <c r="E1116" s="41" t="s">
        <v>471</v>
      </c>
      <c r="F1116" s="41" t="s">
        <v>129</v>
      </c>
      <c r="G1116" s="41" t="s">
        <v>103</v>
      </c>
      <c r="H1116" s="42"/>
      <c r="I1116" s="45">
        <v>130</v>
      </c>
      <c r="J1116" s="45">
        <v>0</v>
      </c>
      <c r="K1116" s="45">
        <f>I1116+J1116</f>
        <v>130</v>
      </c>
      <c r="L1116" s="86"/>
      <c r="M1116" s="86"/>
      <c r="N1116" s="108"/>
      <c r="O1116" s="104"/>
    </row>
    <row r="1117" spans="1:15" ht="60">
      <c r="A1117" s="115" t="s">
        <v>188</v>
      </c>
      <c r="B1117" s="40" t="s">
        <v>411</v>
      </c>
      <c r="C1117" s="40" t="s">
        <v>85</v>
      </c>
      <c r="D1117" s="40" t="s">
        <v>73</v>
      </c>
      <c r="E1117" s="40" t="s">
        <v>394</v>
      </c>
      <c r="F1117" s="40"/>
      <c r="G1117" s="40"/>
      <c r="H1117" s="40"/>
      <c r="I1117" s="44">
        <f>I1118+I1137</f>
        <v>15659.9</v>
      </c>
      <c r="J1117" s="44">
        <f>J1118+J1137</f>
        <v>19</v>
      </c>
      <c r="K1117" s="44">
        <f t="shared" si="187"/>
        <v>15678.9</v>
      </c>
      <c r="L1117" s="87"/>
      <c r="M1117" s="87"/>
      <c r="N1117" s="103"/>
      <c r="O1117" s="102"/>
    </row>
    <row r="1118" spans="1:15" ht="60">
      <c r="A1118" s="115" t="s">
        <v>176</v>
      </c>
      <c r="B1118" s="40" t="s">
        <v>411</v>
      </c>
      <c r="C1118" s="40" t="s">
        <v>85</v>
      </c>
      <c r="D1118" s="40" t="s">
        <v>73</v>
      </c>
      <c r="E1118" s="40" t="s">
        <v>398</v>
      </c>
      <c r="F1118" s="40"/>
      <c r="G1118" s="40"/>
      <c r="H1118" s="40"/>
      <c r="I1118" s="44">
        <f>I1119+I1132</f>
        <v>8191.2</v>
      </c>
      <c r="J1118" s="44">
        <f>J1119+J1132</f>
        <v>19</v>
      </c>
      <c r="K1118" s="44">
        <f t="shared" si="187"/>
        <v>8210.2</v>
      </c>
      <c r="L1118" s="87"/>
      <c r="M1118" s="87"/>
      <c r="N1118" s="103"/>
      <c r="O1118" s="102"/>
    </row>
    <row r="1119" spans="1:15" ht="75">
      <c r="A1119" s="115" t="s">
        <v>395</v>
      </c>
      <c r="B1119" s="40" t="s">
        <v>411</v>
      </c>
      <c r="C1119" s="40" t="s">
        <v>85</v>
      </c>
      <c r="D1119" s="40" t="s">
        <v>73</v>
      </c>
      <c r="E1119" s="40" t="s">
        <v>399</v>
      </c>
      <c r="F1119" s="40"/>
      <c r="G1119" s="40"/>
      <c r="H1119" s="40"/>
      <c r="I1119" s="44">
        <f>I1120</f>
        <v>932</v>
      </c>
      <c r="J1119" s="44">
        <f>J1120</f>
        <v>19</v>
      </c>
      <c r="K1119" s="44">
        <f t="shared" si="187"/>
        <v>951</v>
      </c>
      <c r="L1119" s="87"/>
      <c r="M1119" s="87"/>
      <c r="N1119" s="103"/>
      <c r="O1119" s="102"/>
    </row>
    <row r="1120" spans="1:15" ht="18">
      <c r="A1120" s="60" t="s">
        <v>293</v>
      </c>
      <c r="B1120" s="40" t="s">
        <v>411</v>
      </c>
      <c r="C1120" s="40" t="s">
        <v>85</v>
      </c>
      <c r="D1120" s="40" t="s">
        <v>73</v>
      </c>
      <c r="E1120" s="40" t="s">
        <v>400</v>
      </c>
      <c r="F1120" s="40"/>
      <c r="G1120" s="40"/>
      <c r="H1120" s="40"/>
      <c r="I1120" s="44">
        <f>I1124+I1127+I1121</f>
        <v>932</v>
      </c>
      <c r="J1120" s="44">
        <f>J1124+J1127+J1121</f>
        <v>19</v>
      </c>
      <c r="K1120" s="44">
        <f t="shared" si="187"/>
        <v>951</v>
      </c>
      <c r="L1120" s="87"/>
      <c r="M1120" s="87"/>
      <c r="N1120" s="103"/>
      <c r="O1120" s="102"/>
    </row>
    <row r="1121" spans="1:15" ht="90">
      <c r="A1121" s="115" t="s">
        <v>249</v>
      </c>
      <c r="B1121" s="40" t="s">
        <v>411</v>
      </c>
      <c r="C1121" s="40" t="s">
        <v>85</v>
      </c>
      <c r="D1121" s="40" t="s">
        <v>73</v>
      </c>
      <c r="E1121" s="40" t="s">
        <v>400</v>
      </c>
      <c r="F1121" s="40" t="s">
        <v>124</v>
      </c>
      <c r="G1121" s="40"/>
      <c r="H1121" s="40"/>
      <c r="I1121" s="44">
        <f aca="true" t="shared" si="190" ref="I1121:K1122">I1122</f>
        <v>199.2</v>
      </c>
      <c r="J1121" s="44">
        <f t="shared" si="190"/>
        <v>59.3</v>
      </c>
      <c r="K1121" s="44">
        <f t="shared" si="190"/>
        <v>258.5</v>
      </c>
      <c r="L1121" s="87"/>
      <c r="M1121" s="87"/>
      <c r="N1121" s="103"/>
      <c r="O1121" s="102"/>
    </row>
    <row r="1122" spans="1:15" ht="30">
      <c r="A1122" s="115" t="s">
        <v>128</v>
      </c>
      <c r="B1122" s="40" t="s">
        <v>411</v>
      </c>
      <c r="C1122" s="40" t="s">
        <v>85</v>
      </c>
      <c r="D1122" s="40" t="s">
        <v>73</v>
      </c>
      <c r="E1122" s="40" t="s">
        <v>400</v>
      </c>
      <c r="F1122" s="40" t="s">
        <v>125</v>
      </c>
      <c r="G1122" s="40"/>
      <c r="H1122" s="40"/>
      <c r="I1122" s="44">
        <f t="shared" si="190"/>
        <v>199.2</v>
      </c>
      <c r="J1122" s="44">
        <f t="shared" si="190"/>
        <v>59.3</v>
      </c>
      <c r="K1122" s="44">
        <f t="shared" si="190"/>
        <v>258.5</v>
      </c>
      <c r="L1122" s="87"/>
      <c r="M1122" s="87"/>
      <c r="N1122" s="103"/>
      <c r="O1122" s="102"/>
    </row>
    <row r="1123" spans="1:15" ht="18">
      <c r="A1123" s="61" t="s">
        <v>113</v>
      </c>
      <c r="B1123" s="40" t="s">
        <v>411</v>
      </c>
      <c r="C1123" s="41" t="s">
        <v>85</v>
      </c>
      <c r="D1123" s="41" t="s">
        <v>73</v>
      </c>
      <c r="E1123" s="41" t="s">
        <v>400</v>
      </c>
      <c r="F1123" s="41" t="s">
        <v>125</v>
      </c>
      <c r="G1123" s="41" t="s">
        <v>102</v>
      </c>
      <c r="H1123" s="40"/>
      <c r="I1123" s="45">
        <v>199.2</v>
      </c>
      <c r="J1123" s="45">
        <v>59.3</v>
      </c>
      <c r="K1123" s="45">
        <f>I1123+J1123</f>
        <v>258.5</v>
      </c>
      <c r="L1123" s="87"/>
      <c r="M1123" s="87"/>
      <c r="N1123" s="103"/>
      <c r="O1123" s="102"/>
    </row>
    <row r="1124" spans="1:15" ht="30">
      <c r="A1124" s="60" t="s">
        <v>502</v>
      </c>
      <c r="B1124" s="40" t="s">
        <v>411</v>
      </c>
      <c r="C1124" s="40" t="s">
        <v>85</v>
      </c>
      <c r="D1124" s="40" t="s">
        <v>73</v>
      </c>
      <c r="E1124" s="40" t="s">
        <v>400</v>
      </c>
      <c r="F1124" s="40" t="s">
        <v>127</v>
      </c>
      <c r="G1124" s="40"/>
      <c r="H1124" s="40"/>
      <c r="I1124" s="44">
        <f>I1125</f>
        <v>636.1</v>
      </c>
      <c r="J1124" s="44">
        <f>J1125</f>
        <v>-11.3</v>
      </c>
      <c r="K1124" s="44">
        <f t="shared" si="187"/>
        <v>624.8000000000001</v>
      </c>
      <c r="L1124" s="87"/>
      <c r="M1124" s="87"/>
      <c r="N1124" s="103"/>
      <c r="O1124" s="102"/>
    </row>
    <row r="1125" spans="1:15" ht="30">
      <c r="A1125" s="60" t="s">
        <v>130</v>
      </c>
      <c r="B1125" s="40" t="s">
        <v>411</v>
      </c>
      <c r="C1125" s="40" t="s">
        <v>85</v>
      </c>
      <c r="D1125" s="40" t="s">
        <v>73</v>
      </c>
      <c r="E1125" s="40" t="s">
        <v>400</v>
      </c>
      <c r="F1125" s="40" t="s">
        <v>129</v>
      </c>
      <c r="G1125" s="40"/>
      <c r="H1125" s="40"/>
      <c r="I1125" s="44">
        <f>I1126</f>
        <v>636.1</v>
      </c>
      <c r="J1125" s="44">
        <f>J1126</f>
        <v>-11.3</v>
      </c>
      <c r="K1125" s="44">
        <f t="shared" si="187"/>
        <v>624.8000000000001</v>
      </c>
      <c r="L1125" s="87"/>
      <c r="M1125" s="87"/>
      <c r="N1125" s="87"/>
      <c r="O1125" s="104"/>
    </row>
    <row r="1126" spans="1:15" ht="18">
      <c r="A1126" s="61" t="s">
        <v>113</v>
      </c>
      <c r="B1126" s="40" t="s">
        <v>411</v>
      </c>
      <c r="C1126" s="41" t="s">
        <v>85</v>
      </c>
      <c r="D1126" s="41" t="s">
        <v>73</v>
      </c>
      <c r="E1126" s="41" t="s">
        <v>400</v>
      </c>
      <c r="F1126" s="41" t="s">
        <v>129</v>
      </c>
      <c r="G1126" s="41" t="s">
        <v>102</v>
      </c>
      <c r="H1126" s="41"/>
      <c r="I1126" s="45">
        <v>636.1</v>
      </c>
      <c r="J1126" s="168">
        <v>-11.3</v>
      </c>
      <c r="K1126" s="45">
        <f>I1126+J1126</f>
        <v>624.8000000000001</v>
      </c>
      <c r="L1126" s="87"/>
      <c r="M1126" s="87"/>
      <c r="N1126" s="87"/>
      <c r="O1126" s="104"/>
    </row>
    <row r="1127" spans="1:15" ht="30">
      <c r="A1127" s="115" t="s">
        <v>143</v>
      </c>
      <c r="B1127" s="40" t="s">
        <v>411</v>
      </c>
      <c r="C1127" s="40" t="s">
        <v>85</v>
      </c>
      <c r="D1127" s="40" t="s">
        <v>73</v>
      </c>
      <c r="E1127" s="40" t="s">
        <v>400</v>
      </c>
      <c r="F1127" s="40" t="s">
        <v>142</v>
      </c>
      <c r="G1127" s="40"/>
      <c r="H1127" s="40"/>
      <c r="I1127" s="44">
        <f>I1128+I1130</f>
        <v>96.7</v>
      </c>
      <c r="J1127" s="44">
        <f>J1128+J1130</f>
        <v>-29</v>
      </c>
      <c r="K1127" s="44">
        <f t="shared" si="187"/>
        <v>67.7</v>
      </c>
      <c r="L1127" s="87"/>
      <c r="M1127" s="87"/>
      <c r="N1127" s="87"/>
      <c r="O1127" s="104"/>
    </row>
    <row r="1128" spans="1:15" ht="18">
      <c r="A1128" s="115" t="s">
        <v>10</v>
      </c>
      <c r="B1128" s="40" t="s">
        <v>411</v>
      </c>
      <c r="C1128" s="40" t="s">
        <v>85</v>
      </c>
      <c r="D1128" s="40" t="s">
        <v>73</v>
      </c>
      <c r="E1128" s="40" t="s">
        <v>400</v>
      </c>
      <c r="F1128" s="40" t="s">
        <v>9</v>
      </c>
      <c r="G1128" s="40"/>
      <c r="H1128" s="40"/>
      <c r="I1128" s="44">
        <f>I1129</f>
        <v>96.7</v>
      </c>
      <c r="J1128" s="44">
        <f>J1129</f>
        <v>-29</v>
      </c>
      <c r="K1128" s="44">
        <f t="shared" si="187"/>
        <v>67.7</v>
      </c>
      <c r="L1128" s="86"/>
      <c r="M1128" s="86"/>
      <c r="N1128" s="87"/>
      <c r="O1128" s="104"/>
    </row>
    <row r="1129" spans="1:15" ht="18">
      <c r="A1129" s="121" t="s">
        <v>113</v>
      </c>
      <c r="B1129" s="40" t="s">
        <v>411</v>
      </c>
      <c r="C1129" s="41" t="s">
        <v>85</v>
      </c>
      <c r="D1129" s="41" t="s">
        <v>73</v>
      </c>
      <c r="E1129" s="41" t="s">
        <v>400</v>
      </c>
      <c r="F1129" s="41" t="s">
        <v>9</v>
      </c>
      <c r="G1129" s="41" t="s">
        <v>102</v>
      </c>
      <c r="H1129" s="41"/>
      <c r="I1129" s="45">
        <v>96.7</v>
      </c>
      <c r="J1129" s="45">
        <v>-29</v>
      </c>
      <c r="K1129" s="45">
        <f t="shared" si="187"/>
        <v>67.7</v>
      </c>
      <c r="L1129" s="103"/>
      <c r="M1129" s="103"/>
      <c r="N1129" s="108"/>
      <c r="O1129" s="104"/>
    </row>
    <row r="1130" spans="1:15" ht="18">
      <c r="A1130" s="115" t="s">
        <v>217</v>
      </c>
      <c r="B1130" s="40" t="s">
        <v>411</v>
      </c>
      <c r="C1130" s="40" t="s">
        <v>85</v>
      </c>
      <c r="D1130" s="40" t="s">
        <v>73</v>
      </c>
      <c r="E1130" s="40" t="s">
        <v>400</v>
      </c>
      <c r="F1130" s="40" t="s">
        <v>216</v>
      </c>
      <c r="G1130" s="40"/>
      <c r="H1130" s="41"/>
      <c r="I1130" s="44">
        <f>I1131</f>
        <v>0</v>
      </c>
      <c r="J1130" s="44">
        <f>J1131</f>
        <v>0</v>
      </c>
      <c r="K1130" s="44">
        <f>K1131</f>
        <v>0</v>
      </c>
      <c r="L1130" s="103"/>
      <c r="M1130" s="103"/>
      <c r="N1130" s="108"/>
      <c r="O1130" s="104"/>
    </row>
    <row r="1131" spans="1:15" ht="18">
      <c r="A1131" s="121" t="s">
        <v>113</v>
      </c>
      <c r="B1131" s="40" t="s">
        <v>411</v>
      </c>
      <c r="C1131" s="41" t="s">
        <v>85</v>
      </c>
      <c r="D1131" s="41" t="s">
        <v>73</v>
      </c>
      <c r="E1131" s="41" t="s">
        <v>400</v>
      </c>
      <c r="F1131" s="41" t="s">
        <v>216</v>
      </c>
      <c r="G1131" s="41" t="s">
        <v>102</v>
      </c>
      <c r="H1131" s="41"/>
      <c r="I1131" s="45">
        <v>0</v>
      </c>
      <c r="J1131" s="45">
        <v>0</v>
      </c>
      <c r="K1131" s="45">
        <f>I1131+J1131</f>
        <v>0</v>
      </c>
      <c r="L1131" s="103"/>
      <c r="M1131" s="103"/>
      <c r="N1131" s="108"/>
      <c r="O1131" s="104"/>
    </row>
    <row r="1132" spans="1:15" ht="120">
      <c r="A1132" s="115" t="s">
        <v>449</v>
      </c>
      <c r="B1132" s="40" t="s">
        <v>411</v>
      </c>
      <c r="C1132" s="40" t="s">
        <v>85</v>
      </c>
      <c r="D1132" s="40" t="s">
        <v>73</v>
      </c>
      <c r="E1132" s="40" t="s">
        <v>397</v>
      </c>
      <c r="F1132" s="40"/>
      <c r="G1132" s="40"/>
      <c r="H1132" s="40"/>
      <c r="I1132" s="44">
        <f aca="true" t="shared" si="191" ref="I1132:J1135">I1133</f>
        <v>7259.2</v>
      </c>
      <c r="J1132" s="44">
        <f t="shared" si="191"/>
        <v>0</v>
      </c>
      <c r="K1132" s="44">
        <f t="shared" si="187"/>
        <v>7259.2</v>
      </c>
      <c r="L1132" s="86"/>
      <c r="M1132" s="86"/>
      <c r="N1132" s="87"/>
      <c r="O1132" s="104"/>
    </row>
    <row r="1133" spans="1:15" ht="18">
      <c r="A1133" s="60" t="s">
        <v>293</v>
      </c>
      <c r="B1133" s="40" t="s">
        <v>411</v>
      </c>
      <c r="C1133" s="40" t="s">
        <v>85</v>
      </c>
      <c r="D1133" s="40" t="s">
        <v>73</v>
      </c>
      <c r="E1133" s="40" t="s">
        <v>396</v>
      </c>
      <c r="F1133" s="40"/>
      <c r="G1133" s="40"/>
      <c r="H1133" s="40"/>
      <c r="I1133" s="44">
        <f t="shared" si="191"/>
        <v>7259.2</v>
      </c>
      <c r="J1133" s="44">
        <f t="shared" si="191"/>
        <v>0</v>
      </c>
      <c r="K1133" s="44">
        <f t="shared" si="187"/>
        <v>7259.2</v>
      </c>
      <c r="L1133" s="86"/>
      <c r="M1133" s="86"/>
      <c r="N1133" s="87"/>
      <c r="O1133" s="104"/>
    </row>
    <row r="1134" spans="1:15" ht="45">
      <c r="A1134" s="115" t="s">
        <v>133</v>
      </c>
      <c r="B1134" s="40" t="s">
        <v>411</v>
      </c>
      <c r="C1134" s="40" t="s">
        <v>85</v>
      </c>
      <c r="D1134" s="40" t="s">
        <v>73</v>
      </c>
      <c r="E1134" s="40" t="s">
        <v>396</v>
      </c>
      <c r="F1134" s="40" t="s">
        <v>132</v>
      </c>
      <c r="G1134" s="40"/>
      <c r="H1134" s="40"/>
      <c r="I1134" s="44">
        <f t="shared" si="191"/>
        <v>7259.2</v>
      </c>
      <c r="J1134" s="44">
        <f t="shared" si="191"/>
        <v>0</v>
      </c>
      <c r="K1134" s="44">
        <f t="shared" si="187"/>
        <v>7259.2</v>
      </c>
      <c r="L1134" s="86"/>
      <c r="M1134" s="86"/>
      <c r="N1134" s="108"/>
      <c r="O1134" s="104"/>
    </row>
    <row r="1135" spans="1:15" ht="18">
      <c r="A1135" s="115" t="s">
        <v>219</v>
      </c>
      <c r="B1135" s="40" t="s">
        <v>411</v>
      </c>
      <c r="C1135" s="40" t="s">
        <v>85</v>
      </c>
      <c r="D1135" s="40" t="s">
        <v>73</v>
      </c>
      <c r="E1135" s="40" t="s">
        <v>396</v>
      </c>
      <c r="F1135" s="40" t="s">
        <v>218</v>
      </c>
      <c r="G1135" s="40"/>
      <c r="H1135" s="40"/>
      <c r="I1135" s="44">
        <f t="shared" si="191"/>
        <v>7259.2</v>
      </c>
      <c r="J1135" s="44">
        <f t="shared" si="191"/>
        <v>0</v>
      </c>
      <c r="K1135" s="44">
        <f t="shared" si="187"/>
        <v>7259.2</v>
      </c>
      <c r="L1135" s="86"/>
      <c r="M1135" s="86"/>
      <c r="N1135" s="87"/>
      <c r="O1135" s="104"/>
    </row>
    <row r="1136" spans="1:15" ht="18">
      <c r="A1136" s="61" t="s">
        <v>113</v>
      </c>
      <c r="B1136" s="41" t="s">
        <v>411</v>
      </c>
      <c r="C1136" s="41" t="s">
        <v>85</v>
      </c>
      <c r="D1136" s="41" t="s">
        <v>73</v>
      </c>
      <c r="E1136" s="41" t="s">
        <v>396</v>
      </c>
      <c r="F1136" s="41" t="s">
        <v>218</v>
      </c>
      <c r="G1136" s="41" t="s">
        <v>102</v>
      </c>
      <c r="H1136" s="41"/>
      <c r="I1136" s="45">
        <v>7259.2</v>
      </c>
      <c r="J1136" s="45">
        <v>0</v>
      </c>
      <c r="K1136" s="45">
        <f t="shared" si="187"/>
        <v>7259.2</v>
      </c>
      <c r="L1136" s="86"/>
      <c r="M1136" s="86"/>
      <c r="N1136" s="87"/>
      <c r="O1136" s="104"/>
    </row>
    <row r="1137" spans="1:15" ht="45">
      <c r="A1137" s="59" t="s">
        <v>518</v>
      </c>
      <c r="B1137" s="40" t="s">
        <v>411</v>
      </c>
      <c r="C1137" s="40" t="s">
        <v>85</v>
      </c>
      <c r="D1137" s="40" t="s">
        <v>73</v>
      </c>
      <c r="E1137" s="40" t="s">
        <v>519</v>
      </c>
      <c r="F1137" s="41"/>
      <c r="G1137" s="41"/>
      <c r="H1137" s="40"/>
      <c r="I1137" s="44">
        <f>I1138</f>
        <v>7468.7</v>
      </c>
      <c r="J1137" s="44">
        <f>J1138</f>
        <v>0</v>
      </c>
      <c r="K1137" s="44">
        <f>K1138</f>
        <v>7468.7</v>
      </c>
      <c r="L1137" s="86"/>
      <c r="M1137" s="86"/>
      <c r="N1137" s="87"/>
      <c r="O1137" s="104"/>
    </row>
    <row r="1138" spans="1:15" ht="30">
      <c r="A1138" s="59" t="s">
        <v>520</v>
      </c>
      <c r="B1138" s="40" t="s">
        <v>411</v>
      </c>
      <c r="C1138" s="40" t="s">
        <v>85</v>
      </c>
      <c r="D1138" s="40" t="s">
        <v>73</v>
      </c>
      <c r="E1138" s="40" t="s">
        <v>521</v>
      </c>
      <c r="F1138" s="41"/>
      <c r="G1138" s="41"/>
      <c r="H1138" s="40"/>
      <c r="I1138" s="44">
        <f>I1139+I1143</f>
        <v>7468.7</v>
      </c>
      <c r="J1138" s="44">
        <f>J1139+J1143</f>
        <v>0</v>
      </c>
      <c r="K1138" s="44">
        <f>K1139+K1143</f>
        <v>7468.7</v>
      </c>
      <c r="L1138" s="86"/>
      <c r="M1138" s="86"/>
      <c r="N1138" s="87"/>
      <c r="O1138" s="104"/>
    </row>
    <row r="1139" spans="1:15" ht="18">
      <c r="A1139" s="60" t="s">
        <v>293</v>
      </c>
      <c r="B1139" s="40" t="s">
        <v>411</v>
      </c>
      <c r="C1139" s="40" t="s">
        <v>85</v>
      </c>
      <c r="D1139" s="40" t="s">
        <v>73</v>
      </c>
      <c r="E1139" s="40" t="s">
        <v>522</v>
      </c>
      <c r="F1139" s="40"/>
      <c r="G1139" s="41"/>
      <c r="H1139" s="40"/>
      <c r="I1139" s="44">
        <f aca="true" t="shared" si="192" ref="I1139:J1141">I1140</f>
        <v>7443.7</v>
      </c>
      <c r="J1139" s="44">
        <f t="shared" si="192"/>
        <v>0</v>
      </c>
      <c r="K1139" s="44">
        <f>K1140</f>
        <v>7443.7</v>
      </c>
      <c r="L1139" s="86"/>
      <c r="M1139" s="86"/>
      <c r="N1139" s="87"/>
      <c r="O1139" s="104"/>
    </row>
    <row r="1140" spans="1:15" ht="30">
      <c r="A1140" s="59" t="s">
        <v>126</v>
      </c>
      <c r="B1140" s="40" t="s">
        <v>411</v>
      </c>
      <c r="C1140" s="40" t="s">
        <v>85</v>
      </c>
      <c r="D1140" s="40" t="s">
        <v>73</v>
      </c>
      <c r="E1140" s="40" t="s">
        <v>522</v>
      </c>
      <c r="F1140" s="40" t="s">
        <v>127</v>
      </c>
      <c r="G1140" s="41"/>
      <c r="H1140" s="40"/>
      <c r="I1140" s="44">
        <f t="shared" si="192"/>
        <v>7443.7</v>
      </c>
      <c r="J1140" s="44">
        <f t="shared" si="192"/>
        <v>0</v>
      </c>
      <c r="K1140" s="44">
        <f>K1141</f>
        <v>7443.7</v>
      </c>
      <c r="L1140" s="86"/>
      <c r="M1140" s="86"/>
      <c r="N1140" s="87"/>
      <c r="O1140" s="104"/>
    </row>
    <row r="1141" spans="1:15" ht="30">
      <c r="A1141" s="60" t="s">
        <v>130</v>
      </c>
      <c r="B1141" s="40" t="s">
        <v>411</v>
      </c>
      <c r="C1141" s="40" t="s">
        <v>85</v>
      </c>
      <c r="D1141" s="40" t="s">
        <v>73</v>
      </c>
      <c r="E1141" s="40" t="s">
        <v>522</v>
      </c>
      <c r="F1141" s="40" t="s">
        <v>129</v>
      </c>
      <c r="G1141" s="41"/>
      <c r="H1141" s="40"/>
      <c r="I1141" s="44">
        <f t="shared" si="192"/>
        <v>7443.7</v>
      </c>
      <c r="J1141" s="44">
        <f t="shared" si="192"/>
        <v>0</v>
      </c>
      <c r="K1141" s="44">
        <f>K1142</f>
        <v>7443.7</v>
      </c>
      <c r="L1141" s="86"/>
      <c r="M1141" s="86"/>
      <c r="N1141" s="87"/>
      <c r="O1141" s="104"/>
    </row>
    <row r="1142" spans="1:15" ht="18">
      <c r="A1142" s="61" t="s">
        <v>114</v>
      </c>
      <c r="B1142" s="41" t="s">
        <v>411</v>
      </c>
      <c r="C1142" s="41" t="s">
        <v>85</v>
      </c>
      <c r="D1142" s="41" t="s">
        <v>73</v>
      </c>
      <c r="E1142" s="41" t="s">
        <v>522</v>
      </c>
      <c r="F1142" s="41" t="s">
        <v>129</v>
      </c>
      <c r="G1142" s="41" t="s">
        <v>103</v>
      </c>
      <c r="H1142" s="41"/>
      <c r="I1142" s="45">
        <v>7443.7</v>
      </c>
      <c r="J1142" s="45">
        <v>0</v>
      </c>
      <c r="K1142" s="45">
        <f>I1142+J1142</f>
        <v>7443.7</v>
      </c>
      <c r="L1142" s="86"/>
      <c r="M1142" s="86"/>
      <c r="N1142" s="87"/>
      <c r="O1142" s="104"/>
    </row>
    <row r="1143" spans="1:15" ht="18">
      <c r="A1143" s="60" t="s">
        <v>293</v>
      </c>
      <c r="B1143" s="40" t="s">
        <v>411</v>
      </c>
      <c r="C1143" s="40" t="s">
        <v>85</v>
      </c>
      <c r="D1143" s="40" t="s">
        <v>73</v>
      </c>
      <c r="E1143" s="40" t="s">
        <v>523</v>
      </c>
      <c r="F1143" s="40"/>
      <c r="G1143" s="41"/>
      <c r="H1143" s="41"/>
      <c r="I1143" s="44">
        <f aca="true" t="shared" si="193" ref="I1143:K1145">I1144</f>
        <v>25</v>
      </c>
      <c r="J1143" s="44">
        <f t="shared" si="193"/>
        <v>0</v>
      </c>
      <c r="K1143" s="44">
        <f t="shared" si="193"/>
        <v>25</v>
      </c>
      <c r="L1143" s="86"/>
      <c r="M1143" s="86"/>
      <c r="N1143" s="87"/>
      <c r="O1143" s="104"/>
    </row>
    <row r="1144" spans="1:15" ht="30">
      <c r="A1144" s="59" t="s">
        <v>126</v>
      </c>
      <c r="B1144" s="40" t="s">
        <v>411</v>
      </c>
      <c r="C1144" s="40" t="s">
        <v>85</v>
      </c>
      <c r="D1144" s="40" t="s">
        <v>73</v>
      </c>
      <c r="E1144" s="40" t="s">
        <v>523</v>
      </c>
      <c r="F1144" s="40" t="s">
        <v>127</v>
      </c>
      <c r="G1144" s="41"/>
      <c r="H1144" s="41"/>
      <c r="I1144" s="44">
        <f t="shared" si="193"/>
        <v>25</v>
      </c>
      <c r="J1144" s="44">
        <f t="shared" si="193"/>
        <v>0</v>
      </c>
      <c r="K1144" s="44">
        <f t="shared" si="193"/>
        <v>25</v>
      </c>
      <c r="L1144" s="86"/>
      <c r="M1144" s="86"/>
      <c r="N1144" s="87"/>
      <c r="O1144" s="104"/>
    </row>
    <row r="1145" spans="1:15" ht="30">
      <c r="A1145" s="60" t="s">
        <v>130</v>
      </c>
      <c r="B1145" s="40" t="s">
        <v>411</v>
      </c>
      <c r="C1145" s="40" t="s">
        <v>85</v>
      </c>
      <c r="D1145" s="40" t="s">
        <v>73</v>
      </c>
      <c r="E1145" s="40" t="s">
        <v>523</v>
      </c>
      <c r="F1145" s="40" t="s">
        <v>129</v>
      </c>
      <c r="G1145" s="41"/>
      <c r="H1145" s="41"/>
      <c r="I1145" s="44">
        <f t="shared" si="193"/>
        <v>25</v>
      </c>
      <c r="J1145" s="44">
        <f t="shared" si="193"/>
        <v>0</v>
      </c>
      <c r="K1145" s="44">
        <f t="shared" si="193"/>
        <v>25</v>
      </c>
      <c r="L1145" s="86"/>
      <c r="M1145" s="86"/>
      <c r="N1145" s="87"/>
      <c r="O1145" s="104"/>
    </row>
    <row r="1146" spans="1:15" ht="18">
      <c r="A1146" s="61" t="s">
        <v>113</v>
      </c>
      <c r="B1146" s="41" t="s">
        <v>411</v>
      </c>
      <c r="C1146" s="41" t="s">
        <v>85</v>
      </c>
      <c r="D1146" s="41" t="s">
        <v>73</v>
      </c>
      <c r="E1146" s="41" t="s">
        <v>523</v>
      </c>
      <c r="F1146" s="41" t="s">
        <v>129</v>
      </c>
      <c r="G1146" s="41" t="s">
        <v>102</v>
      </c>
      <c r="H1146" s="41"/>
      <c r="I1146" s="45">
        <v>25</v>
      </c>
      <c r="J1146" s="45">
        <v>0</v>
      </c>
      <c r="K1146" s="45">
        <f>I1146+J1146</f>
        <v>25</v>
      </c>
      <c r="L1146" s="86"/>
      <c r="M1146" s="86"/>
      <c r="N1146" s="87"/>
      <c r="O1146" s="104"/>
    </row>
    <row r="1147" spans="1:15" ht="42.75">
      <c r="A1147" s="120" t="s">
        <v>107</v>
      </c>
      <c r="B1147" s="42" t="s">
        <v>89</v>
      </c>
      <c r="C1147" s="42"/>
      <c r="D1147" s="42"/>
      <c r="E1147" s="42"/>
      <c r="F1147" s="42"/>
      <c r="G1147" s="42"/>
      <c r="H1147" s="42"/>
      <c r="I1147" s="43">
        <f>I1150+I1178+I1187+I1194+I1228</f>
        <v>15945</v>
      </c>
      <c r="J1147" s="43">
        <f>J1150+J1178+J1187+J1194+J1228</f>
        <v>269.1</v>
      </c>
      <c r="K1147" s="43">
        <f t="shared" si="187"/>
        <v>16214.1</v>
      </c>
      <c r="L1147" s="103"/>
      <c r="M1147" s="103"/>
      <c r="N1147" s="108"/>
      <c r="O1147" s="104"/>
    </row>
    <row r="1148" spans="1:15" ht="18">
      <c r="A1148" s="120" t="s">
        <v>113</v>
      </c>
      <c r="B1148" s="42" t="s">
        <v>89</v>
      </c>
      <c r="C1148" s="42"/>
      <c r="D1148" s="42"/>
      <c r="E1148" s="42"/>
      <c r="F1148" s="42"/>
      <c r="G1148" s="42" t="s">
        <v>102</v>
      </c>
      <c r="H1148" s="42"/>
      <c r="I1148" s="43">
        <f>I1156+I1159+I1162+I1186+I1193+I1227+I1234+I1177+I1219+I1168+I1171</f>
        <v>13446.4</v>
      </c>
      <c r="J1148" s="43">
        <f>J1156+J1159+J1162+J1186+J1193+J1227+J1234+J1177+J1219+J1168+J1171</f>
        <v>269.1</v>
      </c>
      <c r="K1148" s="43">
        <f t="shared" si="187"/>
        <v>13715.5</v>
      </c>
      <c r="L1148" s="103"/>
      <c r="M1148" s="103"/>
      <c r="N1148" s="103"/>
      <c r="O1148" s="102"/>
    </row>
    <row r="1149" spans="1:15" ht="18">
      <c r="A1149" s="120" t="s">
        <v>114</v>
      </c>
      <c r="B1149" s="42" t="s">
        <v>89</v>
      </c>
      <c r="C1149" s="42"/>
      <c r="D1149" s="42"/>
      <c r="E1149" s="42"/>
      <c r="F1149" s="42"/>
      <c r="G1149" s="42" t="s">
        <v>103</v>
      </c>
      <c r="H1149" s="42"/>
      <c r="I1149" s="43">
        <f>I1204+I1215+I1200+I1208+I1223</f>
        <v>2498.6</v>
      </c>
      <c r="J1149" s="43">
        <f>J1204+J1215+J1200+J1208+J1223</f>
        <v>0</v>
      </c>
      <c r="K1149" s="43">
        <f t="shared" si="187"/>
        <v>2498.6</v>
      </c>
      <c r="L1149" s="103"/>
      <c r="M1149" s="103"/>
      <c r="N1149" s="87"/>
      <c r="O1149" s="104"/>
    </row>
    <row r="1150" spans="1:15" ht="18">
      <c r="A1150" s="120" t="s">
        <v>118</v>
      </c>
      <c r="B1150" s="42" t="s">
        <v>89</v>
      </c>
      <c r="C1150" s="42" t="s">
        <v>67</v>
      </c>
      <c r="D1150" s="42"/>
      <c r="E1150" s="42"/>
      <c r="F1150" s="40"/>
      <c r="G1150" s="40"/>
      <c r="H1150" s="40"/>
      <c r="I1150" s="43">
        <f>I1151+I1172+I1163</f>
        <v>5280.3</v>
      </c>
      <c r="J1150" s="43">
        <f>J1151+J1172+J1163</f>
        <v>365</v>
      </c>
      <c r="K1150" s="43">
        <f t="shared" si="187"/>
        <v>5645.3</v>
      </c>
      <c r="L1150" s="103"/>
      <c r="M1150" s="103"/>
      <c r="N1150" s="87"/>
      <c r="O1150" s="104"/>
    </row>
    <row r="1151" spans="1:15" ht="57">
      <c r="A1151" s="120" t="s">
        <v>228</v>
      </c>
      <c r="B1151" s="42" t="s">
        <v>89</v>
      </c>
      <c r="C1151" s="42" t="s">
        <v>67</v>
      </c>
      <c r="D1151" s="42" t="s">
        <v>75</v>
      </c>
      <c r="E1151" s="42"/>
      <c r="F1151" s="42"/>
      <c r="G1151" s="42"/>
      <c r="H1151" s="42"/>
      <c r="I1151" s="43">
        <f>I1152</f>
        <v>5230.3</v>
      </c>
      <c r="J1151" s="43">
        <f>J1152</f>
        <v>365</v>
      </c>
      <c r="K1151" s="43">
        <f t="shared" si="187"/>
        <v>5595.3</v>
      </c>
      <c r="L1151" s="103"/>
      <c r="M1151" s="103"/>
      <c r="N1151" s="87"/>
      <c r="O1151" s="104"/>
    </row>
    <row r="1152" spans="1:15" ht="30">
      <c r="A1152" s="115" t="s">
        <v>38</v>
      </c>
      <c r="B1152" s="40" t="s">
        <v>89</v>
      </c>
      <c r="C1152" s="40" t="s">
        <v>67</v>
      </c>
      <c r="D1152" s="40" t="s">
        <v>75</v>
      </c>
      <c r="E1152" s="40" t="s">
        <v>317</v>
      </c>
      <c r="F1152" s="40"/>
      <c r="G1152" s="40"/>
      <c r="H1152" s="40"/>
      <c r="I1152" s="44">
        <f>I1153</f>
        <v>5230.3</v>
      </c>
      <c r="J1152" s="44">
        <f>J1153</f>
        <v>365</v>
      </c>
      <c r="K1152" s="44">
        <f t="shared" si="187"/>
        <v>5595.3</v>
      </c>
      <c r="L1152" s="103"/>
      <c r="M1152" s="103"/>
      <c r="N1152" s="87"/>
      <c r="O1152" s="104"/>
    </row>
    <row r="1153" spans="1:15" ht="45">
      <c r="A1153" s="115" t="s">
        <v>123</v>
      </c>
      <c r="B1153" s="40" t="s">
        <v>89</v>
      </c>
      <c r="C1153" s="40" t="s">
        <v>67</v>
      </c>
      <c r="D1153" s="40" t="s">
        <v>75</v>
      </c>
      <c r="E1153" s="40" t="s">
        <v>266</v>
      </c>
      <c r="F1153" s="40"/>
      <c r="G1153" s="40"/>
      <c r="H1153" s="40"/>
      <c r="I1153" s="44">
        <f>I1154+I1157+I1160</f>
        <v>5230.3</v>
      </c>
      <c r="J1153" s="44">
        <f>J1154+J1157+J1160</f>
        <v>365</v>
      </c>
      <c r="K1153" s="44">
        <f aca="true" t="shared" si="194" ref="K1153:K1234">I1153+J1153</f>
        <v>5595.3</v>
      </c>
      <c r="L1153" s="103"/>
      <c r="M1153" s="103"/>
      <c r="N1153" s="108"/>
      <c r="O1153" s="104"/>
    </row>
    <row r="1154" spans="1:15" ht="90">
      <c r="A1154" s="115" t="s">
        <v>249</v>
      </c>
      <c r="B1154" s="40" t="s">
        <v>89</v>
      </c>
      <c r="C1154" s="40" t="s">
        <v>67</v>
      </c>
      <c r="D1154" s="40" t="s">
        <v>75</v>
      </c>
      <c r="E1154" s="40" t="s">
        <v>266</v>
      </c>
      <c r="F1154" s="40" t="s">
        <v>124</v>
      </c>
      <c r="G1154" s="40"/>
      <c r="H1154" s="40"/>
      <c r="I1154" s="44">
        <f>I1155</f>
        <v>4907.5</v>
      </c>
      <c r="J1154" s="44">
        <f>J1155</f>
        <v>365</v>
      </c>
      <c r="K1154" s="44">
        <f t="shared" si="194"/>
        <v>5272.5</v>
      </c>
      <c r="L1154" s="87"/>
      <c r="M1154" s="87"/>
      <c r="N1154" s="103"/>
      <c r="O1154" s="102"/>
    </row>
    <row r="1155" spans="1:15" ht="30">
      <c r="A1155" s="115" t="s">
        <v>128</v>
      </c>
      <c r="B1155" s="40" t="s">
        <v>89</v>
      </c>
      <c r="C1155" s="40" t="s">
        <v>67</v>
      </c>
      <c r="D1155" s="40" t="s">
        <v>75</v>
      </c>
      <c r="E1155" s="40" t="s">
        <v>266</v>
      </c>
      <c r="F1155" s="40" t="s">
        <v>125</v>
      </c>
      <c r="G1155" s="40"/>
      <c r="H1155" s="40"/>
      <c r="I1155" s="44">
        <f>I1156</f>
        <v>4907.5</v>
      </c>
      <c r="J1155" s="44">
        <f>J1156</f>
        <v>365</v>
      </c>
      <c r="K1155" s="44">
        <f t="shared" si="194"/>
        <v>5272.5</v>
      </c>
      <c r="L1155" s="87"/>
      <c r="M1155" s="87"/>
      <c r="N1155" s="103"/>
      <c r="O1155" s="102"/>
    </row>
    <row r="1156" spans="1:15" ht="18">
      <c r="A1156" s="61" t="s">
        <v>113</v>
      </c>
      <c r="B1156" s="41" t="s">
        <v>89</v>
      </c>
      <c r="C1156" s="41" t="s">
        <v>67</v>
      </c>
      <c r="D1156" s="41" t="s">
        <v>75</v>
      </c>
      <c r="E1156" s="41" t="s">
        <v>266</v>
      </c>
      <c r="F1156" s="41" t="s">
        <v>125</v>
      </c>
      <c r="G1156" s="41" t="s">
        <v>102</v>
      </c>
      <c r="H1156" s="41"/>
      <c r="I1156" s="45">
        <v>4907.5</v>
      </c>
      <c r="J1156" s="45">
        <v>365</v>
      </c>
      <c r="K1156" s="45">
        <f t="shared" si="194"/>
        <v>5272.5</v>
      </c>
      <c r="L1156" s="86"/>
      <c r="M1156" s="86"/>
      <c r="N1156" s="87"/>
      <c r="O1156" s="104"/>
    </row>
    <row r="1157" spans="1:15" ht="30">
      <c r="A1157" s="60" t="s">
        <v>502</v>
      </c>
      <c r="B1157" s="40" t="s">
        <v>89</v>
      </c>
      <c r="C1157" s="40" t="s">
        <v>67</v>
      </c>
      <c r="D1157" s="40" t="s">
        <v>75</v>
      </c>
      <c r="E1157" s="40" t="s">
        <v>266</v>
      </c>
      <c r="F1157" s="40" t="s">
        <v>127</v>
      </c>
      <c r="G1157" s="40"/>
      <c r="H1157" s="40"/>
      <c r="I1157" s="44">
        <f>I1158</f>
        <v>321.8</v>
      </c>
      <c r="J1157" s="44">
        <f>J1158</f>
        <v>0</v>
      </c>
      <c r="K1157" s="44">
        <f t="shared" si="194"/>
        <v>321.8</v>
      </c>
      <c r="L1157" s="86"/>
      <c r="M1157" s="86"/>
      <c r="N1157" s="87"/>
      <c r="O1157" s="104"/>
    </row>
    <row r="1158" spans="1:15" ht="30">
      <c r="A1158" s="60" t="s">
        <v>130</v>
      </c>
      <c r="B1158" s="40" t="s">
        <v>89</v>
      </c>
      <c r="C1158" s="40" t="s">
        <v>67</v>
      </c>
      <c r="D1158" s="40" t="s">
        <v>75</v>
      </c>
      <c r="E1158" s="40" t="s">
        <v>266</v>
      </c>
      <c r="F1158" s="40" t="s">
        <v>129</v>
      </c>
      <c r="G1158" s="40"/>
      <c r="H1158" s="40"/>
      <c r="I1158" s="44">
        <f>I1159</f>
        <v>321.8</v>
      </c>
      <c r="J1158" s="44">
        <f>J1159</f>
        <v>0</v>
      </c>
      <c r="K1158" s="44">
        <f t="shared" si="194"/>
        <v>321.8</v>
      </c>
      <c r="L1158" s="86"/>
      <c r="M1158" s="86"/>
      <c r="N1158" s="87"/>
      <c r="O1158" s="104"/>
    </row>
    <row r="1159" spans="1:15" ht="18">
      <c r="A1159" s="61" t="s">
        <v>113</v>
      </c>
      <c r="B1159" s="41" t="s">
        <v>89</v>
      </c>
      <c r="C1159" s="41" t="s">
        <v>67</v>
      </c>
      <c r="D1159" s="41" t="s">
        <v>75</v>
      </c>
      <c r="E1159" s="41" t="s">
        <v>266</v>
      </c>
      <c r="F1159" s="41" t="s">
        <v>129</v>
      </c>
      <c r="G1159" s="41" t="s">
        <v>102</v>
      </c>
      <c r="H1159" s="41"/>
      <c r="I1159" s="45">
        <v>321.8</v>
      </c>
      <c r="J1159" s="45">
        <v>0</v>
      </c>
      <c r="K1159" s="45">
        <f t="shared" si="194"/>
        <v>321.8</v>
      </c>
      <c r="L1159" s="86"/>
      <c r="M1159" s="86"/>
      <c r="N1159" s="87"/>
      <c r="O1159" s="104"/>
    </row>
    <row r="1160" spans="1:15" ht="18">
      <c r="A1160" s="60" t="s">
        <v>139</v>
      </c>
      <c r="B1160" s="40" t="s">
        <v>89</v>
      </c>
      <c r="C1160" s="40" t="s">
        <v>67</v>
      </c>
      <c r="D1160" s="40" t="s">
        <v>75</v>
      </c>
      <c r="E1160" s="40" t="s">
        <v>266</v>
      </c>
      <c r="F1160" s="40" t="s">
        <v>138</v>
      </c>
      <c r="G1160" s="40"/>
      <c r="H1160" s="40"/>
      <c r="I1160" s="44">
        <f>I1161</f>
        <v>1</v>
      </c>
      <c r="J1160" s="44">
        <f>J1161</f>
        <v>0</v>
      </c>
      <c r="K1160" s="44">
        <f t="shared" si="194"/>
        <v>1</v>
      </c>
      <c r="L1160" s="86"/>
      <c r="M1160" s="86"/>
      <c r="N1160" s="87"/>
      <c r="O1160" s="104"/>
    </row>
    <row r="1161" spans="1:15" ht="18.75" customHeight="1">
      <c r="A1161" s="60" t="s">
        <v>141</v>
      </c>
      <c r="B1161" s="40" t="s">
        <v>89</v>
      </c>
      <c r="C1161" s="40" t="s">
        <v>67</v>
      </c>
      <c r="D1161" s="40" t="s">
        <v>75</v>
      </c>
      <c r="E1161" s="40" t="s">
        <v>266</v>
      </c>
      <c r="F1161" s="40" t="s">
        <v>140</v>
      </c>
      <c r="G1161" s="40"/>
      <c r="H1161" s="40"/>
      <c r="I1161" s="44">
        <f>I1162</f>
        <v>1</v>
      </c>
      <c r="J1161" s="44">
        <f>J1162</f>
        <v>0</v>
      </c>
      <c r="K1161" s="44">
        <f t="shared" si="194"/>
        <v>1</v>
      </c>
      <c r="L1161" s="107"/>
      <c r="M1161" s="107"/>
      <c r="N1161" s="87"/>
      <c r="O1161" s="104"/>
    </row>
    <row r="1162" spans="1:15" ht="18">
      <c r="A1162" s="61" t="s">
        <v>113</v>
      </c>
      <c r="B1162" s="41" t="s">
        <v>89</v>
      </c>
      <c r="C1162" s="41" t="s">
        <v>67</v>
      </c>
      <c r="D1162" s="41" t="s">
        <v>75</v>
      </c>
      <c r="E1162" s="41" t="s">
        <v>266</v>
      </c>
      <c r="F1162" s="41" t="s">
        <v>140</v>
      </c>
      <c r="G1162" s="41" t="s">
        <v>102</v>
      </c>
      <c r="H1162" s="41"/>
      <c r="I1162" s="45">
        <v>1</v>
      </c>
      <c r="J1162" s="45">
        <v>0</v>
      </c>
      <c r="K1162" s="45">
        <f t="shared" si="194"/>
        <v>1</v>
      </c>
      <c r="L1162" s="87"/>
      <c r="M1162" s="87"/>
      <c r="N1162" s="108"/>
      <c r="O1162" s="104"/>
    </row>
    <row r="1163" spans="1:15" ht="29.25">
      <c r="A1163" s="65" t="s">
        <v>509</v>
      </c>
      <c r="B1163" s="42" t="s">
        <v>89</v>
      </c>
      <c r="C1163" s="42" t="s">
        <v>67</v>
      </c>
      <c r="D1163" s="42" t="s">
        <v>74</v>
      </c>
      <c r="E1163" s="42"/>
      <c r="F1163" s="42"/>
      <c r="G1163" s="42"/>
      <c r="H1163" s="42"/>
      <c r="I1163" s="43">
        <f aca="true" t="shared" si="195" ref="I1163:K1170">I1164</f>
        <v>50</v>
      </c>
      <c r="J1163" s="43">
        <f t="shared" si="195"/>
        <v>0</v>
      </c>
      <c r="K1163" s="43">
        <f>K1164</f>
        <v>50</v>
      </c>
      <c r="L1163" s="87"/>
      <c r="M1163" s="87"/>
      <c r="N1163" s="108"/>
      <c r="O1163" s="104"/>
    </row>
    <row r="1164" spans="1:15" ht="30">
      <c r="A1164" s="115" t="s">
        <v>38</v>
      </c>
      <c r="B1164" s="40" t="s">
        <v>89</v>
      </c>
      <c r="C1164" s="40" t="s">
        <v>67</v>
      </c>
      <c r="D1164" s="40" t="s">
        <v>74</v>
      </c>
      <c r="E1164" s="40" t="s">
        <v>317</v>
      </c>
      <c r="F1164" s="40"/>
      <c r="G1164" s="40"/>
      <c r="H1164" s="40"/>
      <c r="I1164" s="44">
        <f t="shared" si="195"/>
        <v>50</v>
      </c>
      <c r="J1164" s="44">
        <f t="shared" si="195"/>
        <v>0</v>
      </c>
      <c r="K1164" s="44">
        <f t="shared" si="195"/>
        <v>50</v>
      </c>
      <c r="L1164" s="87"/>
      <c r="M1164" s="87"/>
      <c r="N1164" s="108"/>
      <c r="O1164" s="104"/>
    </row>
    <row r="1165" spans="1:15" ht="45">
      <c r="A1165" s="145" t="s">
        <v>510</v>
      </c>
      <c r="B1165" s="40" t="s">
        <v>89</v>
      </c>
      <c r="C1165" s="40" t="s">
        <v>67</v>
      </c>
      <c r="D1165" s="40" t="s">
        <v>74</v>
      </c>
      <c r="E1165" s="40" t="s">
        <v>511</v>
      </c>
      <c r="F1165" s="40"/>
      <c r="G1165" s="40"/>
      <c r="H1165" s="40"/>
      <c r="I1165" s="44">
        <f>I1166+I1169</f>
        <v>50</v>
      </c>
      <c r="J1165" s="44">
        <f>J1166+J1169</f>
        <v>0</v>
      </c>
      <c r="K1165" s="44">
        <f>K1166+K1169</f>
        <v>50</v>
      </c>
      <c r="L1165" s="87"/>
      <c r="M1165" s="87"/>
      <c r="N1165" s="108"/>
      <c r="O1165" s="104"/>
    </row>
    <row r="1166" spans="1:15" ht="30">
      <c r="A1166" s="60" t="s">
        <v>502</v>
      </c>
      <c r="B1166" s="40" t="s">
        <v>89</v>
      </c>
      <c r="C1166" s="40" t="s">
        <v>67</v>
      </c>
      <c r="D1166" s="40" t="s">
        <v>74</v>
      </c>
      <c r="E1166" s="40" t="s">
        <v>511</v>
      </c>
      <c r="F1166" s="40" t="s">
        <v>127</v>
      </c>
      <c r="G1166" s="40"/>
      <c r="H1166" s="40"/>
      <c r="I1166" s="44">
        <f t="shared" si="195"/>
        <v>0</v>
      </c>
      <c r="J1166" s="44">
        <f>J1167</f>
        <v>0</v>
      </c>
      <c r="K1166" s="44">
        <f t="shared" si="195"/>
        <v>0</v>
      </c>
      <c r="L1166" s="87"/>
      <c r="M1166" s="87"/>
      <c r="N1166" s="108"/>
      <c r="O1166" s="104"/>
    </row>
    <row r="1167" spans="1:15" ht="30">
      <c r="A1167" s="60" t="s">
        <v>130</v>
      </c>
      <c r="B1167" s="40" t="s">
        <v>89</v>
      </c>
      <c r="C1167" s="40" t="s">
        <v>67</v>
      </c>
      <c r="D1167" s="40" t="s">
        <v>74</v>
      </c>
      <c r="E1167" s="40" t="s">
        <v>511</v>
      </c>
      <c r="F1167" s="40" t="s">
        <v>129</v>
      </c>
      <c r="G1167" s="40"/>
      <c r="H1167" s="40"/>
      <c r="I1167" s="44">
        <f t="shared" si="195"/>
        <v>0</v>
      </c>
      <c r="J1167" s="44">
        <f>J1168</f>
        <v>0</v>
      </c>
      <c r="K1167" s="44">
        <f t="shared" si="195"/>
        <v>0</v>
      </c>
      <c r="L1167" s="87"/>
      <c r="M1167" s="87"/>
      <c r="N1167" s="108"/>
      <c r="O1167" s="104"/>
    </row>
    <row r="1168" spans="1:15" ht="18">
      <c r="A1168" s="61" t="s">
        <v>113</v>
      </c>
      <c r="B1168" s="41" t="s">
        <v>89</v>
      </c>
      <c r="C1168" s="41" t="s">
        <v>67</v>
      </c>
      <c r="D1168" s="41" t="s">
        <v>74</v>
      </c>
      <c r="E1168" s="41" t="s">
        <v>511</v>
      </c>
      <c r="F1168" s="41" t="s">
        <v>129</v>
      </c>
      <c r="G1168" s="41" t="s">
        <v>102</v>
      </c>
      <c r="H1168" s="41"/>
      <c r="I1168" s="45">
        <v>0</v>
      </c>
      <c r="J1168" s="45">
        <v>0</v>
      </c>
      <c r="K1168" s="45">
        <f>I1168+J1168</f>
        <v>0</v>
      </c>
      <c r="L1168" s="87"/>
      <c r="M1168" s="87"/>
      <c r="N1168" s="108"/>
      <c r="O1168" s="104"/>
    </row>
    <row r="1169" spans="1:48" s="141" customFormat="1" ht="18">
      <c r="A1169" s="85" t="s">
        <v>139</v>
      </c>
      <c r="B1169" s="40" t="s">
        <v>89</v>
      </c>
      <c r="C1169" s="40" t="s">
        <v>67</v>
      </c>
      <c r="D1169" s="40" t="s">
        <v>74</v>
      </c>
      <c r="E1169" s="40" t="s">
        <v>511</v>
      </c>
      <c r="F1169" s="40" t="s">
        <v>138</v>
      </c>
      <c r="G1169" s="40"/>
      <c r="H1169" s="41"/>
      <c r="I1169" s="44">
        <f t="shared" si="195"/>
        <v>50</v>
      </c>
      <c r="J1169" s="44">
        <f t="shared" si="195"/>
        <v>0</v>
      </c>
      <c r="K1169" s="44">
        <f t="shared" si="195"/>
        <v>50</v>
      </c>
      <c r="L1169" s="87"/>
      <c r="M1169" s="87"/>
      <c r="N1169" s="108"/>
      <c r="O1169" s="104"/>
      <c r="P1169" s="21"/>
      <c r="Q1169" s="21"/>
      <c r="R1169" s="21"/>
      <c r="S1169" s="21"/>
      <c r="T1169" s="21"/>
      <c r="U1169" s="21"/>
      <c r="V1169" s="21"/>
      <c r="W1169" s="21"/>
      <c r="X1169" s="21"/>
      <c r="Y1169" s="21"/>
      <c r="Z1169" s="21"/>
      <c r="AA1169" s="21"/>
      <c r="AB1169" s="21"/>
      <c r="AC1169" s="21"/>
      <c r="AD1169" s="21"/>
      <c r="AE1169" s="21"/>
      <c r="AF1169" s="21"/>
      <c r="AG1169" s="21"/>
      <c r="AH1169" s="21"/>
      <c r="AI1169" s="21"/>
      <c r="AJ1169" s="21"/>
      <c r="AK1169" s="21"/>
      <c r="AL1169" s="21"/>
      <c r="AM1169" s="21"/>
      <c r="AN1169" s="21"/>
      <c r="AO1169" s="21"/>
      <c r="AP1169" s="21"/>
      <c r="AQ1169" s="21"/>
      <c r="AR1169" s="21"/>
      <c r="AS1169" s="21"/>
      <c r="AT1169" s="21"/>
      <c r="AU1169" s="21"/>
      <c r="AV1169" s="21"/>
    </row>
    <row r="1170" spans="1:48" s="141" customFormat="1" ht="18">
      <c r="A1170" s="85" t="s">
        <v>526</v>
      </c>
      <c r="B1170" s="40" t="s">
        <v>89</v>
      </c>
      <c r="C1170" s="40" t="s">
        <v>67</v>
      </c>
      <c r="D1170" s="40" t="s">
        <v>74</v>
      </c>
      <c r="E1170" s="40" t="s">
        <v>511</v>
      </c>
      <c r="F1170" s="40" t="s">
        <v>525</v>
      </c>
      <c r="G1170" s="40"/>
      <c r="H1170" s="41"/>
      <c r="I1170" s="44">
        <f t="shared" si="195"/>
        <v>50</v>
      </c>
      <c r="J1170" s="44">
        <f t="shared" si="195"/>
        <v>0</v>
      </c>
      <c r="K1170" s="44">
        <f t="shared" si="195"/>
        <v>50</v>
      </c>
      <c r="L1170" s="87"/>
      <c r="M1170" s="87"/>
      <c r="N1170" s="108"/>
      <c r="O1170" s="104"/>
      <c r="P1170" s="21"/>
      <c r="Q1170" s="21"/>
      <c r="R1170" s="21"/>
      <c r="S1170" s="21"/>
      <c r="T1170" s="21"/>
      <c r="U1170" s="21"/>
      <c r="V1170" s="21"/>
      <c r="W1170" s="21"/>
      <c r="X1170" s="21"/>
      <c r="Y1170" s="21"/>
      <c r="Z1170" s="21"/>
      <c r="AA1170" s="21"/>
      <c r="AB1170" s="21"/>
      <c r="AC1170" s="21"/>
      <c r="AD1170" s="21"/>
      <c r="AE1170" s="21"/>
      <c r="AF1170" s="21"/>
      <c r="AG1170" s="21"/>
      <c r="AH1170" s="21"/>
      <c r="AI1170" s="21"/>
      <c r="AJ1170" s="21"/>
      <c r="AK1170" s="21"/>
      <c r="AL1170" s="21"/>
      <c r="AM1170" s="21"/>
      <c r="AN1170" s="21"/>
      <c r="AO1170" s="21"/>
      <c r="AP1170" s="21"/>
      <c r="AQ1170" s="21"/>
      <c r="AR1170" s="21"/>
      <c r="AS1170" s="21"/>
      <c r="AT1170" s="21"/>
      <c r="AU1170" s="21"/>
      <c r="AV1170" s="21"/>
    </row>
    <row r="1171" spans="1:48" s="141" customFormat="1" ht="18">
      <c r="A1171" s="61" t="s">
        <v>113</v>
      </c>
      <c r="B1171" s="41" t="s">
        <v>89</v>
      </c>
      <c r="C1171" s="41" t="s">
        <v>67</v>
      </c>
      <c r="D1171" s="41" t="s">
        <v>74</v>
      </c>
      <c r="E1171" s="41" t="s">
        <v>511</v>
      </c>
      <c r="F1171" s="41" t="s">
        <v>525</v>
      </c>
      <c r="G1171" s="41" t="s">
        <v>102</v>
      </c>
      <c r="H1171" s="41"/>
      <c r="I1171" s="45">
        <v>50</v>
      </c>
      <c r="J1171" s="45">
        <v>0</v>
      </c>
      <c r="K1171" s="45">
        <f>I1171+J1171</f>
        <v>50</v>
      </c>
      <c r="L1171" s="87"/>
      <c r="M1171" s="87"/>
      <c r="N1171" s="108"/>
      <c r="O1171" s="104"/>
      <c r="P1171" s="21"/>
      <c r="Q1171" s="21"/>
      <c r="R1171" s="21"/>
      <c r="S1171" s="21"/>
      <c r="T1171" s="21"/>
      <c r="U1171" s="21"/>
      <c r="V1171" s="21"/>
      <c r="W1171" s="21"/>
      <c r="X1171" s="21"/>
      <c r="Y1171" s="21"/>
      <c r="Z1171" s="21"/>
      <c r="AA1171" s="21"/>
      <c r="AB1171" s="21"/>
      <c r="AC1171" s="21"/>
      <c r="AD1171" s="21"/>
      <c r="AE1171" s="21"/>
      <c r="AF1171" s="21"/>
      <c r="AG1171" s="21"/>
      <c r="AH1171" s="21"/>
      <c r="AI1171" s="21"/>
      <c r="AJ1171" s="21"/>
      <c r="AK1171" s="21"/>
      <c r="AL1171" s="21"/>
      <c r="AM1171" s="21"/>
      <c r="AN1171" s="21"/>
      <c r="AO1171" s="21"/>
      <c r="AP1171" s="21"/>
      <c r="AQ1171" s="21"/>
      <c r="AR1171" s="21"/>
      <c r="AS1171" s="21"/>
      <c r="AT1171" s="21"/>
      <c r="AU1171" s="21"/>
      <c r="AV1171" s="21"/>
    </row>
    <row r="1172" spans="1:15" ht="28.5">
      <c r="A1172" s="120" t="s">
        <v>54</v>
      </c>
      <c r="B1172" s="42" t="s">
        <v>89</v>
      </c>
      <c r="C1172" s="42" t="s">
        <v>67</v>
      </c>
      <c r="D1172" s="42" t="s">
        <v>109</v>
      </c>
      <c r="E1172" s="42"/>
      <c r="F1172" s="42"/>
      <c r="G1172" s="42"/>
      <c r="H1172" s="42"/>
      <c r="I1172" s="43">
        <f aca="true" t="shared" si="196" ref="I1172:J1176">I1173</f>
        <v>0</v>
      </c>
      <c r="J1172" s="43">
        <f t="shared" si="196"/>
        <v>0</v>
      </c>
      <c r="K1172" s="43">
        <f t="shared" si="194"/>
        <v>0</v>
      </c>
      <c r="L1172" s="87"/>
      <c r="M1172" s="87"/>
      <c r="N1172" s="103"/>
      <c r="O1172" s="102"/>
    </row>
    <row r="1173" spans="1:15" ht="30">
      <c r="A1173" s="115" t="s">
        <v>38</v>
      </c>
      <c r="B1173" s="40" t="s">
        <v>89</v>
      </c>
      <c r="C1173" s="40" t="s">
        <v>67</v>
      </c>
      <c r="D1173" s="40" t="s">
        <v>109</v>
      </c>
      <c r="E1173" s="40" t="s">
        <v>317</v>
      </c>
      <c r="F1173" s="40"/>
      <c r="G1173" s="40"/>
      <c r="H1173" s="40"/>
      <c r="I1173" s="44">
        <f t="shared" si="196"/>
        <v>0</v>
      </c>
      <c r="J1173" s="44">
        <f t="shared" si="196"/>
        <v>0</v>
      </c>
      <c r="K1173" s="44">
        <f t="shared" si="194"/>
        <v>0</v>
      </c>
      <c r="L1173" s="74"/>
      <c r="M1173" s="74"/>
      <c r="N1173" s="103"/>
      <c r="O1173" s="102"/>
    </row>
    <row r="1174" spans="1:15" ht="45">
      <c r="A1174" s="60" t="s">
        <v>435</v>
      </c>
      <c r="B1174" s="40" t="s">
        <v>89</v>
      </c>
      <c r="C1174" s="40" t="s">
        <v>67</v>
      </c>
      <c r="D1174" s="40" t="s">
        <v>109</v>
      </c>
      <c r="E1174" s="40" t="s">
        <v>436</v>
      </c>
      <c r="F1174" s="40"/>
      <c r="G1174" s="40"/>
      <c r="H1174" s="40"/>
      <c r="I1174" s="44">
        <f t="shared" si="196"/>
        <v>0</v>
      </c>
      <c r="J1174" s="44">
        <f t="shared" si="196"/>
        <v>0</v>
      </c>
      <c r="K1174" s="44">
        <f t="shared" si="194"/>
        <v>0</v>
      </c>
      <c r="L1174" s="74"/>
      <c r="M1174" s="74"/>
      <c r="N1174" s="87"/>
      <c r="O1174" s="104"/>
    </row>
    <row r="1175" spans="1:15" ht="18">
      <c r="A1175" s="60" t="s">
        <v>139</v>
      </c>
      <c r="B1175" s="40" t="s">
        <v>89</v>
      </c>
      <c r="C1175" s="40" t="s">
        <v>67</v>
      </c>
      <c r="D1175" s="40" t="s">
        <v>109</v>
      </c>
      <c r="E1175" s="40" t="s">
        <v>436</v>
      </c>
      <c r="F1175" s="40" t="s">
        <v>138</v>
      </c>
      <c r="G1175" s="40"/>
      <c r="H1175" s="40"/>
      <c r="I1175" s="44">
        <f t="shared" si="196"/>
        <v>0</v>
      </c>
      <c r="J1175" s="44">
        <f>J1176</f>
        <v>0</v>
      </c>
      <c r="K1175" s="44">
        <f t="shared" si="194"/>
        <v>0</v>
      </c>
      <c r="L1175" s="22"/>
      <c r="M1175" s="22"/>
      <c r="N1175" s="87"/>
      <c r="O1175" s="104"/>
    </row>
    <row r="1176" spans="1:15" ht="18">
      <c r="A1176" s="60" t="s">
        <v>410</v>
      </c>
      <c r="B1176" s="40" t="s">
        <v>89</v>
      </c>
      <c r="C1176" s="40" t="s">
        <v>67</v>
      </c>
      <c r="D1176" s="40" t="s">
        <v>109</v>
      </c>
      <c r="E1176" s="40" t="s">
        <v>436</v>
      </c>
      <c r="F1176" s="40" t="s">
        <v>409</v>
      </c>
      <c r="G1176" s="40"/>
      <c r="H1176" s="40"/>
      <c r="I1176" s="44">
        <f t="shared" si="196"/>
        <v>0</v>
      </c>
      <c r="J1176" s="44">
        <f>J1177</f>
        <v>0</v>
      </c>
      <c r="K1176" s="44">
        <f t="shared" si="194"/>
        <v>0</v>
      </c>
      <c r="L1176" s="22"/>
      <c r="M1176" s="22"/>
      <c r="N1176" s="87"/>
      <c r="O1176" s="104"/>
    </row>
    <row r="1177" spans="1:15" ht="18">
      <c r="A1177" s="61" t="s">
        <v>113</v>
      </c>
      <c r="B1177" s="41" t="s">
        <v>89</v>
      </c>
      <c r="C1177" s="41" t="s">
        <v>67</v>
      </c>
      <c r="D1177" s="41" t="s">
        <v>109</v>
      </c>
      <c r="E1177" s="41" t="s">
        <v>436</v>
      </c>
      <c r="F1177" s="41" t="s">
        <v>409</v>
      </c>
      <c r="G1177" s="41" t="s">
        <v>102</v>
      </c>
      <c r="H1177" s="41"/>
      <c r="I1177" s="45">
        <v>0</v>
      </c>
      <c r="J1177" s="45">
        <v>0</v>
      </c>
      <c r="K1177" s="45">
        <f t="shared" si="194"/>
        <v>0</v>
      </c>
      <c r="L1177" s="22"/>
      <c r="M1177" s="22"/>
      <c r="N1177" s="87"/>
      <c r="O1177" s="104"/>
    </row>
    <row r="1178" spans="1:15" ht="18">
      <c r="A1178" s="120" t="s">
        <v>55</v>
      </c>
      <c r="B1178" s="42" t="s">
        <v>89</v>
      </c>
      <c r="C1178" s="42" t="s">
        <v>70</v>
      </c>
      <c r="D1178" s="42"/>
      <c r="E1178" s="42"/>
      <c r="F1178" s="42"/>
      <c r="G1178" s="42"/>
      <c r="H1178" s="42"/>
      <c r="I1178" s="43">
        <f>I1179</f>
        <v>0</v>
      </c>
      <c r="J1178" s="43">
        <f>J1179</f>
        <v>0</v>
      </c>
      <c r="K1178" s="43">
        <f t="shared" si="194"/>
        <v>0</v>
      </c>
      <c r="L1178" s="22"/>
      <c r="M1178" s="22"/>
      <c r="N1178" s="108"/>
      <c r="O1178" s="104"/>
    </row>
    <row r="1179" spans="1:15" ht="18">
      <c r="A1179" s="120" t="s">
        <v>115</v>
      </c>
      <c r="B1179" s="42" t="s">
        <v>89</v>
      </c>
      <c r="C1179" s="42" t="s">
        <v>70</v>
      </c>
      <c r="D1179" s="42" t="s">
        <v>67</v>
      </c>
      <c r="E1179" s="42"/>
      <c r="F1179" s="42"/>
      <c r="G1179" s="42"/>
      <c r="H1179" s="42"/>
      <c r="I1179" s="43">
        <f aca="true" t="shared" si="197" ref="I1179:J1185">I1180</f>
        <v>0</v>
      </c>
      <c r="J1179" s="43">
        <f t="shared" si="197"/>
        <v>0</v>
      </c>
      <c r="K1179" s="43">
        <f t="shared" si="194"/>
        <v>0</v>
      </c>
      <c r="L1179" s="22"/>
      <c r="M1179" s="22"/>
      <c r="N1179" s="103"/>
      <c r="O1179" s="102"/>
    </row>
    <row r="1180" spans="1:15" ht="45">
      <c r="A1180" s="115" t="s">
        <v>39</v>
      </c>
      <c r="B1180" s="40" t="s">
        <v>89</v>
      </c>
      <c r="C1180" s="40" t="s">
        <v>70</v>
      </c>
      <c r="D1180" s="40" t="s">
        <v>67</v>
      </c>
      <c r="E1180" s="40" t="s">
        <v>294</v>
      </c>
      <c r="F1180" s="40"/>
      <c r="G1180" s="40"/>
      <c r="H1180" s="40"/>
      <c r="I1180" s="44">
        <f t="shared" si="197"/>
        <v>0</v>
      </c>
      <c r="J1180" s="44">
        <f t="shared" si="197"/>
        <v>0</v>
      </c>
      <c r="K1180" s="44">
        <f t="shared" si="194"/>
        <v>0</v>
      </c>
      <c r="L1180" s="22"/>
      <c r="M1180" s="22"/>
      <c r="N1180" s="103"/>
      <c r="O1180" s="102"/>
    </row>
    <row r="1181" spans="1:15" ht="45">
      <c r="A1181" s="60" t="s">
        <v>295</v>
      </c>
      <c r="B1181" s="40" t="s">
        <v>89</v>
      </c>
      <c r="C1181" s="40" t="s">
        <v>70</v>
      </c>
      <c r="D1181" s="40" t="s">
        <v>67</v>
      </c>
      <c r="E1181" s="40" t="s">
        <v>296</v>
      </c>
      <c r="F1181" s="40"/>
      <c r="G1181" s="40"/>
      <c r="H1181" s="40"/>
      <c r="I1181" s="44">
        <f t="shared" si="197"/>
        <v>0</v>
      </c>
      <c r="J1181" s="44">
        <f t="shared" si="197"/>
        <v>0</v>
      </c>
      <c r="K1181" s="44">
        <f t="shared" si="194"/>
        <v>0</v>
      </c>
      <c r="L1181" s="22"/>
      <c r="M1181" s="22"/>
      <c r="N1181" s="87"/>
      <c r="O1181" s="104"/>
    </row>
    <row r="1182" spans="1:15" ht="75">
      <c r="A1182" s="60" t="s">
        <v>297</v>
      </c>
      <c r="B1182" s="40" t="s">
        <v>89</v>
      </c>
      <c r="C1182" s="40" t="s">
        <v>70</v>
      </c>
      <c r="D1182" s="40" t="s">
        <v>67</v>
      </c>
      <c r="E1182" s="40" t="s">
        <v>298</v>
      </c>
      <c r="F1182" s="40"/>
      <c r="G1182" s="40"/>
      <c r="H1182" s="40"/>
      <c r="I1182" s="44">
        <f t="shared" si="197"/>
        <v>0</v>
      </c>
      <c r="J1182" s="44">
        <f t="shared" si="197"/>
        <v>0</v>
      </c>
      <c r="K1182" s="44">
        <f t="shared" si="194"/>
        <v>0</v>
      </c>
      <c r="L1182" s="22"/>
      <c r="M1182" s="22"/>
      <c r="N1182" s="87"/>
      <c r="O1182" s="104"/>
    </row>
    <row r="1183" spans="1:15" ht="18">
      <c r="A1183" s="60" t="s">
        <v>293</v>
      </c>
      <c r="B1183" s="40" t="s">
        <v>89</v>
      </c>
      <c r="C1183" s="40" t="s">
        <v>70</v>
      </c>
      <c r="D1183" s="40" t="s">
        <v>67</v>
      </c>
      <c r="E1183" s="40" t="s">
        <v>299</v>
      </c>
      <c r="F1183" s="40"/>
      <c r="G1183" s="40"/>
      <c r="H1183" s="40"/>
      <c r="I1183" s="44">
        <f t="shared" si="197"/>
        <v>0</v>
      </c>
      <c r="J1183" s="44">
        <f t="shared" si="197"/>
        <v>0</v>
      </c>
      <c r="K1183" s="44">
        <f t="shared" si="194"/>
        <v>0</v>
      </c>
      <c r="L1183" s="22"/>
      <c r="M1183" s="22"/>
      <c r="N1183" s="87"/>
      <c r="O1183" s="104"/>
    </row>
    <row r="1184" spans="1:15" ht="30">
      <c r="A1184" s="60" t="s">
        <v>502</v>
      </c>
      <c r="B1184" s="40" t="s">
        <v>89</v>
      </c>
      <c r="C1184" s="40" t="s">
        <v>70</v>
      </c>
      <c r="D1184" s="40" t="s">
        <v>67</v>
      </c>
      <c r="E1184" s="40" t="s">
        <v>299</v>
      </c>
      <c r="F1184" s="40" t="s">
        <v>127</v>
      </c>
      <c r="G1184" s="40"/>
      <c r="H1184" s="40"/>
      <c r="I1184" s="44">
        <f t="shared" si="197"/>
        <v>0</v>
      </c>
      <c r="J1184" s="44">
        <f t="shared" si="197"/>
        <v>0</v>
      </c>
      <c r="K1184" s="44">
        <f t="shared" si="194"/>
        <v>0</v>
      </c>
      <c r="L1184" s="22"/>
      <c r="M1184" s="22"/>
      <c r="N1184" s="87"/>
      <c r="O1184" s="104"/>
    </row>
    <row r="1185" spans="1:15" ht="30">
      <c r="A1185" s="60" t="s">
        <v>130</v>
      </c>
      <c r="B1185" s="40" t="s">
        <v>89</v>
      </c>
      <c r="C1185" s="40" t="s">
        <v>70</v>
      </c>
      <c r="D1185" s="40" t="s">
        <v>67</v>
      </c>
      <c r="E1185" s="40" t="s">
        <v>299</v>
      </c>
      <c r="F1185" s="40" t="s">
        <v>129</v>
      </c>
      <c r="G1185" s="40"/>
      <c r="H1185" s="40"/>
      <c r="I1185" s="44">
        <f t="shared" si="197"/>
        <v>0</v>
      </c>
      <c r="J1185" s="44">
        <f t="shared" si="197"/>
        <v>0</v>
      </c>
      <c r="K1185" s="44">
        <f t="shared" si="194"/>
        <v>0</v>
      </c>
      <c r="L1185" s="22"/>
      <c r="M1185" s="22"/>
      <c r="N1185" s="108"/>
      <c r="O1185" s="104"/>
    </row>
    <row r="1186" spans="1:15" ht="18">
      <c r="A1186" s="121" t="s">
        <v>113</v>
      </c>
      <c r="B1186" s="41" t="s">
        <v>89</v>
      </c>
      <c r="C1186" s="41" t="s">
        <v>70</v>
      </c>
      <c r="D1186" s="41" t="s">
        <v>67</v>
      </c>
      <c r="E1186" s="41" t="s">
        <v>299</v>
      </c>
      <c r="F1186" s="41" t="s">
        <v>129</v>
      </c>
      <c r="G1186" s="41" t="s">
        <v>102</v>
      </c>
      <c r="H1186" s="41"/>
      <c r="I1186" s="45">
        <v>0</v>
      </c>
      <c r="J1186" s="45">
        <v>0</v>
      </c>
      <c r="K1186" s="45">
        <f t="shared" si="194"/>
        <v>0</v>
      </c>
      <c r="L1186" s="22"/>
      <c r="M1186" s="22"/>
      <c r="N1186" s="87"/>
      <c r="O1186" s="104"/>
    </row>
    <row r="1187" spans="1:15" ht="18.75" customHeight="1">
      <c r="A1187" s="120" t="s">
        <v>56</v>
      </c>
      <c r="B1187" s="42" t="s">
        <v>89</v>
      </c>
      <c r="C1187" s="42" t="s">
        <v>72</v>
      </c>
      <c r="D1187" s="40"/>
      <c r="E1187" s="40"/>
      <c r="F1187" s="40"/>
      <c r="G1187" s="40"/>
      <c r="H1187" s="40"/>
      <c r="I1187" s="43">
        <f aca="true" t="shared" si="198" ref="I1187:J1192">I1188</f>
        <v>839.4</v>
      </c>
      <c r="J1187" s="43">
        <f t="shared" si="198"/>
        <v>0</v>
      </c>
      <c r="K1187" s="43">
        <f t="shared" si="194"/>
        <v>839.4</v>
      </c>
      <c r="L1187" s="22"/>
      <c r="M1187" s="22"/>
      <c r="N1187" s="87"/>
      <c r="O1187" s="104"/>
    </row>
    <row r="1188" spans="1:15" ht="18">
      <c r="A1188" s="65" t="s">
        <v>58</v>
      </c>
      <c r="B1188" s="42" t="s">
        <v>89</v>
      </c>
      <c r="C1188" s="42" t="s">
        <v>72</v>
      </c>
      <c r="D1188" s="42" t="s">
        <v>73</v>
      </c>
      <c r="E1188" s="40"/>
      <c r="F1188" s="40"/>
      <c r="G1188" s="40"/>
      <c r="H1188" s="40"/>
      <c r="I1188" s="43">
        <f t="shared" si="198"/>
        <v>839.4</v>
      </c>
      <c r="J1188" s="43">
        <f t="shared" si="198"/>
        <v>0</v>
      </c>
      <c r="K1188" s="43">
        <f t="shared" si="194"/>
        <v>839.4</v>
      </c>
      <c r="L1188" s="22"/>
      <c r="M1188" s="22"/>
      <c r="N1188" s="87"/>
      <c r="O1188" s="104"/>
    </row>
    <row r="1189" spans="1:15" ht="30">
      <c r="A1189" s="60" t="s">
        <v>38</v>
      </c>
      <c r="B1189" s="40" t="s">
        <v>89</v>
      </c>
      <c r="C1189" s="40" t="s">
        <v>72</v>
      </c>
      <c r="D1189" s="40" t="s">
        <v>73</v>
      </c>
      <c r="E1189" s="40" t="s">
        <v>265</v>
      </c>
      <c r="F1189" s="40"/>
      <c r="G1189" s="40"/>
      <c r="H1189" s="40"/>
      <c r="I1189" s="44">
        <f t="shared" si="198"/>
        <v>839.4</v>
      </c>
      <c r="J1189" s="44">
        <f t="shared" si="198"/>
        <v>0</v>
      </c>
      <c r="K1189" s="44">
        <f t="shared" si="194"/>
        <v>839.4</v>
      </c>
      <c r="L1189" s="22"/>
      <c r="M1189" s="22"/>
      <c r="N1189" s="87"/>
      <c r="O1189" s="104"/>
    </row>
    <row r="1190" spans="1:15" ht="75">
      <c r="A1190" s="60" t="s">
        <v>437</v>
      </c>
      <c r="B1190" s="40" t="s">
        <v>89</v>
      </c>
      <c r="C1190" s="40" t="s">
        <v>72</v>
      </c>
      <c r="D1190" s="40" t="s">
        <v>73</v>
      </c>
      <c r="E1190" s="40" t="s">
        <v>288</v>
      </c>
      <c r="F1190" s="40"/>
      <c r="G1190" s="40"/>
      <c r="H1190" s="40"/>
      <c r="I1190" s="44">
        <f t="shared" si="198"/>
        <v>839.4</v>
      </c>
      <c r="J1190" s="44">
        <f t="shared" si="198"/>
        <v>0</v>
      </c>
      <c r="K1190" s="44">
        <f t="shared" si="194"/>
        <v>839.4</v>
      </c>
      <c r="L1190" s="22"/>
      <c r="M1190" s="22"/>
      <c r="N1190" s="87"/>
      <c r="O1190" s="104"/>
    </row>
    <row r="1191" spans="1:15" ht="18">
      <c r="A1191" s="60" t="s">
        <v>139</v>
      </c>
      <c r="B1191" s="40" t="s">
        <v>89</v>
      </c>
      <c r="C1191" s="40" t="s">
        <v>72</v>
      </c>
      <c r="D1191" s="40" t="s">
        <v>73</v>
      </c>
      <c r="E1191" s="40" t="s">
        <v>288</v>
      </c>
      <c r="F1191" s="40" t="s">
        <v>138</v>
      </c>
      <c r="G1191" s="40"/>
      <c r="H1191" s="40"/>
      <c r="I1191" s="44">
        <f t="shared" si="198"/>
        <v>839.4</v>
      </c>
      <c r="J1191" s="44">
        <f t="shared" si="198"/>
        <v>0</v>
      </c>
      <c r="K1191" s="44">
        <f t="shared" si="194"/>
        <v>839.4</v>
      </c>
      <c r="L1191" s="22"/>
      <c r="M1191" s="22"/>
      <c r="N1191" s="87"/>
      <c r="O1191" s="104"/>
    </row>
    <row r="1192" spans="1:15" ht="60">
      <c r="A1192" s="60" t="s">
        <v>222</v>
      </c>
      <c r="B1192" s="40" t="s">
        <v>89</v>
      </c>
      <c r="C1192" s="40" t="s">
        <v>72</v>
      </c>
      <c r="D1192" s="40" t="s">
        <v>73</v>
      </c>
      <c r="E1192" s="40" t="s">
        <v>288</v>
      </c>
      <c r="F1192" s="40" t="s">
        <v>221</v>
      </c>
      <c r="G1192" s="40"/>
      <c r="H1192" s="40"/>
      <c r="I1192" s="44">
        <f t="shared" si="198"/>
        <v>839.4</v>
      </c>
      <c r="J1192" s="44">
        <f t="shared" si="198"/>
        <v>0</v>
      </c>
      <c r="K1192" s="44">
        <f t="shared" si="194"/>
        <v>839.4</v>
      </c>
      <c r="L1192" s="22"/>
      <c r="M1192" s="22"/>
      <c r="N1192" s="108"/>
      <c r="O1192" s="104"/>
    </row>
    <row r="1193" spans="1:15" ht="18">
      <c r="A1193" s="61" t="s">
        <v>113</v>
      </c>
      <c r="B1193" s="41" t="s">
        <v>89</v>
      </c>
      <c r="C1193" s="41" t="s">
        <v>72</v>
      </c>
      <c r="D1193" s="41" t="s">
        <v>73</v>
      </c>
      <c r="E1193" s="41" t="s">
        <v>288</v>
      </c>
      <c r="F1193" s="41" t="s">
        <v>221</v>
      </c>
      <c r="G1193" s="41" t="s">
        <v>102</v>
      </c>
      <c r="H1193" s="41"/>
      <c r="I1193" s="45">
        <v>839.4</v>
      </c>
      <c r="J1193" s="45">
        <v>0</v>
      </c>
      <c r="K1193" s="45">
        <f t="shared" si="194"/>
        <v>839.4</v>
      </c>
      <c r="L1193" s="22"/>
      <c r="M1193" s="22"/>
      <c r="N1193" s="103"/>
      <c r="O1193" s="102"/>
    </row>
    <row r="1194" spans="1:15" ht="18">
      <c r="A1194" s="120" t="s">
        <v>64</v>
      </c>
      <c r="B1194" s="42" t="s">
        <v>89</v>
      </c>
      <c r="C1194" s="42" t="s">
        <v>81</v>
      </c>
      <c r="D1194" s="42"/>
      <c r="E1194" s="42"/>
      <c r="F1194" s="42"/>
      <c r="G1194" s="42"/>
      <c r="H1194" s="42"/>
      <c r="I1194" s="43">
        <f>I1195</f>
        <v>4138.2</v>
      </c>
      <c r="J1194" s="43">
        <f>J1195</f>
        <v>0</v>
      </c>
      <c r="K1194" s="43">
        <f t="shared" si="194"/>
        <v>4138.2</v>
      </c>
      <c r="L1194" s="22"/>
      <c r="M1194" s="22"/>
      <c r="N1194" s="87"/>
      <c r="O1194" s="104"/>
    </row>
    <row r="1195" spans="1:15" ht="19.5" customHeight="1">
      <c r="A1195" s="65" t="s">
        <v>79</v>
      </c>
      <c r="B1195" s="42" t="s">
        <v>89</v>
      </c>
      <c r="C1195" s="42" t="s">
        <v>81</v>
      </c>
      <c r="D1195" s="42" t="s">
        <v>68</v>
      </c>
      <c r="E1195" s="42"/>
      <c r="F1195" s="42"/>
      <c r="G1195" s="42"/>
      <c r="H1195" s="42" t="s">
        <v>102</v>
      </c>
      <c r="I1195" s="43">
        <f>I1209+I1196</f>
        <v>4138.2</v>
      </c>
      <c r="J1195" s="43">
        <f>J1209+J1196</f>
        <v>0</v>
      </c>
      <c r="K1195" s="43">
        <f t="shared" si="194"/>
        <v>4138.2</v>
      </c>
      <c r="L1195" s="22"/>
      <c r="M1195" s="22"/>
      <c r="N1195" s="87"/>
      <c r="O1195" s="104"/>
    </row>
    <row r="1196" spans="1:15" ht="30">
      <c r="A1196" s="60" t="s">
        <v>38</v>
      </c>
      <c r="B1196" s="40" t="s">
        <v>89</v>
      </c>
      <c r="C1196" s="40" t="s">
        <v>81</v>
      </c>
      <c r="D1196" s="40" t="s">
        <v>68</v>
      </c>
      <c r="E1196" s="40" t="s">
        <v>265</v>
      </c>
      <c r="F1196" s="42"/>
      <c r="G1196" s="42"/>
      <c r="H1196" s="42"/>
      <c r="I1196" s="44">
        <f>I1201+I1197+I1205</f>
        <v>1044.6</v>
      </c>
      <c r="J1196" s="44">
        <f>J1201+J1197+J1205</f>
        <v>0</v>
      </c>
      <c r="K1196" s="44">
        <f t="shared" si="194"/>
        <v>1044.6</v>
      </c>
      <c r="L1196" s="22"/>
      <c r="M1196" s="22"/>
      <c r="N1196" s="87"/>
      <c r="O1196" s="104"/>
    </row>
    <row r="1197" spans="1:15" ht="165">
      <c r="A1197" s="60" t="s">
        <v>1</v>
      </c>
      <c r="B1197" s="40" t="s">
        <v>89</v>
      </c>
      <c r="C1197" s="40" t="s">
        <v>81</v>
      </c>
      <c r="D1197" s="40" t="s">
        <v>68</v>
      </c>
      <c r="E1197" s="40" t="s">
        <v>512</v>
      </c>
      <c r="F1197" s="42"/>
      <c r="G1197" s="42"/>
      <c r="H1197" s="42"/>
      <c r="I1197" s="44">
        <f aca="true" t="shared" si="199" ref="I1197:K1199">I1198</f>
        <v>0</v>
      </c>
      <c r="J1197" s="44">
        <f t="shared" si="199"/>
        <v>0</v>
      </c>
      <c r="K1197" s="44">
        <f t="shared" si="199"/>
        <v>0</v>
      </c>
      <c r="L1197" s="22"/>
      <c r="M1197" s="22"/>
      <c r="N1197" s="87"/>
      <c r="O1197" s="104"/>
    </row>
    <row r="1198" spans="1:15" ht="30">
      <c r="A1198" s="60" t="s">
        <v>143</v>
      </c>
      <c r="B1198" s="40" t="s">
        <v>89</v>
      </c>
      <c r="C1198" s="40" t="s">
        <v>81</v>
      </c>
      <c r="D1198" s="40" t="s">
        <v>68</v>
      </c>
      <c r="E1198" s="40" t="s">
        <v>512</v>
      </c>
      <c r="F1198" s="40" t="s">
        <v>142</v>
      </c>
      <c r="G1198" s="40"/>
      <c r="H1198" s="42"/>
      <c r="I1198" s="44">
        <f t="shared" si="199"/>
        <v>0</v>
      </c>
      <c r="J1198" s="44">
        <f t="shared" si="199"/>
        <v>0</v>
      </c>
      <c r="K1198" s="44">
        <f t="shared" si="199"/>
        <v>0</v>
      </c>
      <c r="L1198" s="22"/>
      <c r="M1198" s="22"/>
      <c r="N1198" s="87"/>
      <c r="O1198" s="104"/>
    </row>
    <row r="1199" spans="1:15" ht="45">
      <c r="A1199" s="60" t="s">
        <v>215</v>
      </c>
      <c r="B1199" s="40" t="s">
        <v>89</v>
      </c>
      <c r="C1199" s="40" t="s">
        <v>81</v>
      </c>
      <c r="D1199" s="40" t="s">
        <v>68</v>
      </c>
      <c r="E1199" s="40" t="s">
        <v>512</v>
      </c>
      <c r="F1199" s="40" t="s">
        <v>146</v>
      </c>
      <c r="G1199" s="40"/>
      <c r="H1199" s="42"/>
      <c r="I1199" s="44">
        <f t="shared" si="199"/>
        <v>0</v>
      </c>
      <c r="J1199" s="44">
        <f t="shared" si="199"/>
        <v>0</v>
      </c>
      <c r="K1199" s="44">
        <f t="shared" si="199"/>
        <v>0</v>
      </c>
      <c r="L1199" s="22"/>
      <c r="M1199" s="22"/>
      <c r="N1199" s="87"/>
      <c r="O1199" s="104"/>
    </row>
    <row r="1200" spans="1:15" ht="18">
      <c r="A1200" s="61" t="s">
        <v>114</v>
      </c>
      <c r="B1200" s="41" t="s">
        <v>89</v>
      </c>
      <c r="C1200" s="41" t="s">
        <v>81</v>
      </c>
      <c r="D1200" s="41" t="s">
        <v>68</v>
      </c>
      <c r="E1200" s="41" t="s">
        <v>512</v>
      </c>
      <c r="F1200" s="41" t="s">
        <v>146</v>
      </c>
      <c r="G1200" s="41" t="s">
        <v>103</v>
      </c>
      <c r="H1200" s="42"/>
      <c r="I1200" s="45">
        <v>0</v>
      </c>
      <c r="J1200" s="45">
        <v>0</v>
      </c>
      <c r="K1200" s="45">
        <f>I1200+J1200</f>
        <v>0</v>
      </c>
      <c r="L1200" s="22"/>
      <c r="M1200" s="22"/>
      <c r="N1200" s="87"/>
      <c r="O1200" s="104"/>
    </row>
    <row r="1201" spans="1:15" ht="90">
      <c r="A1201" s="90" t="s">
        <v>0</v>
      </c>
      <c r="B1201" s="40" t="s">
        <v>89</v>
      </c>
      <c r="C1201" s="40" t="s">
        <v>81</v>
      </c>
      <c r="D1201" s="40" t="s">
        <v>68</v>
      </c>
      <c r="E1201" s="40" t="s">
        <v>446</v>
      </c>
      <c r="F1201" s="40"/>
      <c r="G1201" s="40"/>
      <c r="H1201" s="42"/>
      <c r="I1201" s="44">
        <f aca="true" t="shared" si="200" ref="I1201:J1203">I1202</f>
        <v>0</v>
      </c>
      <c r="J1201" s="44">
        <f t="shared" si="200"/>
        <v>0</v>
      </c>
      <c r="K1201" s="44">
        <f t="shared" si="194"/>
        <v>0</v>
      </c>
      <c r="L1201" s="22"/>
      <c r="M1201" s="22"/>
      <c r="N1201" s="87"/>
      <c r="O1201" s="104"/>
    </row>
    <row r="1202" spans="1:15" ht="30">
      <c r="A1202" s="60" t="s">
        <v>143</v>
      </c>
      <c r="B1202" s="40" t="s">
        <v>89</v>
      </c>
      <c r="C1202" s="40" t="s">
        <v>81</v>
      </c>
      <c r="D1202" s="40" t="s">
        <v>68</v>
      </c>
      <c r="E1202" s="40" t="s">
        <v>446</v>
      </c>
      <c r="F1202" s="40" t="s">
        <v>142</v>
      </c>
      <c r="G1202" s="40"/>
      <c r="H1202" s="42"/>
      <c r="I1202" s="44">
        <f t="shared" si="200"/>
        <v>0</v>
      </c>
      <c r="J1202" s="44">
        <f t="shared" si="200"/>
        <v>0</v>
      </c>
      <c r="K1202" s="44">
        <f t="shared" si="194"/>
        <v>0</v>
      </c>
      <c r="L1202" s="22"/>
      <c r="M1202" s="22"/>
      <c r="N1202" s="87"/>
      <c r="O1202" s="104"/>
    </row>
    <row r="1203" spans="1:15" ht="45">
      <c r="A1203" s="60" t="s">
        <v>215</v>
      </c>
      <c r="B1203" s="40" t="s">
        <v>89</v>
      </c>
      <c r="C1203" s="40" t="s">
        <v>81</v>
      </c>
      <c r="D1203" s="40" t="s">
        <v>68</v>
      </c>
      <c r="E1203" s="40" t="s">
        <v>446</v>
      </c>
      <c r="F1203" s="40" t="s">
        <v>146</v>
      </c>
      <c r="G1203" s="40"/>
      <c r="H1203" s="42"/>
      <c r="I1203" s="44">
        <f t="shared" si="200"/>
        <v>0</v>
      </c>
      <c r="J1203" s="44">
        <f t="shared" si="200"/>
        <v>0</v>
      </c>
      <c r="K1203" s="44">
        <f t="shared" si="194"/>
        <v>0</v>
      </c>
      <c r="L1203" s="22"/>
      <c r="M1203" s="22"/>
      <c r="N1203" s="108"/>
      <c r="O1203" s="104"/>
    </row>
    <row r="1204" spans="1:15" ht="18">
      <c r="A1204" s="61" t="s">
        <v>114</v>
      </c>
      <c r="B1204" s="41" t="s">
        <v>89</v>
      </c>
      <c r="C1204" s="41" t="s">
        <v>81</v>
      </c>
      <c r="D1204" s="41" t="s">
        <v>68</v>
      </c>
      <c r="E1204" s="41" t="s">
        <v>446</v>
      </c>
      <c r="F1204" s="41" t="s">
        <v>146</v>
      </c>
      <c r="G1204" s="41" t="s">
        <v>103</v>
      </c>
      <c r="H1204" s="42"/>
      <c r="I1204" s="45">
        <v>0</v>
      </c>
      <c r="J1204" s="45">
        <v>0</v>
      </c>
      <c r="K1204" s="45">
        <f t="shared" si="194"/>
        <v>0</v>
      </c>
      <c r="L1204" s="22"/>
      <c r="M1204" s="22"/>
      <c r="N1204" s="102"/>
      <c r="O1204" s="102"/>
    </row>
    <row r="1205" spans="1:15" ht="105.75" customHeight="1">
      <c r="A1205" s="60" t="s">
        <v>2</v>
      </c>
      <c r="B1205" s="40" t="s">
        <v>89</v>
      </c>
      <c r="C1205" s="40" t="s">
        <v>81</v>
      </c>
      <c r="D1205" s="40" t="s">
        <v>68</v>
      </c>
      <c r="E1205" s="40" t="s">
        <v>3</v>
      </c>
      <c r="F1205" s="40"/>
      <c r="G1205" s="40"/>
      <c r="H1205" s="42"/>
      <c r="I1205" s="44">
        <f aca="true" t="shared" si="201" ref="I1205:K1207">I1206</f>
        <v>1044.6</v>
      </c>
      <c r="J1205" s="44">
        <f t="shared" si="201"/>
        <v>0</v>
      </c>
      <c r="K1205" s="44">
        <f t="shared" si="201"/>
        <v>1044.6</v>
      </c>
      <c r="L1205" s="22"/>
      <c r="M1205" s="22"/>
      <c r="N1205" s="102"/>
      <c r="O1205" s="102"/>
    </row>
    <row r="1206" spans="1:15" s="136" customFormat="1" ht="30.75" customHeight="1">
      <c r="A1206" s="60" t="s">
        <v>143</v>
      </c>
      <c r="B1206" s="40" t="s">
        <v>89</v>
      </c>
      <c r="C1206" s="40" t="s">
        <v>81</v>
      </c>
      <c r="D1206" s="40" t="s">
        <v>68</v>
      </c>
      <c r="E1206" s="40" t="s">
        <v>3</v>
      </c>
      <c r="F1206" s="40" t="s">
        <v>142</v>
      </c>
      <c r="G1206" s="40"/>
      <c r="H1206" s="42"/>
      <c r="I1206" s="44">
        <f t="shared" si="201"/>
        <v>1044.6</v>
      </c>
      <c r="J1206" s="44">
        <f t="shared" si="201"/>
        <v>0</v>
      </c>
      <c r="K1206" s="44">
        <f t="shared" si="201"/>
        <v>1044.6</v>
      </c>
      <c r="L1206" s="86"/>
      <c r="M1206" s="86"/>
      <c r="N1206" s="102"/>
      <c r="O1206" s="102"/>
    </row>
    <row r="1207" spans="1:15" s="136" customFormat="1" ht="44.25" customHeight="1">
      <c r="A1207" s="60" t="s">
        <v>215</v>
      </c>
      <c r="B1207" s="40" t="s">
        <v>89</v>
      </c>
      <c r="C1207" s="40" t="s">
        <v>81</v>
      </c>
      <c r="D1207" s="40" t="s">
        <v>68</v>
      </c>
      <c r="E1207" s="40" t="s">
        <v>3</v>
      </c>
      <c r="F1207" s="40" t="s">
        <v>146</v>
      </c>
      <c r="G1207" s="40"/>
      <c r="H1207" s="42"/>
      <c r="I1207" s="44">
        <f t="shared" si="201"/>
        <v>1044.6</v>
      </c>
      <c r="J1207" s="44">
        <f t="shared" si="201"/>
        <v>0</v>
      </c>
      <c r="K1207" s="44">
        <f t="shared" si="201"/>
        <v>1044.6</v>
      </c>
      <c r="L1207" s="86"/>
      <c r="M1207" s="86"/>
      <c r="N1207" s="102"/>
      <c r="O1207" s="102"/>
    </row>
    <row r="1208" spans="1:15" ht="24" customHeight="1">
      <c r="A1208" s="61" t="s">
        <v>114</v>
      </c>
      <c r="B1208" s="41" t="s">
        <v>89</v>
      </c>
      <c r="C1208" s="41" t="s">
        <v>81</v>
      </c>
      <c r="D1208" s="41" t="s">
        <v>68</v>
      </c>
      <c r="E1208" s="41" t="s">
        <v>3</v>
      </c>
      <c r="F1208" s="41" t="s">
        <v>146</v>
      </c>
      <c r="G1208" s="41" t="s">
        <v>103</v>
      </c>
      <c r="H1208" s="42"/>
      <c r="I1208" s="45">
        <v>1044.6</v>
      </c>
      <c r="J1208" s="45">
        <v>0</v>
      </c>
      <c r="K1208" s="45">
        <f>I1208+J1208</f>
        <v>1044.6</v>
      </c>
      <c r="L1208" s="22"/>
      <c r="M1208" s="22"/>
      <c r="N1208" s="102"/>
      <c r="O1208" s="102"/>
    </row>
    <row r="1209" spans="1:16" s="80" customFormat="1" ht="45">
      <c r="A1209" s="60" t="s">
        <v>39</v>
      </c>
      <c r="B1209" s="40" t="s">
        <v>89</v>
      </c>
      <c r="C1209" s="40" t="s">
        <v>81</v>
      </c>
      <c r="D1209" s="40" t="s">
        <v>68</v>
      </c>
      <c r="E1209" s="40" t="s">
        <v>283</v>
      </c>
      <c r="F1209" s="40"/>
      <c r="G1209" s="40"/>
      <c r="H1209" s="40"/>
      <c r="I1209" s="44">
        <f>I1210</f>
        <v>3093.6</v>
      </c>
      <c r="J1209" s="44">
        <f>J1210</f>
        <v>0</v>
      </c>
      <c r="K1209" s="44">
        <f t="shared" si="194"/>
        <v>3093.6</v>
      </c>
      <c r="L1209" s="22"/>
      <c r="M1209" s="22"/>
      <c r="N1209" s="102"/>
      <c r="O1209" s="102"/>
      <c r="P1209" s="82"/>
    </row>
    <row r="1210" spans="1:16" s="80" customFormat="1" ht="30">
      <c r="A1210" s="60" t="s">
        <v>282</v>
      </c>
      <c r="B1210" s="40" t="s">
        <v>89</v>
      </c>
      <c r="C1210" s="40" t="s">
        <v>81</v>
      </c>
      <c r="D1210" s="40" t="s">
        <v>68</v>
      </c>
      <c r="E1210" s="40" t="s">
        <v>285</v>
      </c>
      <c r="F1210" s="40"/>
      <c r="G1210" s="40"/>
      <c r="H1210" s="40"/>
      <c r="I1210" s="44">
        <f>I1211</f>
        <v>3093.6</v>
      </c>
      <c r="J1210" s="44">
        <f>J1211</f>
        <v>0</v>
      </c>
      <c r="K1210" s="44">
        <f t="shared" si="194"/>
        <v>3093.6</v>
      </c>
      <c r="L1210" s="22"/>
      <c r="M1210" s="22"/>
      <c r="N1210" s="102"/>
      <c r="O1210" s="102"/>
      <c r="P1210" s="82"/>
    </row>
    <row r="1211" spans="1:11" ht="74.25" customHeight="1">
      <c r="A1211" s="60" t="s">
        <v>284</v>
      </c>
      <c r="B1211" s="40" t="s">
        <v>89</v>
      </c>
      <c r="C1211" s="40" t="s">
        <v>81</v>
      </c>
      <c r="D1211" s="40" t="s">
        <v>68</v>
      </c>
      <c r="E1211" s="40" t="s">
        <v>286</v>
      </c>
      <c r="F1211" s="40"/>
      <c r="G1211" s="40"/>
      <c r="H1211" s="40"/>
      <c r="I1211" s="44">
        <f>I1224+I1212+I1216+I1220</f>
        <v>3093.6</v>
      </c>
      <c r="J1211" s="44">
        <f>J1224+J1212+J1216+J1220</f>
        <v>0</v>
      </c>
      <c r="K1211" s="44">
        <f>K1224+K1212+K1216+K1220</f>
        <v>3093.6</v>
      </c>
    </row>
    <row r="1212" spans="1:11" ht="18">
      <c r="A1212" s="60" t="s">
        <v>293</v>
      </c>
      <c r="B1212" s="40" t="s">
        <v>89</v>
      </c>
      <c r="C1212" s="40" t="s">
        <v>81</v>
      </c>
      <c r="D1212" s="40" t="s">
        <v>68</v>
      </c>
      <c r="E1212" s="41" t="s">
        <v>479</v>
      </c>
      <c r="F1212" s="40"/>
      <c r="G1212" s="40"/>
      <c r="H1212" s="40"/>
      <c r="I1212" s="44">
        <f aca="true" t="shared" si="202" ref="I1212:J1214">I1213</f>
        <v>0</v>
      </c>
      <c r="J1212" s="44">
        <f t="shared" si="202"/>
        <v>0</v>
      </c>
      <c r="K1212" s="45">
        <f aca="true" t="shared" si="203" ref="K1212:K1219">I1212+J1212</f>
        <v>0</v>
      </c>
    </row>
    <row r="1213" spans="1:11" ht="30">
      <c r="A1213" s="60" t="s">
        <v>143</v>
      </c>
      <c r="B1213" s="40" t="s">
        <v>89</v>
      </c>
      <c r="C1213" s="40" t="s">
        <v>81</v>
      </c>
      <c r="D1213" s="40" t="s">
        <v>68</v>
      </c>
      <c r="E1213" s="41" t="s">
        <v>479</v>
      </c>
      <c r="F1213" s="40" t="s">
        <v>142</v>
      </c>
      <c r="G1213" s="40"/>
      <c r="H1213" s="40"/>
      <c r="I1213" s="44">
        <f t="shared" si="202"/>
        <v>0</v>
      </c>
      <c r="J1213" s="44">
        <f t="shared" si="202"/>
        <v>0</v>
      </c>
      <c r="K1213" s="45">
        <f t="shared" si="203"/>
        <v>0</v>
      </c>
    </row>
    <row r="1214" spans="1:11" ht="45">
      <c r="A1214" s="60" t="s">
        <v>215</v>
      </c>
      <c r="B1214" s="40" t="s">
        <v>89</v>
      </c>
      <c r="C1214" s="40" t="s">
        <v>81</v>
      </c>
      <c r="D1214" s="40" t="s">
        <v>68</v>
      </c>
      <c r="E1214" s="41" t="s">
        <v>479</v>
      </c>
      <c r="F1214" s="40" t="s">
        <v>146</v>
      </c>
      <c r="G1214" s="40"/>
      <c r="H1214" s="40"/>
      <c r="I1214" s="44">
        <f t="shared" si="202"/>
        <v>0</v>
      </c>
      <c r="J1214" s="44">
        <f t="shared" si="202"/>
        <v>0</v>
      </c>
      <c r="K1214" s="45">
        <f t="shared" si="203"/>
        <v>0</v>
      </c>
    </row>
    <row r="1215" spans="1:11" ht="18">
      <c r="A1215" s="61" t="s">
        <v>114</v>
      </c>
      <c r="B1215" s="41" t="s">
        <v>89</v>
      </c>
      <c r="C1215" s="41" t="s">
        <v>81</v>
      </c>
      <c r="D1215" s="41" t="s">
        <v>68</v>
      </c>
      <c r="E1215" s="41" t="s">
        <v>479</v>
      </c>
      <c r="F1215" s="41" t="s">
        <v>146</v>
      </c>
      <c r="G1215" s="41" t="s">
        <v>103</v>
      </c>
      <c r="H1215" s="40"/>
      <c r="I1215" s="45">
        <v>0</v>
      </c>
      <c r="J1215" s="45">
        <v>0</v>
      </c>
      <c r="K1215" s="45">
        <f t="shared" si="203"/>
        <v>0</v>
      </c>
    </row>
    <row r="1216" spans="1:11" ht="18">
      <c r="A1216" s="60" t="s">
        <v>293</v>
      </c>
      <c r="B1216" s="40" t="s">
        <v>89</v>
      </c>
      <c r="C1216" s="40" t="s">
        <v>81</v>
      </c>
      <c r="D1216" s="40" t="s">
        <v>68</v>
      </c>
      <c r="E1216" s="40" t="s">
        <v>478</v>
      </c>
      <c r="F1216" s="40"/>
      <c r="G1216" s="40"/>
      <c r="H1216" s="40"/>
      <c r="I1216" s="44">
        <f aca="true" t="shared" si="204" ref="I1216:J1218">I1217</f>
        <v>1639.6</v>
      </c>
      <c r="J1216" s="44">
        <f t="shared" si="204"/>
        <v>0</v>
      </c>
      <c r="K1216" s="45">
        <f t="shared" si="203"/>
        <v>1639.6</v>
      </c>
    </row>
    <row r="1217" spans="1:11" ht="30">
      <c r="A1217" s="60" t="s">
        <v>143</v>
      </c>
      <c r="B1217" s="40" t="s">
        <v>89</v>
      </c>
      <c r="C1217" s="40" t="s">
        <v>81</v>
      </c>
      <c r="D1217" s="40" t="s">
        <v>68</v>
      </c>
      <c r="E1217" s="40" t="s">
        <v>478</v>
      </c>
      <c r="F1217" s="40" t="s">
        <v>142</v>
      </c>
      <c r="G1217" s="40"/>
      <c r="H1217" s="40"/>
      <c r="I1217" s="44">
        <f t="shared" si="204"/>
        <v>1639.6</v>
      </c>
      <c r="J1217" s="44">
        <f t="shared" si="204"/>
        <v>0</v>
      </c>
      <c r="K1217" s="45">
        <f t="shared" si="203"/>
        <v>1639.6</v>
      </c>
    </row>
    <row r="1218" spans="1:11" ht="45">
      <c r="A1218" s="60" t="s">
        <v>215</v>
      </c>
      <c r="B1218" s="40" t="s">
        <v>89</v>
      </c>
      <c r="C1218" s="40" t="s">
        <v>81</v>
      </c>
      <c r="D1218" s="40" t="s">
        <v>68</v>
      </c>
      <c r="E1218" s="40" t="s">
        <v>478</v>
      </c>
      <c r="F1218" s="40" t="s">
        <v>146</v>
      </c>
      <c r="G1218" s="40"/>
      <c r="H1218" s="40"/>
      <c r="I1218" s="44">
        <f t="shared" si="204"/>
        <v>1639.6</v>
      </c>
      <c r="J1218" s="44">
        <f t="shared" si="204"/>
        <v>0</v>
      </c>
      <c r="K1218" s="45">
        <f t="shared" si="203"/>
        <v>1639.6</v>
      </c>
    </row>
    <row r="1219" spans="1:11" ht="18">
      <c r="A1219" s="61" t="s">
        <v>113</v>
      </c>
      <c r="B1219" s="41" t="s">
        <v>89</v>
      </c>
      <c r="C1219" s="41" t="s">
        <v>81</v>
      </c>
      <c r="D1219" s="41" t="s">
        <v>68</v>
      </c>
      <c r="E1219" s="41" t="s">
        <v>478</v>
      </c>
      <c r="F1219" s="41" t="s">
        <v>146</v>
      </c>
      <c r="G1219" s="41" t="s">
        <v>102</v>
      </c>
      <c r="H1219" s="40"/>
      <c r="I1219" s="45">
        <v>1639.6</v>
      </c>
      <c r="J1219" s="45">
        <v>0</v>
      </c>
      <c r="K1219" s="45">
        <f t="shared" si="203"/>
        <v>1639.6</v>
      </c>
    </row>
    <row r="1220" spans="1:11" ht="18">
      <c r="A1220" s="60" t="s">
        <v>293</v>
      </c>
      <c r="B1220" s="40" t="s">
        <v>89</v>
      </c>
      <c r="C1220" s="40" t="s">
        <v>81</v>
      </c>
      <c r="D1220" s="40" t="s">
        <v>68</v>
      </c>
      <c r="E1220" s="40" t="s">
        <v>478</v>
      </c>
      <c r="F1220" s="40"/>
      <c r="G1220" s="40"/>
      <c r="H1220" s="40"/>
      <c r="I1220" s="44">
        <f aca="true" t="shared" si="205" ref="I1220:K1222">I1221</f>
        <v>1454</v>
      </c>
      <c r="J1220" s="44">
        <f t="shared" si="205"/>
        <v>0</v>
      </c>
      <c r="K1220" s="44">
        <f t="shared" si="205"/>
        <v>1454</v>
      </c>
    </row>
    <row r="1221" spans="1:11" ht="30">
      <c r="A1221" s="60" t="s">
        <v>143</v>
      </c>
      <c r="B1221" s="40" t="s">
        <v>89</v>
      </c>
      <c r="C1221" s="40" t="s">
        <v>81</v>
      </c>
      <c r="D1221" s="40" t="s">
        <v>68</v>
      </c>
      <c r="E1221" s="40" t="s">
        <v>478</v>
      </c>
      <c r="F1221" s="40" t="s">
        <v>142</v>
      </c>
      <c r="G1221" s="40"/>
      <c r="H1221" s="40"/>
      <c r="I1221" s="44">
        <f t="shared" si="205"/>
        <v>1454</v>
      </c>
      <c r="J1221" s="44">
        <f t="shared" si="205"/>
        <v>0</v>
      </c>
      <c r="K1221" s="44">
        <f t="shared" si="205"/>
        <v>1454</v>
      </c>
    </row>
    <row r="1222" spans="1:11" ht="45">
      <c r="A1222" s="60" t="s">
        <v>215</v>
      </c>
      <c r="B1222" s="40" t="s">
        <v>89</v>
      </c>
      <c r="C1222" s="40" t="s">
        <v>81</v>
      </c>
      <c r="D1222" s="40" t="s">
        <v>68</v>
      </c>
      <c r="E1222" s="40" t="s">
        <v>478</v>
      </c>
      <c r="F1222" s="40" t="s">
        <v>146</v>
      </c>
      <c r="G1222" s="40"/>
      <c r="H1222" s="40"/>
      <c r="I1222" s="44">
        <f t="shared" si="205"/>
        <v>1454</v>
      </c>
      <c r="J1222" s="44">
        <f t="shared" si="205"/>
        <v>0</v>
      </c>
      <c r="K1222" s="44">
        <f t="shared" si="205"/>
        <v>1454</v>
      </c>
    </row>
    <row r="1223" spans="1:11" ht="18">
      <c r="A1223" s="61" t="s">
        <v>114</v>
      </c>
      <c r="B1223" s="41" t="s">
        <v>89</v>
      </c>
      <c r="C1223" s="41" t="s">
        <v>81</v>
      </c>
      <c r="D1223" s="41" t="s">
        <v>68</v>
      </c>
      <c r="E1223" s="41" t="s">
        <v>478</v>
      </c>
      <c r="F1223" s="41" t="s">
        <v>146</v>
      </c>
      <c r="G1223" s="41" t="s">
        <v>103</v>
      </c>
      <c r="H1223" s="40"/>
      <c r="I1223" s="45">
        <v>1454</v>
      </c>
      <c r="J1223" s="45">
        <v>0</v>
      </c>
      <c r="K1223" s="45">
        <f>I1223+J1223</f>
        <v>1454</v>
      </c>
    </row>
    <row r="1224" spans="1:11" ht="18">
      <c r="A1224" s="60" t="s">
        <v>293</v>
      </c>
      <c r="B1224" s="40" t="s">
        <v>89</v>
      </c>
      <c r="C1224" s="40" t="s">
        <v>81</v>
      </c>
      <c r="D1224" s="40" t="s">
        <v>68</v>
      </c>
      <c r="E1224" s="40" t="s">
        <v>287</v>
      </c>
      <c r="F1224" s="40"/>
      <c r="G1224" s="40"/>
      <c r="H1224" s="40"/>
      <c r="I1224" s="44">
        <f aca="true" t="shared" si="206" ref="I1224:J1226">I1225</f>
        <v>0</v>
      </c>
      <c r="J1224" s="44">
        <f t="shared" si="206"/>
        <v>0</v>
      </c>
      <c r="K1224" s="44">
        <f t="shared" si="194"/>
        <v>0</v>
      </c>
    </row>
    <row r="1225" spans="1:11" ht="30">
      <c r="A1225" s="60" t="s">
        <v>143</v>
      </c>
      <c r="B1225" s="40" t="s">
        <v>89</v>
      </c>
      <c r="C1225" s="40" t="s">
        <v>81</v>
      </c>
      <c r="D1225" s="40" t="s">
        <v>68</v>
      </c>
      <c r="E1225" s="40" t="s">
        <v>287</v>
      </c>
      <c r="F1225" s="40" t="s">
        <v>142</v>
      </c>
      <c r="G1225" s="40"/>
      <c r="H1225" s="40"/>
      <c r="I1225" s="44">
        <f t="shared" si="206"/>
        <v>0</v>
      </c>
      <c r="J1225" s="44">
        <f t="shared" si="206"/>
        <v>0</v>
      </c>
      <c r="K1225" s="44">
        <f t="shared" si="194"/>
        <v>0</v>
      </c>
    </row>
    <row r="1226" spans="1:11" ht="45">
      <c r="A1226" s="60" t="s">
        <v>215</v>
      </c>
      <c r="B1226" s="40" t="s">
        <v>89</v>
      </c>
      <c r="C1226" s="40" t="s">
        <v>81</v>
      </c>
      <c r="D1226" s="40" t="s">
        <v>68</v>
      </c>
      <c r="E1226" s="40" t="s">
        <v>287</v>
      </c>
      <c r="F1226" s="40" t="s">
        <v>146</v>
      </c>
      <c r="G1226" s="40"/>
      <c r="H1226" s="40"/>
      <c r="I1226" s="44">
        <f t="shared" si="206"/>
        <v>0</v>
      </c>
      <c r="J1226" s="44">
        <f t="shared" si="206"/>
        <v>0</v>
      </c>
      <c r="K1226" s="44">
        <f t="shared" si="194"/>
        <v>0</v>
      </c>
    </row>
    <row r="1227" spans="1:11" ht="18">
      <c r="A1227" s="61" t="s">
        <v>113</v>
      </c>
      <c r="B1227" s="41" t="s">
        <v>89</v>
      </c>
      <c r="C1227" s="41" t="s">
        <v>81</v>
      </c>
      <c r="D1227" s="41" t="s">
        <v>68</v>
      </c>
      <c r="E1227" s="41" t="s">
        <v>287</v>
      </c>
      <c r="F1227" s="41" t="s">
        <v>146</v>
      </c>
      <c r="G1227" s="41" t="s">
        <v>102</v>
      </c>
      <c r="H1227" s="41"/>
      <c r="I1227" s="45">
        <v>0</v>
      </c>
      <c r="J1227" s="45">
        <v>0</v>
      </c>
      <c r="K1227" s="45">
        <f t="shared" si="194"/>
        <v>0</v>
      </c>
    </row>
    <row r="1228" spans="1:11" ht="29.25">
      <c r="A1228" s="65" t="s">
        <v>236</v>
      </c>
      <c r="B1228" s="42" t="s">
        <v>89</v>
      </c>
      <c r="C1228" s="42" t="s">
        <v>109</v>
      </c>
      <c r="D1228" s="42"/>
      <c r="E1228" s="42"/>
      <c r="F1228" s="42"/>
      <c r="G1228" s="42"/>
      <c r="H1228" s="42"/>
      <c r="I1228" s="43">
        <f aca="true" t="shared" si="207" ref="I1228:J1233">I1229</f>
        <v>5687.1</v>
      </c>
      <c r="J1228" s="43">
        <f t="shared" si="207"/>
        <v>-95.9</v>
      </c>
      <c r="K1228" s="43">
        <f t="shared" si="194"/>
        <v>5591.200000000001</v>
      </c>
    </row>
    <row r="1229" spans="1:11" ht="30">
      <c r="A1229" s="60" t="s">
        <v>38</v>
      </c>
      <c r="B1229" s="40" t="s">
        <v>89</v>
      </c>
      <c r="C1229" s="40" t="s">
        <v>109</v>
      </c>
      <c r="D1229" s="40" t="s">
        <v>67</v>
      </c>
      <c r="E1229" s="40" t="s">
        <v>265</v>
      </c>
      <c r="F1229" s="42"/>
      <c r="G1229" s="42"/>
      <c r="H1229" s="42"/>
      <c r="I1229" s="44">
        <f t="shared" si="207"/>
        <v>5687.1</v>
      </c>
      <c r="J1229" s="44">
        <f t="shared" si="207"/>
        <v>-95.9</v>
      </c>
      <c r="K1229" s="44">
        <f t="shared" si="194"/>
        <v>5591.200000000001</v>
      </c>
    </row>
    <row r="1230" spans="1:11" ht="30">
      <c r="A1230" s="60" t="s">
        <v>279</v>
      </c>
      <c r="B1230" s="40" t="s">
        <v>89</v>
      </c>
      <c r="C1230" s="40" t="s">
        <v>109</v>
      </c>
      <c r="D1230" s="40" t="s">
        <v>67</v>
      </c>
      <c r="E1230" s="40" t="s">
        <v>265</v>
      </c>
      <c r="F1230" s="40"/>
      <c r="G1230" s="40"/>
      <c r="H1230" s="40"/>
      <c r="I1230" s="44">
        <f t="shared" si="207"/>
        <v>5687.1</v>
      </c>
      <c r="J1230" s="44">
        <f t="shared" si="207"/>
        <v>-95.9</v>
      </c>
      <c r="K1230" s="44">
        <f t="shared" si="194"/>
        <v>5591.200000000001</v>
      </c>
    </row>
    <row r="1231" spans="1:11" ht="74.25" customHeight="1">
      <c r="A1231" s="60" t="s">
        <v>33</v>
      </c>
      <c r="B1231" s="40" t="s">
        <v>89</v>
      </c>
      <c r="C1231" s="40" t="s">
        <v>109</v>
      </c>
      <c r="D1231" s="40" t="s">
        <v>67</v>
      </c>
      <c r="E1231" s="40" t="s">
        <v>281</v>
      </c>
      <c r="F1231" s="40"/>
      <c r="G1231" s="40"/>
      <c r="H1231" s="40"/>
      <c r="I1231" s="44">
        <f t="shared" si="207"/>
        <v>5687.1</v>
      </c>
      <c r="J1231" s="44">
        <f t="shared" si="207"/>
        <v>-95.9</v>
      </c>
      <c r="K1231" s="44">
        <f t="shared" si="194"/>
        <v>5591.200000000001</v>
      </c>
    </row>
    <row r="1232" spans="1:11" ht="30">
      <c r="A1232" s="60" t="s">
        <v>280</v>
      </c>
      <c r="B1232" s="40" t="s">
        <v>89</v>
      </c>
      <c r="C1232" s="40" t="s">
        <v>109</v>
      </c>
      <c r="D1232" s="40" t="s">
        <v>67</v>
      </c>
      <c r="E1232" s="40" t="s">
        <v>281</v>
      </c>
      <c r="F1232" s="40" t="s">
        <v>232</v>
      </c>
      <c r="G1232" s="40"/>
      <c r="H1232" s="40"/>
      <c r="I1232" s="44">
        <f t="shared" si="207"/>
        <v>5687.1</v>
      </c>
      <c r="J1232" s="44">
        <f t="shared" si="207"/>
        <v>-95.9</v>
      </c>
      <c r="K1232" s="44">
        <f t="shared" si="194"/>
        <v>5591.200000000001</v>
      </c>
    </row>
    <row r="1233" spans="1:11" ht="18">
      <c r="A1233" s="60" t="s">
        <v>234</v>
      </c>
      <c r="B1233" s="40" t="s">
        <v>89</v>
      </c>
      <c r="C1233" s="40" t="s">
        <v>109</v>
      </c>
      <c r="D1233" s="40" t="s">
        <v>67</v>
      </c>
      <c r="E1233" s="40" t="s">
        <v>281</v>
      </c>
      <c r="F1233" s="40" t="s">
        <v>233</v>
      </c>
      <c r="G1233" s="40"/>
      <c r="H1233" s="40"/>
      <c r="I1233" s="44">
        <f t="shared" si="207"/>
        <v>5687.1</v>
      </c>
      <c r="J1233" s="44">
        <f t="shared" si="207"/>
        <v>-95.9</v>
      </c>
      <c r="K1233" s="44">
        <f t="shared" si="194"/>
        <v>5591.200000000001</v>
      </c>
    </row>
    <row r="1234" spans="1:11" ht="18">
      <c r="A1234" s="61" t="s">
        <v>113</v>
      </c>
      <c r="B1234" s="41" t="s">
        <v>89</v>
      </c>
      <c r="C1234" s="41" t="s">
        <v>109</v>
      </c>
      <c r="D1234" s="41" t="s">
        <v>67</v>
      </c>
      <c r="E1234" s="41" t="s">
        <v>281</v>
      </c>
      <c r="F1234" s="41" t="s">
        <v>233</v>
      </c>
      <c r="G1234" s="41" t="s">
        <v>102</v>
      </c>
      <c r="H1234" s="41"/>
      <c r="I1234" s="45">
        <v>5687.1</v>
      </c>
      <c r="J1234" s="45">
        <v>-95.9</v>
      </c>
      <c r="K1234" s="45">
        <f t="shared" si="194"/>
        <v>5591.200000000001</v>
      </c>
    </row>
    <row r="1235" spans="1:11" ht="18">
      <c r="A1235" s="125" t="s">
        <v>111</v>
      </c>
      <c r="B1235" s="46"/>
      <c r="C1235" s="46"/>
      <c r="D1235" s="46"/>
      <c r="E1235" s="46"/>
      <c r="F1235" s="46"/>
      <c r="G1235" s="46"/>
      <c r="H1235" s="46"/>
      <c r="I1235" s="77">
        <f>I6+I36+I52+I254+I356+I866+I1147+I705</f>
        <v>1042718.0999999999</v>
      </c>
      <c r="J1235" s="77">
        <f>J6+J36+J52+J254+J356+J866+J1147+J705</f>
        <v>30143.099999999995</v>
      </c>
      <c r="K1235" s="43">
        <f>I1235+J1235</f>
        <v>1072861.2</v>
      </c>
    </row>
    <row r="1236" spans="1:11" ht="18">
      <c r="A1236" s="125" t="s">
        <v>113</v>
      </c>
      <c r="B1236" s="46"/>
      <c r="C1236" s="46"/>
      <c r="D1236" s="46"/>
      <c r="E1236" s="46"/>
      <c r="F1236" s="46"/>
      <c r="G1236" s="81" t="s">
        <v>102</v>
      </c>
      <c r="H1236" s="46"/>
      <c r="I1236" s="77">
        <f>I7+I37+I53+I255+I357+I867+I1148+I706</f>
        <v>383874.30000000005</v>
      </c>
      <c r="J1236" s="77">
        <f>J7+J37+J53+J255+J357+J867+J1148+J706</f>
        <v>9624.6</v>
      </c>
      <c r="K1236" s="43">
        <f>I1236+J1236</f>
        <v>393498.9</v>
      </c>
    </row>
    <row r="1237" spans="1:11" ht="18">
      <c r="A1237" s="125" t="s">
        <v>114</v>
      </c>
      <c r="B1237" s="46"/>
      <c r="C1237" s="46"/>
      <c r="D1237" s="46"/>
      <c r="E1237" s="46"/>
      <c r="F1237" s="46"/>
      <c r="G1237" s="81" t="s">
        <v>103</v>
      </c>
      <c r="H1237" s="46"/>
      <c r="I1237" s="77">
        <f>I54+I256+I358+I868+I1149+I707</f>
        <v>658843.7999999999</v>
      </c>
      <c r="J1237" s="77">
        <f>J54+J256+J358+J868+J1149+J707</f>
        <v>20518.5</v>
      </c>
      <c r="K1237" s="43">
        <f>I1237+J1237</f>
        <v>679362.2999999999</v>
      </c>
    </row>
    <row r="1238" spans="1:9" ht="18">
      <c r="A1238" s="137"/>
      <c r="B1238" s="137"/>
      <c r="C1238" s="137"/>
      <c r="D1238" s="137"/>
      <c r="E1238" s="137"/>
      <c r="F1238" s="137"/>
      <c r="G1238" s="137"/>
      <c r="H1238" s="137"/>
      <c r="I1238" s="138"/>
    </row>
    <row r="1239" spans="1:9" ht="18">
      <c r="A1239" s="126"/>
      <c r="B1239" s="74"/>
      <c r="C1239" s="74"/>
      <c r="D1239" s="74"/>
      <c r="E1239" s="74"/>
      <c r="F1239" s="74"/>
      <c r="G1239" s="74"/>
      <c r="H1239" s="74"/>
      <c r="I1239" s="74"/>
    </row>
    <row r="1240" spans="1:9" ht="18">
      <c r="A1240" s="127"/>
      <c r="B1240" s="34"/>
      <c r="C1240" s="34"/>
      <c r="D1240" s="34"/>
      <c r="E1240" s="34"/>
      <c r="F1240" s="34"/>
      <c r="G1240" s="34"/>
      <c r="H1240" s="34"/>
      <c r="I1240" s="35"/>
    </row>
    <row r="1241" spans="1:9" ht="18">
      <c r="A1241" s="127"/>
      <c r="B1241" s="34"/>
      <c r="C1241" s="34"/>
      <c r="D1241" s="36"/>
      <c r="E1241" s="34"/>
      <c r="F1241" s="34"/>
      <c r="G1241" s="34"/>
      <c r="H1241" s="34"/>
      <c r="I1241" s="35"/>
    </row>
    <row r="1242" spans="1:9" ht="18">
      <c r="A1242" s="127"/>
      <c r="B1242" s="34"/>
      <c r="C1242" s="34"/>
      <c r="D1242" s="34"/>
      <c r="E1242" s="34"/>
      <c r="F1242" s="34"/>
      <c r="G1242" s="34"/>
      <c r="H1242" s="34"/>
      <c r="I1242" s="35"/>
    </row>
    <row r="1243" spans="1:9" ht="18">
      <c r="A1243" s="127"/>
      <c r="B1243" s="34"/>
      <c r="C1243" s="34"/>
      <c r="D1243" s="34"/>
      <c r="E1243" s="34"/>
      <c r="F1243" s="34"/>
      <c r="G1243" s="34"/>
      <c r="H1243" s="34"/>
      <c r="I1243" s="35"/>
    </row>
    <row r="1244" spans="1:9" ht="18">
      <c r="A1244" s="127"/>
      <c r="B1244" s="34"/>
      <c r="C1244" s="34"/>
      <c r="D1244" s="34"/>
      <c r="E1244" s="34"/>
      <c r="F1244" s="34"/>
      <c r="G1244" s="34"/>
      <c r="H1244" s="34"/>
      <c r="I1244" s="35"/>
    </row>
    <row r="1245" spans="1:9" ht="18">
      <c r="A1245" s="127"/>
      <c r="B1245" s="34"/>
      <c r="C1245" s="34"/>
      <c r="D1245" s="34"/>
      <c r="E1245" s="34"/>
      <c r="F1245" s="34"/>
      <c r="G1245" s="34"/>
      <c r="H1245" s="34"/>
      <c r="I1245" s="35"/>
    </row>
    <row r="1246" spans="1:9" ht="18">
      <c r="A1246" s="127"/>
      <c r="B1246" s="34"/>
      <c r="C1246" s="34"/>
      <c r="D1246" s="34"/>
      <c r="E1246" s="34"/>
      <c r="F1246" s="34"/>
      <c r="G1246" s="34"/>
      <c r="H1246" s="34"/>
      <c r="I1246" s="35"/>
    </row>
    <row r="1247" spans="1:9" ht="18">
      <c r="A1247" s="127"/>
      <c r="B1247" s="34"/>
      <c r="C1247" s="34"/>
      <c r="D1247" s="34"/>
      <c r="E1247" s="34"/>
      <c r="F1247" s="34"/>
      <c r="G1247" s="34"/>
      <c r="H1247" s="34"/>
      <c r="I1247" s="35"/>
    </row>
    <row r="1248" spans="1:9" ht="18">
      <c r="A1248" s="127"/>
      <c r="B1248" s="34"/>
      <c r="C1248" s="34"/>
      <c r="D1248" s="34"/>
      <c r="E1248" s="34"/>
      <c r="F1248" s="34"/>
      <c r="G1248" s="34"/>
      <c r="H1248" s="34"/>
      <c r="I1248" s="35"/>
    </row>
    <row r="1249" spans="1:9" ht="18">
      <c r="A1249" s="127"/>
      <c r="B1249" s="34"/>
      <c r="C1249" s="34"/>
      <c r="D1249" s="34"/>
      <c r="E1249" s="34"/>
      <c r="F1249" s="34"/>
      <c r="G1249" s="34"/>
      <c r="H1249" s="34"/>
      <c r="I1249" s="35"/>
    </row>
    <row r="1250" spans="1:9" ht="18">
      <c r="A1250" s="127"/>
      <c r="B1250" s="34"/>
      <c r="C1250" s="34"/>
      <c r="D1250" s="34"/>
      <c r="E1250" s="34"/>
      <c r="F1250" s="34"/>
      <c r="G1250" s="34"/>
      <c r="H1250" s="34"/>
      <c r="I1250" s="35"/>
    </row>
    <row r="1251" spans="1:9" ht="18">
      <c r="A1251" s="127"/>
      <c r="B1251" s="34"/>
      <c r="C1251" s="34"/>
      <c r="D1251" s="34"/>
      <c r="E1251" s="34"/>
      <c r="F1251" s="34"/>
      <c r="G1251" s="34"/>
      <c r="H1251" s="34"/>
      <c r="I1251" s="35"/>
    </row>
    <row r="1252" spans="1:9" ht="18">
      <c r="A1252" s="127"/>
      <c r="B1252" s="34"/>
      <c r="C1252" s="34"/>
      <c r="D1252" s="34"/>
      <c r="E1252" s="34"/>
      <c r="F1252" s="34"/>
      <c r="G1252" s="34"/>
      <c r="H1252" s="34"/>
      <c r="I1252" s="35"/>
    </row>
    <row r="1253" spans="1:9" ht="18">
      <c r="A1253" s="127"/>
      <c r="B1253" s="34"/>
      <c r="C1253" s="34"/>
      <c r="D1253" s="34"/>
      <c r="E1253" s="34"/>
      <c r="F1253" s="34"/>
      <c r="G1253" s="34"/>
      <c r="H1253" s="34"/>
      <c r="I1253" s="35"/>
    </row>
    <row r="1254" spans="1:9" ht="18">
      <c r="A1254" s="127"/>
      <c r="B1254" s="34"/>
      <c r="C1254" s="34"/>
      <c r="D1254" s="34"/>
      <c r="E1254" s="34"/>
      <c r="F1254" s="34"/>
      <c r="G1254" s="34"/>
      <c r="H1254" s="34"/>
      <c r="I1254" s="35"/>
    </row>
    <row r="1255" spans="1:9" ht="18">
      <c r="A1255" s="127"/>
      <c r="B1255" s="34"/>
      <c r="C1255" s="34"/>
      <c r="D1255" s="34"/>
      <c r="E1255" s="34"/>
      <c r="F1255" s="34"/>
      <c r="G1255" s="34"/>
      <c r="H1255" s="34"/>
      <c r="I1255" s="35"/>
    </row>
    <row r="1256" spans="1:9" ht="18">
      <c r="A1256" s="127"/>
      <c r="B1256" s="34"/>
      <c r="C1256" s="34"/>
      <c r="D1256" s="34"/>
      <c r="E1256" s="34"/>
      <c r="F1256" s="34"/>
      <c r="G1256" s="34"/>
      <c r="H1256" s="34"/>
      <c r="I1256" s="35"/>
    </row>
    <row r="1257" spans="1:9" ht="18">
      <c r="A1257" s="127"/>
      <c r="B1257" s="34"/>
      <c r="C1257" s="34"/>
      <c r="D1257" s="34"/>
      <c r="E1257" s="34"/>
      <c r="F1257" s="34"/>
      <c r="G1257" s="34"/>
      <c r="H1257" s="34"/>
      <c r="I1257" s="35"/>
    </row>
    <row r="1258" spans="1:9" ht="18">
      <c r="A1258" s="127"/>
      <c r="B1258" s="34"/>
      <c r="C1258" s="34"/>
      <c r="D1258" s="34"/>
      <c r="E1258" s="34"/>
      <c r="F1258" s="34"/>
      <c r="G1258" s="34"/>
      <c r="H1258" s="34"/>
      <c r="I1258" s="35"/>
    </row>
    <row r="1259" spans="1:9" ht="18">
      <c r="A1259" s="127"/>
      <c r="B1259" s="34"/>
      <c r="C1259" s="34"/>
      <c r="D1259" s="34"/>
      <c r="E1259" s="34"/>
      <c r="F1259" s="34"/>
      <c r="G1259" s="34"/>
      <c r="H1259" s="34"/>
      <c r="I1259" s="35"/>
    </row>
    <row r="1260" spans="1:9" ht="18">
      <c r="A1260" s="127"/>
      <c r="B1260" s="34"/>
      <c r="C1260" s="34"/>
      <c r="D1260" s="34"/>
      <c r="E1260" s="34"/>
      <c r="F1260" s="34"/>
      <c r="G1260" s="34"/>
      <c r="H1260" s="34"/>
      <c r="I1260" s="35"/>
    </row>
    <row r="1261" spans="1:9" ht="18">
      <c r="A1261" s="127"/>
      <c r="B1261" s="34"/>
      <c r="C1261" s="34"/>
      <c r="D1261" s="34"/>
      <c r="E1261" s="34"/>
      <c r="F1261" s="34"/>
      <c r="G1261" s="34"/>
      <c r="H1261" s="34"/>
      <c r="I1261" s="35"/>
    </row>
    <row r="1262" spans="1:9" ht="18">
      <c r="A1262" s="127"/>
      <c r="B1262" s="34"/>
      <c r="C1262" s="34"/>
      <c r="D1262" s="34"/>
      <c r="E1262" s="34"/>
      <c r="F1262" s="34"/>
      <c r="G1262" s="34"/>
      <c r="H1262" s="34"/>
      <c r="I1262" s="35"/>
    </row>
    <row r="1263" spans="1:9" ht="18">
      <c r="A1263" s="127"/>
      <c r="B1263" s="34"/>
      <c r="C1263" s="34"/>
      <c r="D1263" s="34"/>
      <c r="E1263" s="34"/>
      <c r="F1263" s="34"/>
      <c r="G1263" s="34"/>
      <c r="H1263" s="34"/>
      <c r="I1263" s="35"/>
    </row>
    <row r="1264" spans="1:9" ht="18">
      <c r="A1264" s="127"/>
      <c r="B1264" s="34"/>
      <c r="C1264" s="34"/>
      <c r="D1264" s="34"/>
      <c r="E1264" s="34"/>
      <c r="F1264" s="34"/>
      <c r="G1264" s="34"/>
      <c r="H1264" s="34"/>
      <c r="I1264" s="35"/>
    </row>
    <row r="1265" spans="1:9" ht="18">
      <c r="A1265" s="127"/>
      <c r="B1265" s="34"/>
      <c r="C1265" s="34"/>
      <c r="D1265" s="34"/>
      <c r="E1265" s="34"/>
      <c r="F1265" s="34"/>
      <c r="G1265" s="34"/>
      <c r="H1265" s="34"/>
      <c r="I1265" s="35"/>
    </row>
    <row r="1266" spans="1:9" ht="18">
      <c r="A1266" s="127"/>
      <c r="B1266" s="34"/>
      <c r="C1266" s="34"/>
      <c r="D1266" s="34"/>
      <c r="E1266" s="34"/>
      <c r="F1266" s="34"/>
      <c r="G1266" s="34"/>
      <c r="H1266" s="34"/>
      <c r="I1266" s="35"/>
    </row>
    <row r="1267" spans="1:9" ht="18">
      <c r="A1267" s="127"/>
      <c r="B1267" s="34"/>
      <c r="C1267" s="34"/>
      <c r="D1267" s="34"/>
      <c r="E1267" s="34"/>
      <c r="F1267" s="34"/>
      <c r="G1267" s="34"/>
      <c r="H1267" s="34"/>
      <c r="I1267" s="35"/>
    </row>
    <row r="1268" spans="1:9" ht="18">
      <c r="A1268" s="127"/>
      <c r="B1268" s="34"/>
      <c r="C1268" s="34"/>
      <c r="D1268" s="34"/>
      <c r="E1268" s="34"/>
      <c r="F1268" s="34"/>
      <c r="G1268" s="34"/>
      <c r="H1268" s="34"/>
      <c r="I1268" s="35"/>
    </row>
    <row r="1269" spans="1:9" ht="18">
      <c r="A1269" s="127"/>
      <c r="B1269" s="34"/>
      <c r="C1269" s="34"/>
      <c r="D1269" s="34"/>
      <c r="E1269" s="34"/>
      <c r="F1269" s="34"/>
      <c r="G1269" s="34"/>
      <c r="H1269" s="34"/>
      <c r="I1269" s="35"/>
    </row>
    <row r="1270" spans="1:9" ht="18">
      <c r="A1270" s="127"/>
      <c r="B1270" s="34"/>
      <c r="C1270" s="34"/>
      <c r="D1270" s="34"/>
      <c r="E1270" s="34"/>
      <c r="F1270" s="34"/>
      <c r="G1270" s="34"/>
      <c r="H1270" s="34"/>
      <c r="I1270" s="35"/>
    </row>
    <row r="1271" spans="1:9" ht="18">
      <c r="A1271" s="127"/>
      <c r="B1271" s="34"/>
      <c r="C1271" s="34"/>
      <c r="D1271" s="34"/>
      <c r="E1271" s="34"/>
      <c r="F1271" s="34"/>
      <c r="G1271" s="34"/>
      <c r="H1271" s="34"/>
      <c r="I1271" s="35"/>
    </row>
    <row r="1272" spans="1:9" ht="18">
      <c r="A1272" s="127"/>
      <c r="B1272" s="34"/>
      <c r="C1272" s="34"/>
      <c r="D1272" s="34"/>
      <c r="E1272" s="34"/>
      <c r="F1272" s="34"/>
      <c r="G1272" s="34"/>
      <c r="H1272" s="34"/>
      <c r="I1272" s="35"/>
    </row>
    <row r="1273" spans="1:9" ht="18">
      <c r="A1273" s="128"/>
      <c r="B1273" s="37"/>
      <c r="C1273" s="37"/>
      <c r="D1273" s="37"/>
      <c r="E1273" s="37"/>
      <c r="F1273" s="37"/>
      <c r="G1273" s="37"/>
      <c r="H1273" s="37"/>
      <c r="I1273" s="35"/>
    </row>
    <row r="1274" spans="1:9" ht="18">
      <c r="A1274" s="128"/>
      <c r="B1274" s="37"/>
      <c r="C1274" s="37"/>
      <c r="D1274" s="37"/>
      <c r="E1274" s="37"/>
      <c r="F1274" s="37"/>
      <c r="G1274" s="37"/>
      <c r="H1274" s="37"/>
      <c r="I1274" s="35"/>
    </row>
    <row r="1275" spans="1:9" ht="18">
      <c r="A1275" s="128"/>
      <c r="B1275" s="37"/>
      <c r="C1275" s="37"/>
      <c r="D1275" s="37"/>
      <c r="E1275" s="37"/>
      <c r="F1275" s="37"/>
      <c r="G1275" s="37"/>
      <c r="H1275" s="37"/>
      <c r="I1275" s="35"/>
    </row>
    <row r="1276" spans="1:9" ht="18">
      <c r="A1276" s="128"/>
      <c r="B1276" s="37"/>
      <c r="C1276" s="37"/>
      <c r="D1276" s="37"/>
      <c r="E1276" s="37"/>
      <c r="F1276" s="37"/>
      <c r="G1276" s="37"/>
      <c r="H1276" s="37"/>
      <c r="I1276" s="35"/>
    </row>
    <row r="1277" spans="1:9" ht="18">
      <c r="A1277" s="128"/>
      <c r="B1277" s="37"/>
      <c r="C1277" s="37"/>
      <c r="D1277" s="37"/>
      <c r="E1277" s="37"/>
      <c r="F1277" s="37"/>
      <c r="G1277" s="37"/>
      <c r="H1277" s="37"/>
      <c r="I1277" s="35"/>
    </row>
    <row r="1278" spans="1:9" ht="18">
      <c r="A1278" s="128"/>
      <c r="B1278" s="37"/>
      <c r="C1278" s="37"/>
      <c r="D1278" s="37"/>
      <c r="E1278" s="37"/>
      <c r="F1278" s="37"/>
      <c r="G1278" s="37"/>
      <c r="H1278" s="37"/>
      <c r="I1278" s="35"/>
    </row>
    <row r="1279" spans="1:9" ht="18">
      <c r="A1279" s="128"/>
      <c r="B1279" s="37"/>
      <c r="C1279" s="37"/>
      <c r="D1279" s="37"/>
      <c r="E1279" s="37"/>
      <c r="F1279" s="37"/>
      <c r="G1279" s="37"/>
      <c r="H1279" s="37"/>
      <c r="I1279" s="35"/>
    </row>
    <row r="1280" spans="1:9" ht="18">
      <c r="A1280" s="128"/>
      <c r="B1280" s="37"/>
      <c r="C1280" s="37"/>
      <c r="D1280" s="37"/>
      <c r="E1280" s="37"/>
      <c r="F1280" s="37"/>
      <c r="G1280" s="37"/>
      <c r="H1280" s="37"/>
      <c r="I1280" s="35"/>
    </row>
    <row r="1281" spans="1:9" ht="18">
      <c r="A1281" s="128"/>
      <c r="B1281" s="37"/>
      <c r="C1281" s="37"/>
      <c r="D1281" s="37"/>
      <c r="E1281" s="37"/>
      <c r="F1281" s="37"/>
      <c r="G1281" s="37"/>
      <c r="H1281" s="37"/>
      <c r="I1281" s="35"/>
    </row>
    <row r="1282" spans="1:9" ht="18">
      <c r="A1282" s="128"/>
      <c r="B1282" s="37"/>
      <c r="C1282" s="37"/>
      <c r="D1282" s="37"/>
      <c r="E1282" s="37"/>
      <c r="F1282" s="37"/>
      <c r="G1282" s="37"/>
      <c r="H1282" s="37"/>
      <c r="I1282" s="35"/>
    </row>
    <row r="1283" spans="1:9" ht="18">
      <c r="A1283" s="128"/>
      <c r="B1283" s="37"/>
      <c r="C1283" s="37"/>
      <c r="D1283" s="37"/>
      <c r="E1283" s="37"/>
      <c r="F1283" s="37"/>
      <c r="G1283" s="37"/>
      <c r="H1283" s="37"/>
      <c r="I1283" s="35"/>
    </row>
    <row r="1284" spans="1:9" ht="18">
      <c r="A1284" s="128"/>
      <c r="B1284" s="37"/>
      <c r="C1284" s="37"/>
      <c r="D1284" s="37"/>
      <c r="E1284" s="37"/>
      <c r="F1284" s="37"/>
      <c r="G1284" s="37"/>
      <c r="H1284" s="37"/>
      <c r="I1284" s="35"/>
    </row>
    <row r="1285" spans="1:9" ht="18">
      <c r="A1285" s="128"/>
      <c r="B1285" s="37"/>
      <c r="C1285" s="37"/>
      <c r="D1285" s="37"/>
      <c r="E1285" s="37"/>
      <c r="F1285" s="37"/>
      <c r="G1285" s="37"/>
      <c r="H1285" s="37"/>
      <c r="I1285" s="35"/>
    </row>
    <row r="1286" spans="1:9" ht="18">
      <c r="A1286" s="128"/>
      <c r="B1286" s="37"/>
      <c r="C1286" s="37"/>
      <c r="D1286" s="37"/>
      <c r="E1286" s="37"/>
      <c r="F1286" s="37"/>
      <c r="G1286" s="37"/>
      <c r="H1286" s="37"/>
      <c r="I1286" s="35"/>
    </row>
    <row r="1287" spans="1:9" ht="18">
      <c r="A1287" s="128"/>
      <c r="B1287" s="37"/>
      <c r="C1287" s="37"/>
      <c r="D1287" s="37"/>
      <c r="E1287" s="37"/>
      <c r="F1287" s="37"/>
      <c r="G1287" s="37"/>
      <c r="H1287" s="37"/>
      <c r="I1287" s="35"/>
    </row>
    <row r="1288" spans="1:9" ht="18">
      <c r="A1288" s="128"/>
      <c r="B1288" s="37"/>
      <c r="C1288" s="37"/>
      <c r="D1288" s="37"/>
      <c r="E1288" s="37"/>
      <c r="F1288" s="37"/>
      <c r="G1288" s="37"/>
      <c r="H1288" s="37"/>
      <c r="I1288" s="35"/>
    </row>
    <row r="1289" spans="1:9" ht="18">
      <c r="A1289" s="128"/>
      <c r="B1289" s="37"/>
      <c r="C1289" s="37"/>
      <c r="D1289" s="37"/>
      <c r="E1289" s="37"/>
      <c r="F1289" s="37"/>
      <c r="G1289" s="37"/>
      <c r="H1289" s="37"/>
      <c r="I1289" s="35"/>
    </row>
    <row r="1290" spans="1:9" ht="18">
      <c r="A1290" s="128"/>
      <c r="B1290" s="37"/>
      <c r="C1290" s="37"/>
      <c r="D1290" s="37"/>
      <c r="E1290" s="37"/>
      <c r="F1290" s="37"/>
      <c r="G1290" s="37"/>
      <c r="H1290" s="37"/>
      <c r="I1290" s="35"/>
    </row>
    <row r="1291" spans="1:9" ht="18">
      <c r="A1291" s="128"/>
      <c r="B1291" s="37"/>
      <c r="C1291" s="37"/>
      <c r="D1291" s="37"/>
      <c r="E1291" s="37"/>
      <c r="F1291" s="37"/>
      <c r="G1291" s="37"/>
      <c r="H1291" s="37"/>
      <c r="I1291" s="35"/>
    </row>
    <row r="1292" spans="1:9" ht="18">
      <c r="A1292" s="128"/>
      <c r="B1292" s="37"/>
      <c r="C1292" s="37"/>
      <c r="D1292" s="37"/>
      <c r="E1292" s="37"/>
      <c r="F1292" s="37"/>
      <c r="G1292" s="37"/>
      <c r="H1292" s="37"/>
      <c r="I1292" s="35"/>
    </row>
    <row r="1293" spans="1:9" ht="18">
      <c r="A1293" s="128"/>
      <c r="B1293" s="37"/>
      <c r="C1293" s="37"/>
      <c r="D1293" s="37"/>
      <c r="E1293" s="37"/>
      <c r="F1293" s="37"/>
      <c r="G1293" s="37"/>
      <c r="H1293" s="37"/>
      <c r="I1293" s="35"/>
    </row>
    <row r="1294" spans="1:9" ht="18">
      <c r="A1294" s="128"/>
      <c r="B1294" s="37"/>
      <c r="C1294" s="37"/>
      <c r="D1294" s="37"/>
      <c r="E1294" s="37"/>
      <c r="F1294" s="37"/>
      <c r="G1294" s="37"/>
      <c r="H1294" s="37"/>
      <c r="I1294" s="35"/>
    </row>
    <row r="1295" spans="1:9" ht="18">
      <c r="A1295" s="128"/>
      <c r="B1295" s="37"/>
      <c r="C1295" s="37"/>
      <c r="D1295" s="37"/>
      <c r="E1295" s="37"/>
      <c r="F1295" s="37"/>
      <c r="G1295" s="37"/>
      <c r="H1295" s="37"/>
      <c r="I1295" s="35"/>
    </row>
    <row r="1296" spans="1:9" ht="18">
      <c r="A1296" s="128"/>
      <c r="B1296" s="37"/>
      <c r="C1296" s="37"/>
      <c r="D1296" s="37"/>
      <c r="E1296" s="37"/>
      <c r="F1296" s="37"/>
      <c r="G1296" s="37"/>
      <c r="H1296" s="37"/>
      <c r="I1296" s="35"/>
    </row>
    <row r="1297" spans="1:9" ht="18">
      <c r="A1297" s="128"/>
      <c r="B1297" s="37"/>
      <c r="C1297" s="37"/>
      <c r="D1297" s="37"/>
      <c r="E1297" s="37"/>
      <c r="F1297" s="37"/>
      <c r="G1297" s="37"/>
      <c r="H1297" s="37"/>
      <c r="I1297" s="35"/>
    </row>
    <row r="1298" spans="1:9" ht="18">
      <c r="A1298" s="128"/>
      <c r="B1298" s="37"/>
      <c r="C1298" s="37"/>
      <c r="D1298" s="37"/>
      <c r="E1298" s="37"/>
      <c r="F1298" s="37"/>
      <c r="G1298" s="37"/>
      <c r="H1298" s="37"/>
      <c r="I1298" s="35"/>
    </row>
    <row r="1299" spans="1:9" ht="18">
      <c r="A1299" s="128"/>
      <c r="B1299" s="37"/>
      <c r="C1299" s="37"/>
      <c r="D1299" s="37"/>
      <c r="E1299" s="37"/>
      <c r="F1299" s="37"/>
      <c r="G1299" s="37"/>
      <c r="H1299" s="37"/>
      <c r="I1299" s="35"/>
    </row>
    <row r="1300" spans="1:9" ht="18">
      <c r="A1300" s="128"/>
      <c r="B1300" s="37"/>
      <c r="C1300" s="37"/>
      <c r="D1300" s="37"/>
      <c r="E1300" s="37"/>
      <c r="F1300" s="37"/>
      <c r="G1300" s="37"/>
      <c r="H1300" s="37"/>
      <c r="I1300" s="35"/>
    </row>
    <row r="1301" spans="1:9" ht="18">
      <c r="A1301" s="128"/>
      <c r="B1301" s="37"/>
      <c r="C1301" s="37"/>
      <c r="D1301" s="37"/>
      <c r="E1301" s="37"/>
      <c r="F1301" s="37"/>
      <c r="G1301" s="37"/>
      <c r="H1301" s="37"/>
      <c r="I1301" s="35"/>
    </row>
    <row r="1302" spans="1:9" ht="18">
      <c r="A1302" s="128"/>
      <c r="B1302" s="37"/>
      <c r="C1302" s="37"/>
      <c r="D1302" s="37"/>
      <c r="E1302" s="37"/>
      <c r="F1302" s="37"/>
      <c r="G1302" s="37"/>
      <c r="H1302" s="37"/>
      <c r="I1302" s="35"/>
    </row>
    <row r="1303" spans="1:9" ht="18">
      <c r="A1303" s="128"/>
      <c r="B1303" s="37"/>
      <c r="C1303" s="37"/>
      <c r="D1303" s="37"/>
      <c r="E1303" s="37"/>
      <c r="F1303" s="37"/>
      <c r="G1303" s="37"/>
      <c r="H1303" s="37"/>
      <c r="I1303" s="35"/>
    </row>
    <row r="1304" spans="1:9" ht="18">
      <c r="A1304" s="128"/>
      <c r="B1304" s="37"/>
      <c r="C1304" s="37"/>
      <c r="D1304" s="37"/>
      <c r="E1304" s="37"/>
      <c r="F1304" s="37"/>
      <c r="G1304" s="37"/>
      <c r="H1304" s="37"/>
      <c r="I1304" s="35"/>
    </row>
    <row r="1305" spans="1:9" ht="18">
      <c r="A1305" s="128"/>
      <c r="B1305" s="37"/>
      <c r="C1305" s="37"/>
      <c r="D1305" s="37"/>
      <c r="E1305" s="37"/>
      <c r="F1305" s="37"/>
      <c r="G1305" s="37"/>
      <c r="H1305" s="37"/>
      <c r="I1305" s="35"/>
    </row>
    <row r="1306" spans="1:9" ht="18">
      <c r="A1306" s="128"/>
      <c r="B1306" s="37"/>
      <c r="C1306" s="37"/>
      <c r="D1306" s="37"/>
      <c r="E1306" s="37"/>
      <c r="F1306" s="37"/>
      <c r="G1306" s="37"/>
      <c r="H1306" s="37"/>
      <c r="I1306" s="35"/>
    </row>
    <row r="1307" spans="1:9" ht="18">
      <c r="A1307" s="128"/>
      <c r="B1307" s="37"/>
      <c r="C1307" s="37"/>
      <c r="D1307" s="37"/>
      <c r="E1307" s="37"/>
      <c r="F1307" s="37"/>
      <c r="G1307" s="37"/>
      <c r="H1307" s="37"/>
      <c r="I1307" s="35"/>
    </row>
    <row r="1308" spans="1:9" ht="18">
      <c r="A1308" s="128"/>
      <c r="B1308" s="37"/>
      <c r="C1308" s="37"/>
      <c r="D1308" s="37"/>
      <c r="E1308" s="37"/>
      <c r="F1308" s="37"/>
      <c r="G1308" s="37"/>
      <c r="H1308" s="37"/>
      <c r="I1308" s="35"/>
    </row>
    <row r="1309" spans="1:9" ht="18">
      <c r="A1309" s="128"/>
      <c r="B1309" s="37"/>
      <c r="C1309" s="37"/>
      <c r="D1309" s="37"/>
      <c r="E1309" s="37"/>
      <c r="F1309" s="37"/>
      <c r="G1309" s="37"/>
      <c r="H1309" s="37"/>
      <c r="I1309" s="35"/>
    </row>
    <row r="1310" spans="1:9" ht="18">
      <c r="A1310" s="128"/>
      <c r="B1310" s="37"/>
      <c r="C1310" s="37"/>
      <c r="D1310" s="37"/>
      <c r="E1310" s="37"/>
      <c r="F1310" s="37"/>
      <c r="G1310" s="37"/>
      <c r="H1310" s="37"/>
      <c r="I1310" s="35"/>
    </row>
    <row r="1311" spans="1:9" ht="18">
      <c r="A1311" s="128"/>
      <c r="B1311" s="37"/>
      <c r="C1311" s="37"/>
      <c r="D1311" s="37"/>
      <c r="E1311" s="37"/>
      <c r="F1311" s="37"/>
      <c r="G1311" s="37"/>
      <c r="H1311" s="37"/>
      <c r="I1311" s="35"/>
    </row>
    <row r="1312" spans="1:9" ht="18">
      <c r="A1312" s="128"/>
      <c r="B1312" s="37"/>
      <c r="C1312" s="37"/>
      <c r="D1312" s="37"/>
      <c r="E1312" s="37"/>
      <c r="F1312" s="37"/>
      <c r="G1312" s="37"/>
      <c r="H1312" s="37"/>
      <c r="I1312" s="35"/>
    </row>
    <row r="1313" spans="1:9" ht="18">
      <c r="A1313" s="128"/>
      <c r="B1313" s="37"/>
      <c r="C1313" s="37"/>
      <c r="D1313" s="37"/>
      <c r="E1313" s="37"/>
      <c r="F1313" s="37"/>
      <c r="G1313" s="37"/>
      <c r="H1313" s="37"/>
      <c r="I1313" s="35"/>
    </row>
    <row r="1314" spans="1:9" ht="18">
      <c r="A1314" s="128"/>
      <c r="B1314" s="37"/>
      <c r="C1314" s="37"/>
      <c r="D1314" s="37"/>
      <c r="E1314" s="37"/>
      <c r="F1314" s="37"/>
      <c r="G1314" s="37"/>
      <c r="H1314" s="37"/>
      <c r="I1314" s="35"/>
    </row>
    <row r="1315" spans="1:9" ht="18">
      <c r="A1315" s="128"/>
      <c r="B1315" s="37"/>
      <c r="C1315" s="37"/>
      <c r="D1315" s="37"/>
      <c r="E1315" s="37"/>
      <c r="F1315" s="37"/>
      <c r="G1315" s="37"/>
      <c r="H1315" s="37"/>
      <c r="I1315" s="35"/>
    </row>
    <row r="1316" spans="1:9" ht="18">
      <c r="A1316" s="128"/>
      <c r="B1316" s="37"/>
      <c r="C1316" s="37"/>
      <c r="D1316" s="37"/>
      <c r="E1316" s="37"/>
      <c r="F1316" s="37"/>
      <c r="G1316" s="37"/>
      <c r="H1316" s="37"/>
      <c r="I1316" s="35"/>
    </row>
    <row r="1317" spans="1:9" ht="18">
      <c r="A1317" s="128"/>
      <c r="B1317" s="37"/>
      <c r="C1317" s="37"/>
      <c r="D1317" s="37"/>
      <c r="E1317" s="37"/>
      <c r="F1317" s="37"/>
      <c r="G1317" s="37"/>
      <c r="H1317" s="37"/>
      <c r="I1317" s="35"/>
    </row>
    <row r="1318" spans="1:9" ht="18">
      <c r="A1318" s="128"/>
      <c r="B1318" s="37"/>
      <c r="C1318" s="37"/>
      <c r="D1318" s="37"/>
      <c r="E1318" s="37"/>
      <c r="F1318" s="37"/>
      <c r="G1318" s="37"/>
      <c r="H1318" s="37"/>
      <c r="I1318" s="35"/>
    </row>
    <row r="1319" spans="1:9" ht="18">
      <c r="A1319" s="128"/>
      <c r="B1319" s="37"/>
      <c r="C1319" s="37"/>
      <c r="D1319" s="37"/>
      <c r="E1319" s="37"/>
      <c r="F1319" s="37"/>
      <c r="G1319" s="37"/>
      <c r="H1319" s="37"/>
      <c r="I1319" s="35"/>
    </row>
    <row r="1320" spans="1:9" ht="18">
      <c r="A1320" s="128"/>
      <c r="B1320" s="37"/>
      <c r="C1320" s="37"/>
      <c r="D1320" s="37"/>
      <c r="E1320" s="37"/>
      <c r="F1320" s="37"/>
      <c r="G1320" s="37"/>
      <c r="H1320" s="37"/>
      <c r="I1320" s="35"/>
    </row>
    <row r="1321" spans="1:9" ht="18">
      <c r="A1321" s="128"/>
      <c r="B1321" s="37"/>
      <c r="C1321" s="37"/>
      <c r="D1321" s="37"/>
      <c r="E1321" s="37"/>
      <c r="F1321" s="37"/>
      <c r="G1321" s="37"/>
      <c r="H1321" s="37"/>
      <c r="I1321" s="35"/>
    </row>
    <row r="1322" spans="1:9" ht="18">
      <c r="A1322" s="128"/>
      <c r="B1322" s="37"/>
      <c r="C1322" s="37"/>
      <c r="D1322" s="37"/>
      <c r="E1322" s="37"/>
      <c r="F1322" s="37"/>
      <c r="G1322" s="37"/>
      <c r="H1322" s="37"/>
      <c r="I1322" s="35"/>
    </row>
    <row r="1323" spans="1:9" ht="18">
      <c r="A1323" s="128"/>
      <c r="B1323" s="37"/>
      <c r="C1323" s="37"/>
      <c r="D1323" s="37"/>
      <c r="E1323" s="37"/>
      <c r="F1323" s="37"/>
      <c r="G1323" s="37"/>
      <c r="H1323" s="37"/>
      <c r="I1323" s="35"/>
    </row>
    <row r="1324" spans="1:9" ht="18">
      <c r="A1324" s="128"/>
      <c r="B1324" s="37"/>
      <c r="C1324" s="37"/>
      <c r="D1324" s="37"/>
      <c r="E1324" s="37"/>
      <c r="F1324" s="37"/>
      <c r="G1324" s="37"/>
      <c r="H1324" s="37"/>
      <c r="I1324" s="35"/>
    </row>
    <row r="1325" spans="1:9" ht="18">
      <c r="A1325" s="128"/>
      <c r="B1325" s="37"/>
      <c r="C1325" s="37"/>
      <c r="D1325" s="37"/>
      <c r="E1325" s="37"/>
      <c r="F1325" s="37"/>
      <c r="G1325" s="37"/>
      <c r="H1325" s="37"/>
      <c r="I1325" s="35"/>
    </row>
    <row r="1326" spans="1:9" ht="18">
      <c r="A1326" s="128"/>
      <c r="B1326" s="37"/>
      <c r="C1326" s="37"/>
      <c r="D1326" s="37"/>
      <c r="E1326" s="37"/>
      <c r="F1326" s="37"/>
      <c r="G1326" s="37"/>
      <c r="H1326" s="37"/>
      <c r="I1326" s="35"/>
    </row>
    <row r="1327" spans="1:9" ht="18">
      <c r="A1327" s="128"/>
      <c r="B1327" s="37"/>
      <c r="C1327" s="37"/>
      <c r="D1327" s="37"/>
      <c r="E1327" s="37"/>
      <c r="F1327" s="37"/>
      <c r="G1327" s="37"/>
      <c r="H1327" s="37"/>
      <c r="I1327" s="35"/>
    </row>
    <row r="1328" spans="1:9" ht="18">
      <c r="A1328" s="128"/>
      <c r="B1328" s="37"/>
      <c r="C1328" s="37"/>
      <c r="D1328" s="37"/>
      <c r="E1328" s="37"/>
      <c r="F1328" s="37"/>
      <c r="G1328" s="37"/>
      <c r="H1328" s="37"/>
      <c r="I1328" s="35"/>
    </row>
    <row r="1329" spans="1:9" ht="18">
      <c r="A1329" s="128"/>
      <c r="B1329" s="37"/>
      <c r="C1329" s="37"/>
      <c r="D1329" s="37"/>
      <c r="E1329" s="37"/>
      <c r="F1329" s="37"/>
      <c r="G1329" s="37"/>
      <c r="H1329" s="37"/>
      <c r="I1329" s="35"/>
    </row>
    <row r="1330" spans="1:9" ht="18">
      <c r="A1330" s="128"/>
      <c r="B1330" s="37"/>
      <c r="C1330" s="37"/>
      <c r="D1330" s="37"/>
      <c r="E1330" s="37"/>
      <c r="F1330" s="37"/>
      <c r="G1330" s="37"/>
      <c r="H1330" s="37"/>
      <c r="I1330" s="35"/>
    </row>
    <row r="1331" spans="1:9" ht="18">
      <c r="A1331" s="128"/>
      <c r="B1331" s="37"/>
      <c r="C1331" s="37"/>
      <c r="D1331" s="37"/>
      <c r="E1331" s="37"/>
      <c r="F1331" s="37"/>
      <c r="G1331" s="37"/>
      <c r="H1331" s="37"/>
      <c r="I1331" s="35"/>
    </row>
    <row r="1332" spans="1:9" ht="18">
      <c r="A1332" s="128"/>
      <c r="B1332" s="37"/>
      <c r="C1332" s="37"/>
      <c r="D1332" s="37"/>
      <c r="E1332" s="37"/>
      <c r="F1332" s="37"/>
      <c r="G1332" s="37"/>
      <c r="H1332" s="37"/>
      <c r="I1332" s="35"/>
    </row>
    <row r="1333" spans="1:9" ht="18">
      <c r="A1333" s="128"/>
      <c r="B1333" s="37"/>
      <c r="C1333" s="37"/>
      <c r="D1333" s="37"/>
      <c r="E1333" s="37"/>
      <c r="F1333" s="37"/>
      <c r="G1333" s="37"/>
      <c r="H1333" s="37"/>
      <c r="I1333" s="35"/>
    </row>
    <row r="1334" spans="1:9" ht="18">
      <c r="A1334" s="128"/>
      <c r="B1334" s="37"/>
      <c r="C1334" s="37"/>
      <c r="D1334" s="37"/>
      <c r="E1334" s="37"/>
      <c r="F1334" s="37"/>
      <c r="G1334" s="37"/>
      <c r="H1334" s="37"/>
      <c r="I1334" s="35"/>
    </row>
    <row r="1335" spans="1:9" ht="18">
      <c r="A1335" s="128"/>
      <c r="B1335" s="37"/>
      <c r="C1335" s="37"/>
      <c r="D1335" s="37"/>
      <c r="E1335" s="37"/>
      <c r="F1335" s="37"/>
      <c r="G1335" s="37"/>
      <c r="H1335" s="37"/>
      <c r="I1335" s="35"/>
    </row>
    <row r="1336" spans="1:9" ht="18">
      <c r="A1336" s="128"/>
      <c r="B1336" s="37"/>
      <c r="C1336" s="37"/>
      <c r="D1336" s="37"/>
      <c r="E1336" s="37"/>
      <c r="F1336" s="37"/>
      <c r="G1336" s="37"/>
      <c r="H1336" s="37"/>
      <c r="I1336" s="35"/>
    </row>
    <row r="1337" spans="1:9" ht="18">
      <c r="A1337" s="128"/>
      <c r="B1337" s="37"/>
      <c r="C1337" s="37"/>
      <c r="D1337" s="37"/>
      <c r="E1337" s="37"/>
      <c r="F1337" s="37"/>
      <c r="G1337" s="37"/>
      <c r="H1337" s="37"/>
      <c r="I1337" s="35"/>
    </row>
    <row r="1338" spans="1:9" ht="18">
      <c r="A1338" s="128"/>
      <c r="B1338" s="37"/>
      <c r="C1338" s="37"/>
      <c r="D1338" s="37"/>
      <c r="E1338" s="37"/>
      <c r="F1338" s="37"/>
      <c r="G1338" s="37"/>
      <c r="H1338" s="37"/>
      <c r="I1338" s="35"/>
    </row>
    <row r="1339" spans="1:9" ht="18">
      <c r="A1339" s="128"/>
      <c r="B1339" s="37"/>
      <c r="C1339" s="37"/>
      <c r="D1339" s="37"/>
      <c r="E1339" s="37"/>
      <c r="F1339" s="37"/>
      <c r="G1339" s="37"/>
      <c r="H1339" s="37"/>
      <c r="I1339" s="35"/>
    </row>
    <row r="1340" spans="1:9" ht="18">
      <c r="A1340" s="128"/>
      <c r="B1340" s="37"/>
      <c r="C1340" s="37"/>
      <c r="D1340" s="37"/>
      <c r="E1340" s="37"/>
      <c r="F1340" s="37"/>
      <c r="G1340" s="37"/>
      <c r="H1340" s="37"/>
      <c r="I1340" s="35"/>
    </row>
    <row r="1341" spans="1:9" ht="18">
      <c r="A1341" s="128"/>
      <c r="B1341" s="37"/>
      <c r="C1341" s="37"/>
      <c r="D1341" s="37"/>
      <c r="E1341" s="37"/>
      <c r="F1341" s="37"/>
      <c r="G1341" s="37"/>
      <c r="H1341" s="37"/>
      <c r="I1341" s="35"/>
    </row>
    <row r="1342" spans="1:9" ht="18">
      <c r="A1342" s="128"/>
      <c r="B1342" s="37"/>
      <c r="C1342" s="37"/>
      <c r="D1342" s="37"/>
      <c r="E1342" s="37"/>
      <c r="F1342" s="37"/>
      <c r="G1342" s="37"/>
      <c r="H1342" s="37"/>
      <c r="I1342" s="35"/>
    </row>
    <row r="1343" spans="1:9" ht="18">
      <c r="A1343" s="128"/>
      <c r="B1343" s="37"/>
      <c r="C1343" s="37"/>
      <c r="D1343" s="37"/>
      <c r="E1343" s="37"/>
      <c r="F1343" s="37"/>
      <c r="G1343" s="37"/>
      <c r="H1343" s="37"/>
      <c r="I1343" s="35"/>
    </row>
    <row r="1344" spans="1:9" ht="18">
      <c r="A1344" s="128"/>
      <c r="B1344" s="37"/>
      <c r="C1344" s="37"/>
      <c r="D1344" s="37"/>
      <c r="E1344" s="37"/>
      <c r="F1344" s="37"/>
      <c r="G1344" s="37"/>
      <c r="H1344" s="37"/>
      <c r="I1344" s="35"/>
    </row>
    <row r="1345" spans="1:9" ht="18">
      <c r="A1345" s="128"/>
      <c r="B1345" s="37"/>
      <c r="C1345" s="37"/>
      <c r="D1345" s="37"/>
      <c r="E1345" s="37"/>
      <c r="F1345" s="37"/>
      <c r="G1345" s="37"/>
      <c r="H1345" s="37"/>
      <c r="I1345" s="35"/>
    </row>
    <row r="1346" spans="1:9" ht="18">
      <c r="A1346" s="128"/>
      <c r="B1346" s="37"/>
      <c r="C1346" s="37"/>
      <c r="D1346" s="37"/>
      <c r="E1346" s="37"/>
      <c r="F1346" s="37"/>
      <c r="G1346" s="37"/>
      <c r="H1346" s="37"/>
      <c r="I1346" s="35"/>
    </row>
    <row r="1347" spans="1:9" ht="18">
      <c r="A1347" s="128"/>
      <c r="B1347" s="37"/>
      <c r="C1347" s="37"/>
      <c r="D1347" s="37"/>
      <c r="E1347" s="37"/>
      <c r="F1347" s="37"/>
      <c r="G1347" s="37"/>
      <c r="H1347" s="37"/>
      <c r="I1347" s="35"/>
    </row>
    <row r="1348" spans="1:9" ht="18">
      <c r="A1348" s="128"/>
      <c r="B1348" s="37"/>
      <c r="C1348" s="37"/>
      <c r="D1348" s="37"/>
      <c r="E1348" s="37"/>
      <c r="F1348" s="37"/>
      <c r="G1348" s="37"/>
      <c r="H1348" s="37"/>
      <c r="I1348" s="35"/>
    </row>
    <row r="1349" spans="1:9" ht="18">
      <c r="A1349" s="128"/>
      <c r="B1349" s="37"/>
      <c r="C1349" s="37"/>
      <c r="D1349" s="37"/>
      <c r="E1349" s="37"/>
      <c r="F1349" s="37"/>
      <c r="G1349" s="37"/>
      <c r="H1349" s="37"/>
      <c r="I1349" s="35"/>
    </row>
    <row r="1350" spans="1:9" ht="18">
      <c r="A1350" s="128"/>
      <c r="B1350" s="37"/>
      <c r="C1350" s="37"/>
      <c r="D1350" s="37"/>
      <c r="E1350" s="37"/>
      <c r="F1350" s="37"/>
      <c r="G1350" s="37"/>
      <c r="H1350" s="37"/>
      <c r="I1350" s="35"/>
    </row>
    <row r="1351" spans="1:9" ht="18">
      <c r="A1351" s="128"/>
      <c r="B1351" s="37"/>
      <c r="C1351" s="37"/>
      <c r="D1351" s="37"/>
      <c r="E1351" s="37"/>
      <c r="F1351" s="37"/>
      <c r="G1351" s="37"/>
      <c r="H1351" s="37"/>
      <c r="I1351" s="35"/>
    </row>
    <row r="1352" spans="1:9" ht="18">
      <c r="A1352" s="128"/>
      <c r="B1352" s="37"/>
      <c r="C1352" s="37"/>
      <c r="D1352" s="37"/>
      <c r="E1352" s="37"/>
      <c r="F1352" s="37"/>
      <c r="G1352" s="37"/>
      <c r="H1352" s="37"/>
      <c r="I1352" s="35"/>
    </row>
    <row r="1353" spans="1:9" ht="18">
      <c r="A1353" s="128"/>
      <c r="B1353" s="37"/>
      <c r="C1353" s="37"/>
      <c r="D1353" s="37"/>
      <c r="E1353" s="37"/>
      <c r="F1353" s="37"/>
      <c r="G1353" s="37"/>
      <c r="H1353" s="37"/>
      <c r="I1353" s="35"/>
    </row>
    <row r="1354" spans="1:9" ht="18">
      <c r="A1354" s="128"/>
      <c r="B1354" s="37"/>
      <c r="C1354" s="37"/>
      <c r="D1354" s="37"/>
      <c r="E1354" s="37"/>
      <c r="F1354" s="37"/>
      <c r="G1354" s="37"/>
      <c r="H1354" s="37"/>
      <c r="I1354" s="35"/>
    </row>
    <row r="1355" spans="1:9" ht="18">
      <c r="A1355" s="128"/>
      <c r="B1355" s="37"/>
      <c r="C1355" s="37"/>
      <c r="D1355" s="37"/>
      <c r="E1355" s="37"/>
      <c r="F1355" s="37"/>
      <c r="G1355" s="37"/>
      <c r="H1355" s="37"/>
      <c r="I1355" s="35"/>
    </row>
    <row r="1356" spans="1:9" ht="18">
      <c r="A1356" s="128"/>
      <c r="B1356" s="37"/>
      <c r="C1356" s="37"/>
      <c r="D1356" s="37"/>
      <c r="E1356" s="37"/>
      <c r="F1356" s="37"/>
      <c r="G1356" s="37"/>
      <c r="H1356" s="37"/>
      <c r="I1356" s="35"/>
    </row>
    <row r="1357" spans="1:9" ht="18">
      <c r="A1357" s="128"/>
      <c r="B1357" s="37"/>
      <c r="C1357" s="37"/>
      <c r="D1357" s="37"/>
      <c r="E1357" s="37"/>
      <c r="F1357" s="37"/>
      <c r="G1357" s="37"/>
      <c r="H1357" s="37"/>
      <c r="I1357" s="35"/>
    </row>
    <row r="1358" spans="1:9" ht="18">
      <c r="A1358" s="128"/>
      <c r="B1358" s="37"/>
      <c r="C1358" s="37"/>
      <c r="D1358" s="37"/>
      <c r="E1358" s="37"/>
      <c r="F1358" s="37"/>
      <c r="G1358" s="37"/>
      <c r="H1358" s="37"/>
      <c r="I1358" s="35"/>
    </row>
    <row r="1359" spans="1:9" ht="18">
      <c r="A1359" s="128"/>
      <c r="B1359" s="37"/>
      <c r="C1359" s="37"/>
      <c r="D1359" s="37"/>
      <c r="E1359" s="37"/>
      <c r="F1359" s="37"/>
      <c r="G1359" s="37"/>
      <c r="H1359" s="37"/>
      <c r="I1359" s="35"/>
    </row>
    <row r="1360" spans="1:9" ht="18">
      <c r="A1360" s="128"/>
      <c r="B1360" s="37"/>
      <c r="C1360" s="37"/>
      <c r="D1360" s="37"/>
      <c r="E1360" s="37"/>
      <c r="F1360" s="37"/>
      <c r="G1360" s="37"/>
      <c r="H1360" s="37"/>
      <c r="I1360" s="35"/>
    </row>
    <row r="1361" spans="1:9" ht="18">
      <c r="A1361" s="128"/>
      <c r="B1361" s="37"/>
      <c r="C1361" s="37"/>
      <c r="D1361" s="37"/>
      <c r="E1361" s="37"/>
      <c r="F1361" s="37"/>
      <c r="G1361" s="37"/>
      <c r="H1361" s="37"/>
      <c r="I1361" s="35"/>
    </row>
    <row r="1362" spans="1:9" ht="18">
      <c r="A1362" s="128"/>
      <c r="B1362" s="37"/>
      <c r="C1362" s="37"/>
      <c r="D1362" s="37"/>
      <c r="E1362" s="37"/>
      <c r="F1362" s="37"/>
      <c r="G1362" s="37"/>
      <c r="H1362" s="37"/>
      <c r="I1362" s="35"/>
    </row>
    <row r="1363" spans="1:9" ht="18">
      <c r="A1363" s="128"/>
      <c r="B1363" s="37"/>
      <c r="C1363" s="37"/>
      <c r="D1363" s="37"/>
      <c r="E1363" s="37"/>
      <c r="F1363" s="37"/>
      <c r="G1363" s="37"/>
      <c r="H1363" s="37"/>
      <c r="I1363" s="35"/>
    </row>
    <row r="1364" spans="1:9" ht="18">
      <c r="A1364" s="128"/>
      <c r="B1364" s="37"/>
      <c r="C1364" s="37"/>
      <c r="D1364" s="37"/>
      <c r="E1364" s="37"/>
      <c r="F1364" s="37"/>
      <c r="G1364" s="37"/>
      <c r="H1364" s="37"/>
      <c r="I1364" s="35"/>
    </row>
    <row r="1365" spans="1:9" ht="18">
      <c r="A1365" s="128"/>
      <c r="B1365" s="37"/>
      <c r="C1365" s="37"/>
      <c r="D1365" s="37"/>
      <c r="E1365" s="37"/>
      <c r="F1365" s="37"/>
      <c r="G1365" s="37"/>
      <c r="H1365" s="37"/>
      <c r="I1365" s="35"/>
    </row>
    <row r="1366" spans="1:9" ht="18">
      <c r="A1366" s="128"/>
      <c r="B1366" s="37"/>
      <c r="C1366" s="37"/>
      <c r="D1366" s="37"/>
      <c r="E1366" s="37"/>
      <c r="F1366" s="37"/>
      <c r="G1366" s="37"/>
      <c r="H1366" s="37"/>
      <c r="I1366" s="35"/>
    </row>
    <row r="1367" spans="1:9" ht="18">
      <c r="A1367" s="128"/>
      <c r="B1367" s="37"/>
      <c r="C1367" s="37"/>
      <c r="D1367" s="37"/>
      <c r="E1367" s="37"/>
      <c r="F1367" s="37"/>
      <c r="G1367" s="37"/>
      <c r="H1367" s="37"/>
      <c r="I1367" s="35"/>
    </row>
    <row r="1368" spans="1:9" ht="18">
      <c r="A1368" s="128"/>
      <c r="B1368" s="37"/>
      <c r="C1368" s="37"/>
      <c r="D1368" s="37"/>
      <c r="E1368" s="37"/>
      <c r="F1368" s="37"/>
      <c r="G1368" s="37"/>
      <c r="H1368" s="37"/>
      <c r="I1368" s="35"/>
    </row>
    <row r="1369" spans="1:9" ht="18">
      <c r="A1369" s="128"/>
      <c r="B1369" s="37"/>
      <c r="C1369" s="37"/>
      <c r="D1369" s="37"/>
      <c r="E1369" s="37"/>
      <c r="F1369" s="37"/>
      <c r="G1369" s="37"/>
      <c r="H1369" s="37"/>
      <c r="I1369" s="35"/>
    </row>
    <row r="1370" spans="1:9" ht="18">
      <c r="A1370" s="128"/>
      <c r="B1370" s="37"/>
      <c r="C1370" s="37"/>
      <c r="D1370" s="37"/>
      <c r="E1370" s="37"/>
      <c r="F1370" s="37"/>
      <c r="G1370" s="37"/>
      <c r="H1370" s="37"/>
      <c r="I1370" s="35"/>
    </row>
    <row r="1371" spans="1:9" ht="18">
      <c r="A1371" s="128"/>
      <c r="B1371" s="37"/>
      <c r="C1371" s="37"/>
      <c r="D1371" s="37"/>
      <c r="E1371" s="37"/>
      <c r="F1371" s="37"/>
      <c r="G1371" s="37"/>
      <c r="H1371" s="37"/>
      <c r="I1371" s="35"/>
    </row>
    <row r="1372" spans="1:9" ht="18">
      <c r="A1372" s="128"/>
      <c r="B1372" s="37"/>
      <c r="C1372" s="37"/>
      <c r="D1372" s="37"/>
      <c r="E1372" s="37"/>
      <c r="F1372" s="37"/>
      <c r="G1372" s="37"/>
      <c r="H1372" s="37"/>
      <c r="I1372" s="35"/>
    </row>
    <row r="1373" spans="1:9" ht="18">
      <c r="A1373" s="128"/>
      <c r="B1373" s="37"/>
      <c r="C1373" s="37"/>
      <c r="D1373" s="37"/>
      <c r="E1373" s="37"/>
      <c r="F1373" s="37"/>
      <c r="G1373" s="37"/>
      <c r="H1373" s="37"/>
      <c r="I1373" s="35"/>
    </row>
    <row r="1374" spans="1:9" ht="18">
      <c r="A1374" s="128"/>
      <c r="B1374" s="37"/>
      <c r="C1374" s="37"/>
      <c r="D1374" s="37"/>
      <c r="E1374" s="37"/>
      <c r="F1374" s="37"/>
      <c r="G1374" s="37"/>
      <c r="H1374" s="37"/>
      <c r="I1374" s="35"/>
    </row>
    <row r="1375" spans="1:9" ht="18">
      <c r="A1375" s="128"/>
      <c r="B1375" s="37"/>
      <c r="C1375" s="37"/>
      <c r="D1375" s="37"/>
      <c r="E1375" s="37"/>
      <c r="F1375" s="37"/>
      <c r="G1375" s="37"/>
      <c r="H1375" s="37"/>
      <c r="I1375" s="35"/>
    </row>
    <row r="1376" spans="1:9" ht="18">
      <c r="A1376" s="128"/>
      <c r="B1376" s="37"/>
      <c r="C1376" s="37"/>
      <c r="D1376" s="37"/>
      <c r="E1376" s="37"/>
      <c r="F1376" s="37"/>
      <c r="G1376" s="37"/>
      <c r="H1376" s="37"/>
      <c r="I1376" s="35"/>
    </row>
    <row r="1377" spans="1:9" ht="18">
      <c r="A1377" s="128"/>
      <c r="B1377" s="37"/>
      <c r="C1377" s="37"/>
      <c r="D1377" s="37"/>
      <c r="E1377" s="37"/>
      <c r="F1377" s="37"/>
      <c r="G1377" s="37"/>
      <c r="H1377" s="37"/>
      <c r="I1377" s="35"/>
    </row>
    <row r="1378" spans="1:9" ht="18">
      <c r="A1378" s="128"/>
      <c r="B1378" s="37"/>
      <c r="C1378" s="37"/>
      <c r="D1378" s="37"/>
      <c r="E1378" s="37"/>
      <c r="F1378" s="37"/>
      <c r="G1378" s="37"/>
      <c r="H1378" s="37"/>
      <c r="I1378" s="35"/>
    </row>
    <row r="1379" spans="1:9" ht="18">
      <c r="A1379" s="128"/>
      <c r="B1379" s="37"/>
      <c r="C1379" s="37"/>
      <c r="D1379" s="37"/>
      <c r="E1379" s="37"/>
      <c r="F1379" s="37"/>
      <c r="G1379" s="37"/>
      <c r="H1379" s="37"/>
      <c r="I1379" s="35"/>
    </row>
    <row r="1380" spans="1:9" ht="18">
      <c r="A1380" s="128"/>
      <c r="B1380" s="37"/>
      <c r="C1380" s="37"/>
      <c r="D1380" s="37"/>
      <c r="E1380" s="37"/>
      <c r="F1380" s="37"/>
      <c r="G1380" s="37"/>
      <c r="H1380" s="37"/>
      <c r="I1380" s="35"/>
    </row>
    <row r="1381" spans="1:9" ht="18">
      <c r="A1381" s="128"/>
      <c r="B1381" s="37"/>
      <c r="C1381" s="37"/>
      <c r="D1381" s="37"/>
      <c r="E1381" s="37"/>
      <c r="F1381" s="37"/>
      <c r="G1381" s="37"/>
      <c r="H1381" s="37"/>
      <c r="I1381" s="35"/>
    </row>
    <row r="1382" spans="1:9" ht="18">
      <c r="A1382" s="128"/>
      <c r="B1382" s="37"/>
      <c r="C1382" s="37"/>
      <c r="D1382" s="37"/>
      <c r="E1382" s="37"/>
      <c r="F1382" s="37"/>
      <c r="G1382" s="37"/>
      <c r="H1382" s="37"/>
      <c r="I1382" s="35"/>
    </row>
    <row r="1383" spans="1:9" ht="18">
      <c r="A1383" s="128"/>
      <c r="B1383" s="37"/>
      <c r="C1383" s="37"/>
      <c r="D1383" s="37"/>
      <c r="E1383" s="37"/>
      <c r="F1383" s="37"/>
      <c r="G1383" s="37"/>
      <c r="H1383" s="37"/>
      <c r="I1383" s="35"/>
    </row>
    <row r="1384" spans="1:9" ht="18">
      <c r="A1384" s="128"/>
      <c r="B1384" s="37"/>
      <c r="C1384" s="37"/>
      <c r="D1384" s="37"/>
      <c r="E1384" s="37"/>
      <c r="F1384" s="37"/>
      <c r="G1384" s="37"/>
      <c r="H1384" s="37"/>
      <c r="I1384" s="35"/>
    </row>
    <row r="1385" spans="1:9" ht="18">
      <c r="A1385" s="128"/>
      <c r="B1385" s="37"/>
      <c r="C1385" s="37"/>
      <c r="D1385" s="37"/>
      <c r="E1385" s="37"/>
      <c r="F1385" s="37"/>
      <c r="G1385" s="37"/>
      <c r="H1385" s="37"/>
      <c r="I1385" s="35"/>
    </row>
    <row r="1386" spans="1:9" ht="18">
      <c r="A1386" s="128"/>
      <c r="B1386" s="37"/>
      <c r="C1386" s="37"/>
      <c r="D1386" s="37"/>
      <c r="E1386" s="37"/>
      <c r="F1386" s="37"/>
      <c r="G1386" s="37"/>
      <c r="H1386" s="37"/>
      <c r="I1386" s="35"/>
    </row>
    <row r="1387" spans="1:9" ht="18">
      <c r="A1387" s="128"/>
      <c r="B1387" s="37"/>
      <c r="C1387" s="37"/>
      <c r="D1387" s="37"/>
      <c r="E1387" s="37"/>
      <c r="F1387" s="37"/>
      <c r="G1387" s="37"/>
      <c r="H1387" s="37"/>
      <c r="I1387" s="35"/>
    </row>
    <row r="1388" spans="1:9" ht="18">
      <c r="A1388" s="128"/>
      <c r="B1388" s="37"/>
      <c r="C1388" s="37"/>
      <c r="D1388" s="37"/>
      <c r="E1388" s="37"/>
      <c r="F1388" s="37"/>
      <c r="G1388" s="37"/>
      <c r="H1388" s="37"/>
      <c r="I1388" s="35"/>
    </row>
    <row r="1389" spans="1:9" ht="18">
      <c r="A1389" s="128"/>
      <c r="B1389" s="37"/>
      <c r="C1389" s="37"/>
      <c r="D1389" s="37"/>
      <c r="E1389" s="37"/>
      <c r="F1389" s="37"/>
      <c r="G1389" s="37"/>
      <c r="H1389" s="37"/>
      <c r="I1389" s="35"/>
    </row>
    <row r="1390" spans="1:9" ht="18">
      <c r="A1390" s="128"/>
      <c r="B1390" s="37"/>
      <c r="C1390" s="37"/>
      <c r="D1390" s="37"/>
      <c r="E1390" s="37"/>
      <c r="F1390" s="37"/>
      <c r="G1390" s="37"/>
      <c r="H1390" s="37"/>
      <c r="I1390" s="35"/>
    </row>
    <row r="1391" spans="1:9" ht="18">
      <c r="A1391" s="128"/>
      <c r="B1391" s="37"/>
      <c r="C1391" s="37"/>
      <c r="D1391" s="37"/>
      <c r="E1391" s="37"/>
      <c r="F1391" s="37"/>
      <c r="G1391" s="37"/>
      <c r="H1391" s="37"/>
      <c r="I1391" s="35"/>
    </row>
    <row r="1392" spans="1:9" ht="18">
      <c r="A1392" s="128"/>
      <c r="B1392" s="37"/>
      <c r="C1392" s="37"/>
      <c r="D1392" s="37"/>
      <c r="E1392" s="37"/>
      <c r="F1392" s="37"/>
      <c r="G1392" s="37"/>
      <c r="H1392" s="37"/>
      <c r="I1392" s="35"/>
    </row>
    <row r="1393" spans="1:9" ht="18">
      <c r="A1393" s="128"/>
      <c r="B1393" s="37"/>
      <c r="C1393" s="37"/>
      <c r="D1393" s="37"/>
      <c r="E1393" s="37"/>
      <c r="F1393" s="37"/>
      <c r="G1393" s="37"/>
      <c r="H1393" s="37"/>
      <c r="I1393" s="35"/>
    </row>
    <row r="1394" spans="1:9" ht="18">
      <c r="A1394" s="128"/>
      <c r="B1394" s="37"/>
      <c r="C1394" s="37"/>
      <c r="D1394" s="37"/>
      <c r="E1394" s="37"/>
      <c r="F1394" s="37"/>
      <c r="G1394" s="37"/>
      <c r="H1394" s="37"/>
      <c r="I1394" s="35"/>
    </row>
    <row r="1395" spans="1:9" ht="18">
      <c r="A1395" s="128"/>
      <c r="B1395" s="37"/>
      <c r="C1395" s="37"/>
      <c r="D1395" s="37"/>
      <c r="E1395" s="37"/>
      <c r="F1395" s="37"/>
      <c r="G1395" s="37"/>
      <c r="H1395" s="37"/>
      <c r="I1395" s="35"/>
    </row>
    <row r="1396" spans="1:9" ht="18">
      <c r="A1396" s="128"/>
      <c r="B1396" s="37"/>
      <c r="C1396" s="37"/>
      <c r="D1396" s="37"/>
      <c r="E1396" s="37"/>
      <c r="F1396" s="37"/>
      <c r="G1396" s="37"/>
      <c r="H1396" s="37"/>
      <c r="I1396" s="35"/>
    </row>
    <row r="1397" spans="1:9" ht="18">
      <c r="A1397" s="128"/>
      <c r="B1397" s="37"/>
      <c r="C1397" s="37"/>
      <c r="D1397" s="37"/>
      <c r="E1397" s="37"/>
      <c r="F1397" s="37"/>
      <c r="G1397" s="37"/>
      <c r="H1397" s="37"/>
      <c r="I1397" s="35"/>
    </row>
    <row r="1398" spans="1:9" ht="18">
      <c r="A1398" s="128"/>
      <c r="B1398" s="37"/>
      <c r="C1398" s="37"/>
      <c r="D1398" s="37"/>
      <c r="E1398" s="37"/>
      <c r="F1398" s="37"/>
      <c r="G1398" s="37"/>
      <c r="H1398" s="37"/>
      <c r="I1398" s="35"/>
    </row>
    <row r="1399" spans="1:9" ht="18">
      <c r="A1399" s="128"/>
      <c r="B1399" s="37"/>
      <c r="C1399" s="37"/>
      <c r="D1399" s="37"/>
      <c r="E1399" s="37"/>
      <c r="F1399" s="37"/>
      <c r="G1399" s="37"/>
      <c r="H1399" s="37"/>
      <c r="I1399" s="35"/>
    </row>
    <row r="1400" spans="1:9" ht="18">
      <c r="A1400" s="128"/>
      <c r="B1400" s="37"/>
      <c r="C1400" s="37"/>
      <c r="D1400" s="37"/>
      <c r="E1400" s="37"/>
      <c r="F1400" s="37"/>
      <c r="G1400" s="37"/>
      <c r="H1400" s="37"/>
      <c r="I1400" s="35"/>
    </row>
    <row r="1401" spans="1:9" ht="18">
      <c r="A1401" s="128"/>
      <c r="B1401" s="37"/>
      <c r="C1401" s="37"/>
      <c r="D1401" s="37"/>
      <c r="E1401" s="37"/>
      <c r="F1401" s="37"/>
      <c r="G1401" s="37"/>
      <c r="H1401" s="37"/>
      <c r="I1401" s="35"/>
    </row>
    <row r="1402" spans="1:9" ht="18">
      <c r="A1402" s="128"/>
      <c r="B1402" s="37"/>
      <c r="C1402" s="37"/>
      <c r="D1402" s="37"/>
      <c r="E1402" s="37"/>
      <c r="F1402" s="37"/>
      <c r="G1402" s="37"/>
      <c r="H1402" s="37"/>
      <c r="I1402" s="35"/>
    </row>
    <row r="1403" spans="1:9" ht="18">
      <c r="A1403" s="128"/>
      <c r="B1403" s="37"/>
      <c r="C1403" s="37"/>
      <c r="D1403" s="37"/>
      <c r="E1403" s="37"/>
      <c r="F1403" s="37"/>
      <c r="G1403" s="37"/>
      <c r="H1403" s="37"/>
      <c r="I1403" s="35"/>
    </row>
    <row r="1404" spans="1:9" ht="18">
      <c r="A1404" s="128"/>
      <c r="B1404" s="37"/>
      <c r="C1404" s="37"/>
      <c r="D1404" s="37"/>
      <c r="E1404" s="37"/>
      <c r="F1404" s="37"/>
      <c r="G1404" s="37"/>
      <c r="H1404" s="37"/>
      <c r="I1404" s="35"/>
    </row>
    <row r="1405" spans="1:9" ht="18">
      <c r="A1405" s="128"/>
      <c r="B1405" s="37"/>
      <c r="C1405" s="37"/>
      <c r="D1405" s="37"/>
      <c r="E1405" s="37"/>
      <c r="F1405" s="37"/>
      <c r="G1405" s="37"/>
      <c r="H1405" s="37"/>
      <c r="I1405" s="35"/>
    </row>
    <row r="1406" spans="1:9" ht="18">
      <c r="A1406" s="128"/>
      <c r="B1406" s="37"/>
      <c r="C1406" s="37"/>
      <c r="D1406" s="37"/>
      <c r="E1406" s="37"/>
      <c r="F1406" s="37"/>
      <c r="G1406" s="37"/>
      <c r="H1406" s="37"/>
      <c r="I1406" s="35"/>
    </row>
    <row r="1407" spans="1:9" ht="18">
      <c r="A1407" s="128"/>
      <c r="B1407" s="37"/>
      <c r="C1407" s="37"/>
      <c r="D1407" s="37"/>
      <c r="E1407" s="37"/>
      <c r="F1407" s="37"/>
      <c r="G1407" s="37"/>
      <c r="H1407" s="37"/>
      <c r="I1407" s="35"/>
    </row>
    <row r="1408" spans="1:9" ht="18">
      <c r="A1408" s="128"/>
      <c r="B1408" s="37"/>
      <c r="C1408" s="37"/>
      <c r="D1408" s="37"/>
      <c r="E1408" s="37"/>
      <c r="F1408" s="37"/>
      <c r="G1408" s="37"/>
      <c r="H1408" s="37"/>
      <c r="I1408" s="35"/>
    </row>
    <row r="1409" spans="1:9" ht="18">
      <c r="A1409" s="128"/>
      <c r="B1409" s="37"/>
      <c r="C1409" s="37"/>
      <c r="D1409" s="37"/>
      <c r="E1409" s="37"/>
      <c r="F1409" s="37"/>
      <c r="G1409" s="37"/>
      <c r="H1409" s="37"/>
      <c r="I1409" s="35"/>
    </row>
    <row r="1410" spans="1:9" ht="18">
      <c r="A1410" s="128"/>
      <c r="B1410" s="37"/>
      <c r="C1410" s="37"/>
      <c r="D1410" s="37"/>
      <c r="E1410" s="37"/>
      <c r="F1410" s="37"/>
      <c r="G1410" s="37"/>
      <c r="H1410" s="37"/>
      <c r="I1410" s="35"/>
    </row>
    <row r="1411" spans="1:9" ht="18">
      <c r="A1411" s="128"/>
      <c r="B1411" s="37"/>
      <c r="C1411" s="37"/>
      <c r="D1411" s="37"/>
      <c r="E1411" s="37"/>
      <c r="F1411" s="37"/>
      <c r="G1411" s="37"/>
      <c r="H1411" s="37"/>
      <c r="I1411" s="35"/>
    </row>
    <row r="1412" spans="1:9" ht="18">
      <c r="A1412" s="128"/>
      <c r="B1412" s="37"/>
      <c r="C1412" s="37"/>
      <c r="D1412" s="37"/>
      <c r="E1412" s="37"/>
      <c r="F1412" s="37"/>
      <c r="G1412" s="37"/>
      <c r="H1412" s="37"/>
      <c r="I1412" s="35"/>
    </row>
    <row r="1413" spans="1:9" ht="18">
      <c r="A1413" s="128"/>
      <c r="B1413" s="37"/>
      <c r="C1413" s="37"/>
      <c r="D1413" s="37"/>
      <c r="E1413" s="37"/>
      <c r="F1413" s="37"/>
      <c r="G1413" s="37"/>
      <c r="H1413" s="37"/>
      <c r="I1413" s="35"/>
    </row>
    <row r="1414" spans="1:9" ht="18">
      <c r="A1414" s="128"/>
      <c r="B1414" s="37"/>
      <c r="C1414" s="37"/>
      <c r="D1414" s="37"/>
      <c r="E1414" s="37"/>
      <c r="F1414" s="37"/>
      <c r="G1414" s="37"/>
      <c r="H1414" s="37"/>
      <c r="I1414" s="35"/>
    </row>
    <row r="1415" spans="1:9" ht="18">
      <c r="A1415" s="128"/>
      <c r="B1415" s="37"/>
      <c r="C1415" s="37"/>
      <c r="D1415" s="37"/>
      <c r="E1415" s="37"/>
      <c r="F1415" s="37"/>
      <c r="G1415" s="37"/>
      <c r="H1415" s="37"/>
      <c r="I1415" s="35"/>
    </row>
    <row r="1416" spans="1:9" ht="18">
      <c r="A1416" s="128"/>
      <c r="B1416" s="37"/>
      <c r="C1416" s="37"/>
      <c r="D1416" s="37"/>
      <c r="E1416" s="37"/>
      <c r="F1416" s="37"/>
      <c r="G1416" s="37"/>
      <c r="H1416" s="37"/>
      <c r="I1416" s="35"/>
    </row>
    <row r="1417" spans="1:9" ht="18">
      <c r="A1417" s="128"/>
      <c r="B1417" s="37"/>
      <c r="C1417" s="37"/>
      <c r="D1417" s="37"/>
      <c r="E1417" s="37"/>
      <c r="F1417" s="37"/>
      <c r="G1417" s="37"/>
      <c r="H1417" s="37"/>
      <c r="I1417" s="35"/>
    </row>
    <row r="1418" spans="1:9" ht="18">
      <c r="A1418" s="128"/>
      <c r="B1418" s="37"/>
      <c r="C1418" s="37"/>
      <c r="D1418" s="37"/>
      <c r="E1418" s="37"/>
      <c r="F1418" s="37"/>
      <c r="G1418" s="37"/>
      <c r="H1418" s="37"/>
      <c r="I1418" s="35"/>
    </row>
    <row r="1419" spans="1:9" ht="18">
      <c r="A1419" s="128"/>
      <c r="B1419" s="37"/>
      <c r="C1419" s="37"/>
      <c r="D1419" s="37"/>
      <c r="E1419" s="37"/>
      <c r="F1419" s="37"/>
      <c r="G1419" s="37"/>
      <c r="H1419" s="37"/>
      <c r="I1419" s="35"/>
    </row>
    <row r="1420" spans="1:9" ht="18">
      <c r="A1420" s="128"/>
      <c r="B1420" s="37"/>
      <c r="C1420" s="37"/>
      <c r="D1420" s="37"/>
      <c r="E1420" s="37"/>
      <c r="F1420" s="37"/>
      <c r="G1420" s="37"/>
      <c r="H1420" s="37"/>
      <c r="I1420" s="35"/>
    </row>
    <row r="1421" spans="1:9" ht="18">
      <c r="A1421" s="128"/>
      <c r="B1421" s="37"/>
      <c r="C1421" s="37"/>
      <c r="D1421" s="37"/>
      <c r="E1421" s="37"/>
      <c r="F1421" s="37"/>
      <c r="G1421" s="37"/>
      <c r="H1421" s="37"/>
      <c r="I1421" s="35"/>
    </row>
    <row r="1422" spans="1:9" ht="18">
      <c r="A1422" s="128"/>
      <c r="B1422" s="37"/>
      <c r="C1422" s="37"/>
      <c r="D1422" s="37"/>
      <c r="E1422" s="37"/>
      <c r="F1422" s="37"/>
      <c r="G1422" s="37"/>
      <c r="H1422" s="37"/>
      <c r="I1422" s="35"/>
    </row>
    <row r="1423" spans="1:9" ht="18">
      <c r="A1423" s="128"/>
      <c r="B1423" s="37"/>
      <c r="C1423" s="37"/>
      <c r="D1423" s="37"/>
      <c r="E1423" s="37"/>
      <c r="F1423" s="37"/>
      <c r="G1423" s="37"/>
      <c r="H1423" s="37"/>
      <c r="I1423" s="35"/>
    </row>
    <row r="1424" spans="1:9" ht="18">
      <c r="A1424" s="128"/>
      <c r="B1424" s="37"/>
      <c r="C1424" s="37"/>
      <c r="D1424" s="37"/>
      <c r="E1424" s="37"/>
      <c r="F1424" s="37"/>
      <c r="G1424" s="37"/>
      <c r="H1424" s="37"/>
      <c r="I1424" s="35"/>
    </row>
    <row r="1425" spans="1:9" ht="18">
      <c r="A1425" s="128"/>
      <c r="B1425" s="37"/>
      <c r="C1425" s="37"/>
      <c r="D1425" s="37"/>
      <c r="E1425" s="37"/>
      <c r="F1425" s="37"/>
      <c r="G1425" s="37"/>
      <c r="H1425" s="37"/>
      <c r="I1425" s="35"/>
    </row>
    <row r="1426" spans="1:9" ht="18">
      <c r="A1426" s="128"/>
      <c r="B1426" s="37"/>
      <c r="C1426" s="37"/>
      <c r="D1426" s="37"/>
      <c r="E1426" s="37"/>
      <c r="F1426" s="37"/>
      <c r="G1426" s="37"/>
      <c r="H1426" s="37"/>
      <c r="I1426" s="35"/>
    </row>
    <row r="1427" spans="1:9" ht="18">
      <c r="A1427" s="128"/>
      <c r="B1427" s="37"/>
      <c r="C1427" s="37"/>
      <c r="D1427" s="37"/>
      <c r="E1427" s="37"/>
      <c r="F1427" s="37"/>
      <c r="G1427" s="37"/>
      <c r="H1427" s="37"/>
      <c r="I1427" s="35"/>
    </row>
    <row r="1428" spans="1:9" ht="18">
      <c r="A1428" s="128"/>
      <c r="B1428" s="37"/>
      <c r="C1428" s="37"/>
      <c r="D1428" s="37"/>
      <c r="E1428" s="37"/>
      <c r="F1428" s="37"/>
      <c r="G1428" s="37"/>
      <c r="H1428" s="37"/>
      <c r="I1428" s="35"/>
    </row>
    <row r="1429" spans="1:9" ht="18">
      <c r="A1429" s="128"/>
      <c r="B1429" s="37"/>
      <c r="C1429" s="37"/>
      <c r="D1429" s="37"/>
      <c r="E1429" s="37"/>
      <c r="F1429" s="37"/>
      <c r="G1429" s="37"/>
      <c r="H1429" s="37"/>
      <c r="I1429" s="35"/>
    </row>
    <row r="1430" spans="1:9" ht="18">
      <c r="A1430" s="128"/>
      <c r="B1430" s="37"/>
      <c r="C1430" s="37"/>
      <c r="D1430" s="37"/>
      <c r="E1430" s="37"/>
      <c r="F1430" s="37"/>
      <c r="G1430" s="37"/>
      <c r="H1430" s="37"/>
      <c r="I1430" s="35"/>
    </row>
    <row r="1431" spans="1:9" ht="18">
      <c r="A1431" s="128"/>
      <c r="B1431" s="37"/>
      <c r="C1431" s="37"/>
      <c r="D1431" s="37"/>
      <c r="E1431" s="37"/>
      <c r="F1431" s="37"/>
      <c r="G1431" s="37"/>
      <c r="H1431" s="37"/>
      <c r="I1431" s="35"/>
    </row>
    <row r="1432" spans="1:9" ht="18">
      <c r="A1432" s="128"/>
      <c r="B1432" s="37"/>
      <c r="C1432" s="37"/>
      <c r="D1432" s="37"/>
      <c r="E1432" s="37"/>
      <c r="F1432" s="37"/>
      <c r="G1432" s="37"/>
      <c r="H1432" s="37"/>
      <c r="I1432" s="35"/>
    </row>
    <row r="1433" spans="1:9" ht="18">
      <c r="A1433" s="128"/>
      <c r="B1433" s="37"/>
      <c r="C1433" s="37"/>
      <c r="D1433" s="37"/>
      <c r="E1433" s="37"/>
      <c r="F1433" s="37"/>
      <c r="G1433" s="37"/>
      <c r="H1433" s="37"/>
      <c r="I1433" s="35"/>
    </row>
    <row r="1434" spans="1:9" ht="18">
      <c r="A1434" s="128"/>
      <c r="B1434" s="37"/>
      <c r="C1434" s="37"/>
      <c r="D1434" s="37"/>
      <c r="E1434" s="37"/>
      <c r="F1434" s="37"/>
      <c r="G1434" s="37"/>
      <c r="H1434" s="37"/>
      <c r="I1434" s="35"/>
    </row>
    <row r="1435" spans="1:9" ht="18">
      <c r="A1435" s="128"/>
      <c r="B1435" s="37"/>
      <c r="C1435" s="37"/>
      <c r="D1435" s="37"/>
      <c r="E1435" s="37"/>
      <c r="F1435" s="37"/>
      <c r="G1435" s="37"/>
      <c r="H1435" s="37"/>
      <c r="I1435" s="35"/>
    </row>
    <row r="1436" spans="1:9" ht="18">
      <c r="A1436" s="128"/>
      <c r="B1436" s="37"/>
      <c r="C1436" s="37"/>
      <c r="D1436" s="37"/>
      <c r="E1436" s="37"/>
      <c r="F1436" s="37"/>
      <c r="G1436" s="37"/>
      <c r="H1436" s="37"/>
      <c r="I1436" s="35"/>
    </row>
    <row r="1437" spans="1:9" ht="18">
      <c r="A1437" s="128"/>
      <c r="B1437" s="37"/>
      <c r="C1437" s="37"/>
      <c r="D1437" s="37"/>
      <c r="E1437" s="37"/>
      <c r="F1437" s="37"/>
      <c r="G1437" s="37"/>
      <c r="H1437" s="37"/>
      <c r="I1437" s="35"/>
    </row>
    <row r="1438" spans="1:9" ht="18">
      <c r="A1438" s="128"/>
      <c r="B1438" s="37"/>
      <c r="C1438" s="37"/>
      <c r="D1438" s="37"/>
      <c r="E1438" s="37"/>
      <c r="F1438" s="37"/>
      <c r="G1438" s="37"/>
      <c r="H1438" s="37"/>
      <c r="I1438" s="35"/>
    </row>
    <row r="1439" spans="1:9" ht="18">
      <c r="A1439" s="128"/>
      <c r="B1439" s="37"/>
      <c r="C1439" s="37"/>
      <c r="D1439" s="37"/>
      <c r="E1439" s="37"/>
      <c r="F1439" s="37"/>
      <c r="G1439" s="37"/>
      <c r="H1439" s="37"/>
      <c r="I1439" s="35"/>
    </row>
    <row r="1440" spans="1:9" ht="18">
      <c r="A1440" s="128"/>
      <c r="B1440" s="37"/>
      <c r="C1440" s="37"/>
      <c r="D1440" s="37"/>
      <c r="E1440" s="37"/>
      <c r="F1440" s="37"/>
      <c r="G1440" s="37"/>
      <c r="H1440" s="37"/>
      <c r="I1440" s="35"/>
    </row>
    <row r="1441" spans="1:9" ht="18">
      <c r="A1441" s="128"/>
      <c r="B1441" s="37"/>
      <c r="C1441" s="37"/>
      <c r="D1441" s="37"/>
      <c r="E1441" s="37"/>
      <c r="F1441" s="37"/>
      <c r="G1441" s="37"/>
      <c r="H1441" s="37"/>
      <c r="I1441" s="35"/>
    </row>
    <row r="1442" spans="1:9" ht="18">
      <c r="A1442" s="128"/>
      <c r="B1442" s="37"/>
      <c r="C1442" s="37"/>
      <c r="D1442" s="37"/>
      <c r="E1442" s="37"/>
      <c r="F1442" s="37"/>
      <c r="G1442" s="37"/>
      <c r="H1442" s="37"/>
      <c r="I1442" s="35"/>
    </row>
    <row r="1443" spans="1:9" ht="18">
      <c r="A1443" s="128"/>
      <c r="B1443" s="37"/>
      <c r="C1443" s="37"/>
      <c r="D1443" s="37"/>
      <c r="E1443" s="37"/>
      <c r="F1443" s="37"/>
      <c r="G1443" s="37"/>
      <c r="H1443" s="37"/>
      <c r="I1443" s="35"/>
    </row>
    <row r="1444" spans="1:9" ht="18">
      <c r="A1444" s="128"/>
      <c r="B1444" s="37"/>
      <c r="C1444" s="37"/>
      <c r="D1444" s="37"/>
      <c r="E1444" s="37"/>
      <c r="F1444" s="37"/>
      <c r="G1444" s="37"/>
      <c r="H1444" s="37"/>
      <c r="I1444" s="35"/>
    </row>
    <row r="1445" spans="1:9" ht="18">
      <c r="A1445" s="128"/>
      <c r="B1445" s="37"/>
      <c r="C1445" s="37"/>
      <c r="D1445" s="37"/>
      <c r="E1445" s="37"/>
      <c r="F1445" s="37"/>
      <c r="G1445" s="37"/>
      <c r="H1445" s="37"/>
      <c r="I1445" s="35"/>
    </row>
    <row r="1446" spans="1:9" ht="18">
      <c r="A1446" s="128"/>
      <c r="B1446" s="37"/>
      <c r="C1446" s="37"/>
      <c r="D1446" s="37"/>
      <c r="E1446" s="37"/>
      <c r="F1446" s="37"/>
      <c r="G1446" s="37"/>
      <c r="H1446" s="37"/>
      <c r="I1446" s="35"/>
    </row>
    <row r="1447" spans="1:9" ht="18">
      <c r="A1447" s="128"/>
      <c r="B1447" s="37"/>
      <c r="C1447" s="37"/>
      <c r="D1447" s="37"/>
      <c r="E1447" s="37"/>
      <c r="F1447" s="37"/>
      <c r="G1447" s="37"/>
      <c r="H1447" s="37"/>
      <c r="I1447" s="35"/>
    </row>
    <row r="1448" spans="1:9" ht="18">
      <c r="A1448" s="128"/>
      <c r="B1448" s="37"/>
      <c r="C1448" s="37"/>
      <c r="D1448" s="37"/>
      <c r="E1448" s="37"/>
      <c r="F1448" s="37"/>
      <c r="G1448" s="37"/>
      <c r="H1448" s="37"/>
      <c r="I1448" s="35"/>
    </row>
    <row r="1449" spans="1:9" ht="18">
      <c r="A1449" s="128"/>
      <c r="B1449" s="37"/>
      <c r="C1449" s="37"/>
      <c r="D1449" s="37"/>
      <c r="E1449" s="37"/>
      <c r="F1449" s="37"/>
      <c r="G1449" s="37"/>
      <c r="H1449" s="37"/>
      <c r="I1449" s="35"/>
    </row>
    <row r="1450" spans="1:9" ht="18">
      <c r="A1450" s="128"/>
      <c r="B1450" s="37"/>
      <c r="C1450" s="37"/>
      <c r="D1450" s="37"/>
      <c r="E1450" s="37"/>
      <c r="F1450" s="37"/>
      <c r="G1450" s="37"/>
      <c r="H1450" s="37"/>
      <c r="I1450" s="35"/>
    </row>
    <row r="1451" spans="1:9" ht="18">
      <c r="A1451" s="128"/>
      <c r="B1451" s="37"/>
      <c r="C1451" s="37"/>
      <c r="D1451" s="37"/>
      <c r="E1451" s="37"/>
      <c r="F1451" s="37"/>
      <c r="G1451" s="37"/>
      <c r="H1451" s="37"/>
      <c r="I1451" s="35"/>
    </row>
    <row r="1452" spans="1:9" ht="18">
      <c r="A1452" s="128"/>
      <c r="B1452" s="37"/>
      <c r="C1452" s="37"/>
      <c r="D1452" s="37"/>
      <c r="E1452" s="37"/>
      <c r="F1452" s="37"/>
      <c r="G1452" s="37"/>
      <c r="H1452" s="37"/>
      <c r="I1452" s="35"/>
    </row>
    <row r="1453" spans="1:9" ht="18">
      <c r="A1453" s="128"/>
      <c r="B1453" s="37"/>
      <c r="C1453" s="37"/>
      <c r="D1453" s="37"/>
      <c r="E1453" s="37"/>
      <c r="F1453" s="37"/>
      <c r="G1453" s="37"/>
      <c r="H1453" s="37"/>
      <c r="I1453" s="35"/>
    </row>
    <row r="1454" spans="1:9" ht="18">
      <c r="A1454" s="128"/>
      <c r="B1454" s="37"/>
      <c r="C1454" s="37"/>
      <c r="D1454" s="37"/>
      <c r="E1454" s="37"/>
      <c r="F1454" s="37"/>
      <c r="G1454" s="37"/>
      <c r="H1454" s="37"/>
      <c r="I1454" s="35"/>
    </row>
    <row r="1455" spans="1:9" ht="18">
      <c r="A1455" s="128"/>
      <c r="B1455" s="37"/>
      <c r="C1455" s="37"/>
      <c r="D1455" s="37"/>
      <c r="E1455" s="37"/>
      <c r="F1455" s="37"/>
      <c r="G1455" s="37"/>
      <c r="H1455" s="37"/>
      <c r="I1455" s="35"/>
    </row>
    <row r="1456" spans="1:9" ht="18">
      <c r="A1456" s="128"/>
      <c r="B1456" s="37"/>
      <c r="C1456" s="37"/>
      <c r="D1456" s="37"/>
      <c r="E1456" s="37"/>
      <c r="F1456" s="37"/>
      <c r="G1456" s="37"/>
      <c r="H1456" s="37"/>
      <c r="I1456" s="35"/>
    </row>
    <row r="1457" spans="1:9" ht="18">
      <c r="A1457" s="128"/>
      <c r="B1457" s="37"/>
      <c r="C1457" s="37"/>
      <c r="D1457" s="37"/>
      <c r="E1457" s="37"/>
      <c r="F1457" s="37"/>
      <c r="G1457" s="37"/>
      <c r="H1457" s="37"/>
      <c r="I1457" s="35"/>
    </row>
    <row r="1458" spans="1:9" ht="18">
      <c r="A1458" s="128"/>
      <c r="B1458" s="37"/>
      <c r="C1458" s="37"/>
      <c r="D1458" s="37"/>
      <c r="E1458" s="37"/>
      <c r="F1458" s="37"/>
      <c r="G1458" s="37"/>
      <c r="H1458" s="37"/>
      <c r="I1458" s="35"/>
    </row>
    <row r="1459" spans="1:9" ht="18">
      <c r="A1459" s="128"/>
      <c r="B1459" s="37"/>
      <c r="C1459" s="37"/>
      <c r="D1459" s="37"/>
      <c r="E1459" s="37"/>
      <c r="F1459" s="37"/>
      <c r="G1459" s="37"/>
      <c r="H1459" s="37"/>
      <c r="I1459" s="35"/>
    </row>
    <row r="1460" spans="1:9" ht="18">
      <c r="A1460" s="128"/>
      <c r="B1460" s="37"/>
      <c r="C1460" s="37"/>
      <c r="D1460" s="37"/>
      <c r="E1460" s="37"/>
      <c r="F1460" s="37"/>
      <c r="G1460" s="37"/>
      <c r="H1460" s="37"/>
      <c r="I1460" s="35"/>
    </row>
    <row r="1461" spans="1:9" ht="18">
      <c r="A1461" s="128"/>
      <c r="B1461" s="37"/>
      <c r="C1461" s="37"/>
      <c r="D1461" s="37"/>
      <c r="E1461" s="37"/>
      <c r="F1461" s="37"/>
      <c r="G1461" s="37"/>
      <c r="H1461" s="37"/>
      <c r="I1461" s="35"/>
    </row>
    <row r="1462" spans="1:9" ht="18">
      <c r="A1462" s="128"/>
      <c r="B1462" s="37"/>
      <c r="C1462" s="37"/>
      <c r="D1462" s="37"/>
      <c r="E1462" s="37"/>
      <c r="F1462" s="37"/>
      <c r="G1462" s="37"/>
      <c r="H1462" s="37"/>
      <c r="I1462" s="35"/>
    </row>
    <row r="1463" spans="1:9" ht="18">
      <c r="A1463" s="128"/>
      <c r="B1463" s="37"/>
      <c r="C1463" s="37"/>
      <c r="D1463" s="37"/>
      <c r="E1463" s="37"/>
      <c r="F1463" s="37"/>
      <c r="G1463" s="37"/>
      <c r="H1463" s="37"/>
      <c r="I1463" s="35"/>
    </row>
    <row r="1464" spans="1:9" ht="18">
      <c r="A1464" s="128"/>
      <c r="B1464" s="37"/>
      <c r="C1464" s="37"/>
      <c r="D1464" s="37"/>
      <c r="E1464" s="37"/>
      <c r="F1464" s="37"/>
      <c r="G1464" s="37"/>
      <c r="H1464" s="37"/>
      <c r="I1464" s="35"/>
    </row>
    <row r="1465" spans="1:9" ht="18">
      <c r="A1465" s="128"/>
      <c r="B1465" s="37"/>
      <c r="C1465" s="37"/>
      <c r="D1465" s="37"/>
      <c r="E1465" s="37"/>
      <c r="F1465" s="37"/>
      <c r="G1465" s="37"/>
      <c r="H1465" s="37"/>
      <c r="I1465" s="35"/>
    </row>
    <row r="1466" spans="1:9" ht="18">
      <c r="A1466" s="128"/>
      <c r="B1466" s="37"/>
      <c r="C1466" s="37"/>
      <c r="D1466" s="37"/>
      <c r="E1466" s="37"/>
      <c r="F1466" s="37"/>
      <c r="G1466" s="37"/>
      <c r="H1466" s="37"/>
      <c r="I1466" s="35"/>
    </row>
    <row r="1467" spans="1:9" ht="18">
      <c r="A1467" s="128"/>
      <c r="B1467" s="37"/>
      <c r="C1467" s="37"/>
      <c r="D1467" s="37"/>
      <c r="E1467" s="37"/>
      <c r="F1467" s="37"/>
      <c r="G1467" s="37"/>
      <c r="H1467" s="37"/>
      <c r="I1467" s="35"/>
    </row>
    <row r="1468" spans="1:9" ht="18">
      <c r="A1468" s="128"/>
      <c r="B1468" s="37"/>
      <c r="C1468" s="37"/>
      <c r="D1468" s="37"/>
      <c r="E1468" s="37"/>
      <c r="F1468" s="37"/>
      <c r="G1468" s="37"/>
      <c r="H1468" s="37"/>
      <c r="I1468" s="35"/>
    </row>
    <row r="1469" spans="1:9" ht="18">
      <c r="A1469" s="128"/>
      <c r="B1469" s="37"/>
      <c r="C1469" s="37"/>
      <c r="D1469" s="37"/>
      <c r="E1469" s="37"/>
      <c r="F1469" s="37"/>
      <c r="G1469" s="37"/>
      <c r="H1469" s="37"/>
      <c r="I1469" s="35"/>
    </row>
    <row r="1470" spans="1:9" ht="18">
      <c r="A1470" s="128"/>
      <c r="B1470" s="37"/>
      <c r="C1470" s="37"/>
      <c r="D1470" s="37"/>
      <c r="E1470" s="37"/>
      <c r="F1470" s="37"/>
      <c r="G1470" s="37"/>
      <c r="H1470" s="37"/>
      <c r="I1470" s="35"/>
    </row>
    <row r="1471" spans="1:9" ht="18">
      <c r="A1471" s="128"/>
      <c r="B1471" s="37"/>
      <c r="C1471" s="37"/>
      <c r="D1471" s="37"/>
      <c r="E1471" s="37"/>
      <c r="F1471" s="37"/>
      <c r="G1471" s="37"/>
      <c r="H1471" s="37"/>
      <c r="I1471" s="35"/>
    </row>
    <row r="1472" spans="1:9" ht="18">
      <c r="A1472" s="128"/>
      <c r="B1472" s="37"/>
      <c r="C1472" s="37"/>
      <c r="D1472" s="37"/>
      <c r="E1472" s="37"/>
      <c r="F1472" s="37"/>
      <c r="G1472" s="37"/>
      <c r="H1472" s="37"/>
      <c r="I1472" s="35"/>
    </row>
    <row r="1473" spans="1:9" ht="18">
      <c r="A1473" s="128"/>
      <c r="B1473" s="37"/>
      <c r="C1473" s="37"/>
      <c r="D1473" s="37"/>
      <c r="E1473" s="37"/>
      <c r="F1473" s="37"/>
      <c r="G1473" s="37"/>
      <c r="H1473" s="37"/>
      <c r="I1473" s="35"/>
    </row>
    <row r="1474" spans="1:9" ht="18">
      <c r="A1474" s="128"/>
      <c r="B1474" s="37"/>
      <c r="C1474" s="37"/>
      <c r="D1474" s="37"/>
      <c r="E1474" s="37"/>
      <c r="F1474" s="37"/>
      <c r="G1474" s="37"/>
      <c r="H1474" s="37"/>
      <c r="I1474" s="35"/>
    </row>
    <row r="1475" spans="1:9" ht="18">
      <c r="A1475" s="128"/>
      <c r="B1475" s="37"/>
      <c r="C1475" s="37"/>
      <c r="D1475" s="37"/>
      <c r="E1475" s="37"/>
      <c r="F1475" s="37"/>
      <c r="G1475" s="37"/>
      <c r="H1475" s="37"/>
      <c r="I1475" s="35"/>
    </row>
    <row r="1476" spans="1:9" ht="18">
      <c r="A1476" s="128"/>
      <c r="B1476" s="37"/>
      <c r="C1476" s="37"/>
      <c r="D1476" s="37"/>
      <c r="E1476" s="37"/>
      <c r="F1476" s="37"/>
      <c r="G1476" s="37"/>
      <c r="H1476" s="37"/>
      <c r="I1476" s="35"/>
    </row>
    <row r="1477" spans="1:9" ht="18">
      <c r="A1477" s="128"/>
      <c r="B1477" s="37"/>
      <c r="C1477" s="37"/>
      <c r="D1477" s="37"/>
      <c r="E1477" s="37"/>
      <c r="F1477" s="37"/>
      <c r="G1477" s="37"/>
      <c r="H1477" s="37"/>
      <c r="I1477" s="35"/>
    </row>
    <row r="1478" spans="1:9" ht="18">
      <c r="A1478" s="128"/>
      <c r="B1478" s="37"/>
      <c r="C1478" s="37"/>
      <c r="D1478" s="37"/>
      <c r="E1478" s="37"/>
      <c r="F1478" s="37"/>
      <c r="G1478" s="37"/>
      <c r="H1478" s="37"/>
      <c r="I1478" s="35"/>
    </row>
    <row r="1479" spans="1:9" ht="18">
      <c r="A1479" s="128"/>
      <c r="B1479" s="37"/>
      <c r="C1479" s="37"/>
      <c r="D1479" s="37"/>
      <c r="E1479" s="37"/>
      <c r="F1479" s="37"/>
      <c r="G1479" s="37"/>
      <c r="H1479" s="37"/>
      <c r="I1479" s="35"/>
    </row>
    <row r="1480" spans="1:9" ht="18">
      <c r="A1480" s="128"/>
      <c r="B1480" s="37"/>
      <c r="C1480" s="37"/>
      <c r="D1480" s="37"/>
      <c r="E1480" s="37"/>
      <c r="F1480" s="37"/>
      <c r="G1480" s="37"/>
      <c r="H1480" s="37"/>
      <c r="I1480" s="35"/>
    </row>
    <row r="1481" spans="1:9" ht="18">
      <c r="A1481" s="128"/>
      <c r="B1481" s="37"/>
      <c r="C1481" s="37"/>
      <c r="D1481" s="37"/>
      <c r="E1481" s="37"/>
      <c r="F1481" s="37"/>
      <c r="G1481" s="37"/>
      <c r="H1481" s="37"/>
      <c r="I1481" s="35"/>
    </row>
    <row r="1482" spans="1:9" ht="18">
      <c r="A1482" s="128"/>
      <c r="B1482" s="37"/>
      <c r="C1482" s="37"/>
      <c r="D1482" s="37"/>
      <c r="E1482" s="37"/>
      <c r="F1482" s="37"/>
      <c r="G1482" s="37"/>
      <c r="H1482" s="37"/>
      <c r="I1482" s="35"/>
    </row>
    <row r="1483" spans="1:9" ht="18">
      <c r="A1483" s="128"/>
      <c r="B1483" s="37"/>
      <c r="C1483" s="37"/>
      <c r="D1483" s="37"/>
      <c r="E1483" s="37"/>
      <c r="F1483" s="37"/>
      <c r="G1483" s="37"/>
      <c r="H1483" s="37"/>
      <c r="I1483" s="35"/>
    </row>
    <row r="1484" spans="1:9" ht="18">
      <c r="A1484" s="128"/>
      <c r="B1484" s="37"/>
      <c r="C1484" s="37"/>
      <c r="D1484" s="37"/>
      <c r="E1484" s="37"/>
      <c r="F1484" s="37"/>
      <c r="G1484" s="37"/>
      <c r="H1484" s="37"/>
      <c r="I1484" s="35"/>
    </row>
    <row r="1485" spans="1:9" ht="18">
      <c r="A1485" s="128"/>
      <c r="B1485" s="37"/>
      <c r="C1485" s="37"/>
      <c r="D1485" s="37"/>
      <c r="E1485" s="37"/>
      <c r="F1485" s="37"/>
      <c r="G1485" s="37"/>
      <c r="H1485" s="37"/>
      <c r="I1485" s="35"/>
    </row>
    <row r="1486" spans="1:9" ht="18">
      <c r="A1486" s="128"/>
      <c r="B1486" s="37"/>
      <c r="C1486" s="37"/>
      <c r="D1486" s="37"/>
      <c r="E1486" s="37"/>
      <c r="F1486" s="37"/>
      <c r="G1486" s="37"/>
      <c r="H1486" s="37"/>
      <c r="I1486" s="35"/>
    </row>
    <row r="1487" spans="1:9" ht="18">
      <c r="A1487" s="128"/>
      <c r="B1487" s="37"/>
      <c r="C1487" s="37"/>
      <c r="D1487" s="37"/>
      <c r="E1487" s="37"/>
      <c r="F1487" s="37"/>
      <c r="G1487" s="37"/>
      <c r="H1487" s="37"/>
      <c r="I1487" s="35"/>
    </row>
    <row r="1488" spans="1:9" ht="18">
      <c r="A1488" s="128"/>
      <c r="B1488" s="37"/>
      <c r="C1488" s="37"/>
      <c r="D1488" s="37"/>
      <c r="E1488" s="37"/>
      <c r="F1488" s="37"/>
      <c r="G1488" s="37"/>
      <c r="H1488" s="37"/>
      <c r="I1488" s="35"/>
    </row>
    <row r="1489" spans="1:9" ht="18">
      <c r="A1489" s="128"/>
      <c r="B1489" s="37"/>
      <c r="C1489" s="37"/>
      <c r="D1489" s="37"/>
      <c r="E1489" s="37"/>
      <c r="F1489" s="37"/>
      <c r="G1489" s="37"/>
      <c r="H1489" s="37"/>
      <c r="I1489" s="35"/>
    </row>
    <row r="1490" spans="1:9" ht="18">
      <c r="A1490" s="128"/>
      <c r="B1490" s="37"/>
      <c r="C1490" s="37"/>
      <c r="D1490" s="37"/>
      <c r="E1490" s="37"/>
      <c r="F1490" s="37"/>
      <c r="G1490" s="37"/>
      <c r="H1490" s="37"/>
      <c r="I1490" s="35"/>
    </row>
    <row r="1491" spans="1:9" ht="18">
      <c r="A1491" s="128"/>
      <c r="B1491" s="37"/>
      <c r="C1491" s="37"/>
      <c r="D1491" s="37"/>
      <c r="E1491" s="37"/>
      <c r="F1491" s="37"/>
      <c r="G1491" s="37"/>
      <c r="H1491" s="37"/>
      <c r="I1491" s="35"/>
    </row>
    <row r="1492" spans="1:9" ht="18">
      <c r="A1492" s="128"/>
      <c r="B1492" s="37"/>
      <c r="C1492" s="37"/>
      <c r="D1492" s="37"/>
      <c r="E1492" s="37"/>
      <c r="F1492" s="37"/>
      <c r="G1492" s="37"/>
      <c r="H1492" s="37"/>
      <c r="I1492" s="35"/>
    </row>
    <row r="1493" spans="1:9" ht="18">
      <c r="A1493" s="128"/>
      <c r="B1493" s="37"/>
      <c r="C1493" s="37"/>
      <c r="D1493" s="37"/>
      <c r="E1493" s="37"/>
      <c r="F1493" s="37"/>
      <c r="G1493" s="37"/>
      <c r="H1493" s="37"/>
      <c r="I1493" s="35"/>
    </row>
    <row r="1494" spans="1:9" ht="18">
      <c r="A1494" s="128"/>
      <c r="B1494" s="37"/>
      <c r="C1494" s="37"/>
      <c r="D1494" s="37"/>
      <c r="E1494" s="37"/>
      <c r="F1494" s="37"/>
      <c r="G1494" s="37"/>
      <c r="H1494" s="37"/>
      <c r="I1494" s="35"/>
    </row>
    <row r="1495" spans="1:9" ht="18">
      <c r="A1495" s="128"/>
      <c r="B1495" s="37"/>
      <c r="C1495" s="37"/>
      <c r="D1495" s="37"/>
      <c r="E1495" s="37"/>
      <c r="F1495" s="37"/>
      <c r="G1495" s="37"/>
      <c r="H1495" s="37"/>
      <c r="I1495" s="35"/>
    </row>
    <row r="1496" spans="1:9" ht="18">
      <c r="A1496" s="128"/>
      <c r="B1496" s="37"/>
      <c r="C1496" s="37"/>
      <c r="D1496" s="37"/>
      <c r="E1496" s="37"/>
      <c r="F1496" s="37"/>
      <c r="G1496" s="37"/>
      <c r="H1496" s="37"/>
      <c r="I1496" s="35"/>
    </row>
    <row r="1497" spans="1:9" ht="18">
      <c r="A1497" s="128"/>
      <c r="B1497" s="37"/>
      <c r="C1497" s="37"/>
      <c r="D1497" s="37"/>
      <c r="E1497" s="37"/>
      <c r="F1497" s="37"/>
      <c r="G1497" s="37"/>
      <c r="H1497" s="37"/>
      <c r="I1497" s="35"/>
    </row>
    <row r="1498" spans="1:9" ht="18">
      <c r="A1498" s="128"/>
      <c r="B1498" s="37"/>
      <c r="C1498" s="37"/>
      <c r="D1498" s="37"/>
      <c r="E1498" s="37"/>
      <c r="F1498" s="37"/>
      <c r="G1498" s="37"/>
      <c r="H1498" s="37"/>
      <c r="I1498" s="35"/>
    </row>
    <row r="1499" spans="1:9" ht="18">
      <c r="A1499" s="128"/>
      <c r="B1499" s="37"/>
      <c r="C1499" s="37"/>
      <c r="D1499" s="37"/>
      <c r="E1499" s="37"/>
      <c r="F1499" s="37"/>
      <c r="G1499" s="37"/>
      <c r="H1499" s="37"/>
      <c r="I1499" s="35"/>
    </row>
    <row r="1500" spans="1:9" ht="18">
      <c r="A1500" s="128"/>
      <c r="B1500" s="37"/>
      <c r="C1500" s="37"/>
      <c r="D1500" s="37"/>
      <c r="E1500" s="37"/>
      <c r="F1500" s="37"/>
      <c r="G1500" s="37"/>
      <c r="H1500" s="37"/>
      <c r="I1500" s="35"/>
    </row>
    <row r="1501" spans="1:9" ht="18">
      <c r="A1501" s="128"/>
      <c r="B1501" s="37"/>
      <c r="C1501" s="37"/>
      <c r="D1501" s="37"/>
      <c r="E1501" s="37"/>
      <c r="F1501" s="37"/>
      <c r="G1501" s="37"/>
      <c r="H1501" s="37"/>
      <c r="I1501" s="35"/>
    </row>
    <row r="1502" spans="1:9" ht="18">
      <c r="A1502" s="128"/>
      <c r="B1502" s="37"/>
      <c r="C1502" s="37"/>
      <c r="D1502" s="37"/>
      <c r="E1502" s="37"/>
      <c r="F1502" s="37"/>
      <c r="G1502" s="37"/>
      <c r="H1502" s="37"/>
      <c r="I1502" s="35"/>
    </row>
    <row r="1503" spans="1:9" ht="18">
      <c r="A1503" s="128"/>
      <c r="B1503" s="37"/>
      <c r="C1503" s="37"/>
      <c r="D1503" s="37"/>
      <c r="E1503" s="37"/>
      <c r="F1503" s="37"/>
      <c r="G1503" s="37"/>
      <c r="H1503" s="37"/>
      <c r="I1503" s="35"/>
    </row>
    <row r="1504" spans="1:9" ht="18">
      <c r="A1504" s="128"/>
      <c r="B1504" s="37"/>
      <c r="C1504" s="37"/>
      <c r="D1504" s="37"/>
      <c r="E1504" s="37"/>
      <c r="F1504" s="37"/>
      <c r="G1504" s="37"/>
      <c r="H1504" s="37"/>
      <c r="I1504" s="35"/>
    </row>
  </sheetData>
  <sheetProtection/>
  <mergeCells count="3">
    <mergeCell ref="A3:K3"/>
    <mergeCell ref="E1:K1"/>
    <mergeCell ref="I4:K4"/>
  </mergeCells>
  <printOptions/>
  <pageMargins left="0.984251968503937" right="0.5905511811023623" top="0.7874015748031497" bottom="0.5905511811023623" header="0" footer="0"/>
  <pageSetup horizontalDpi="600" verticalDpi="600" orientation="portrait" paperSize="9" scale="72" r:id="rId1"/>
  <headerFooter alignWithMargins="0">
    <oddHeader>&amp;C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2018-12-07T11:47:22Z</cp:lastPrinted>
  <dcterms:created xsi:type="dcterms:W3CDTF">2006-11-13T05:36:17Z</dcterms:created>
  <dcterms:modified xsi:type="dcterms:W3CDTF">2018-12-07T11:53:20Z</dcterms:modified>
  <cp:category/>
  <cp:version/>
  <cp:contentType/>
  <cp:contentStatus/>
</cp:coreProperties>
</file>