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10" sheetId="1" r:id="rId1"/>
    <sheet name="р.подр.ц.ст прил12" sheetId="2" r:id="rId2"/>
    <sheet name="вед.прил14" sheetId="3" r:id="rId3"/>
  </sheets>
  <definedNames>
    <definedName name="_xlnm.Print_Area" localSheetId="2">'вед.прил14'!$A$1:$R$809</definedName>
    <definedName name="_xlnm.Print_Area" localSheetId="0">'р.подр прил 10'!$A$1:$J$42</definedName>
    <definedName name="_xlnm.Print_Area" localSheetId="1">'р.подр.ц.ст прил12'!$B$1:$M$754</definedName>
  </definedNames>
  <calcPr fullCalcOnLoad="1"/>
</workbook>
</file>

<file path=xl/sharedStrings.xml><?xml version="1.0" encoding="utf-8"?>
<sst xmlns="http://schemas.openxmlformats.org/spreadsheetml/2006/main" count="7666" uniqueCount="510">
  <si>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</si>
  <si>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</si>
  <si>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</si>
  <si>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</si>
  <si>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</si>
  <si>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</si>
  <si>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</si>
  <si>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</si>
  <si>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</si>
  <si>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</si>
  <si>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</si>
  <si>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</si>
  <si>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</si>
  <si>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88 0 00 77010 </t>
  </si>
  <si>
    <t>88  0 00 00000</t>
  </si>
  <si>
    <t>88  0 00 71580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</si>
  <si>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t>
  </si>
  <si>
    <t>88 0 00 77040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</si>
  <si>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</si>
  <si>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</si>
  <si>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70 0 00 00000</t>
  </si>
  <si>
    <t>69 0 03 77660</t>
  </si>
  <si>
    <t>69 0 04 77660</t>
  </si>
  <si>
    <t>56 0 12 00000</t>
  </si>
  <si>
    <t>56 0 12 77640</t>
  </si>
  <si>
    <t>53 6 01 77330</t>
  </si>
  <si>
    <t>Подпрограмма "Развитие творческих способностей детей и молодежи на 2019-2023 годы"</t>
  </si>
  <si>
    <t>58 6 00 00000</t>
  </si>
  <si>
    <t>Основное мероприятие "Обеспечение деятельности МБУ ДО г.Ливны "Центр творческого развития им.Н.Н.Поликарпова"</t>
  </si>
  <si>
    <t>58 6 01 00000</t>
  </si>
  <si>
    <t>58 6 01 77550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</si>
  <si>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</si>
  <si>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</si>
  <si>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</si>
  <si>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</si>
  <si>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</si>
  <si>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</si>
  <si>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</si>
  <si>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</si>
  <si>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>2022 год</t>
  </si>
  <si>
    <t>52 0 01 00000</t>
  </si>
  <si>
    <t>52 0 01 77460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</si>
  <si>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повышение безопасности хранения документов в помещениях архивохранилищ архивного отдела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</si>
  <si>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</si>
  <si>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</si>
  <si>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</si>
  <si>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</si>
  <si>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</si>
  <si>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Основное мероприятие "Повышение уровня доступности объектов и услуг в приоритетных сферах жизнедеятельности инвалидов и граждан с ограниченными возможностями здоровья"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</si>
  <si>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</si>
  <si>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</si>
  <si>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</si>
  <si>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</si>
  <si>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</si>
  <si>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</si>
  <si>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</si>
  <si>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</si>
  <si>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</si>
  <si>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</si>
  <si>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</si>
  <si>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</si>
  <si>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</si>
  <si>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</si>
  <si>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</si>
  <si>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</si>
  <si>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</si>
  <si>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</si>
  <si>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</si>
  <si>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</si>
  <si>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</si>
  <si>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</si>
  <si>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</si>
  <si>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</si>
  <si>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</si>
  <si>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</si>
  <si>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</si>
  <si>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</si>
  <si>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</si>
  <si>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</si>
  <si>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</si>
  <si>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</si>
  <si>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</si>
  <si>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</si>
  <si>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</si>
  <si>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</si>
  <si>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</si>
  <si>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</si>
  <si>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</si>
  <si>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</si>
  <si>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</si>
  <si>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</si>
  <si>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</si>
  <si>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</si>
  <si>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</si>
  <si>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</si>
  <si>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</si>
  <si>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</si>
  <si>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</si>
  <si>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</si>
  <si>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</si>
  <si>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</si>
  <si>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</si>
  <si>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</si>
  <si>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</si>
  <si>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</si>
  <si>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</si>
  <si>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</si>
  <si>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</si>
  <si>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</si>
  <si>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</si>
  <si>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</si>
  <si>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</si>
  <si>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</si>
  <si>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</si>
  <si>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</si>
  <si>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</si>
  <si>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</si>
  <si>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13</t>
  </si>
  <si>
    <t xml:space="preserve">Массовый спорт </t>
  </si>
  <si>
    <t xml:space="preserve">Культура и  кинематография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</si>
  <si>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</si>
  <si>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</si>
  <si>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</si>
  <si>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</si>
  <si>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</si>
  <si>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</si>
  <si>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</si>
  <si>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</si>
  <si>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</si>
  <si>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</si>
  <si>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</si>
  <si>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</si>
  <si>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</si>
  <si>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</si>
  <si>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</si>
  <si>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</si>
  <si>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</si>
  <si>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</si>
  <si>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</si>
  <si>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</si>
  <si>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</si>
  <si>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</si>
  <si>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</si>
  <si>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</si>
  <si>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</si>
  <si>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</si>
  <si>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</si>
  <si>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</si>
  <si>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</si>
  <si>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</si>
  <si>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</si>
  <si>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Единая дежурно-диспетчерская служба города Ливны в рамках непрограммной части городского бюджета</t>
  </si>
  <si>
    <t>Единая дежурно-диспетчерская служба  города Ливны в рамках непрограммной части городского бюджета</t>
  </si>
  <si>
    <t>УПРАВЛЕНИЕ КУЛЬТУРЫ, МОЛОДЕЖНОЙ ПОЛИТИКИ И СПОРТА АДМИНИСТРАЦИИ ГОРОДА ЛИВНЫ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</si>
  <si>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</si>
  <si>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</si>
  <si>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</si>
  <si>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</si>
  <si>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</si>
  <si>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</si>
  <si>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</si>
  <si>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</si>
  <si>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</si>
  <si>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</si>
  <si>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</si>
  <si>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</si>
  <si>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</si>
  <si>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</si>
  <si>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</si>
  <si>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</si>
  <si>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</si>
  <si>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</si>
  <si>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</si>
  <si>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</si>
  <si>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</si>
  <si>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</si>
  <si>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</si>
  <si>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</si>
  <si>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</si>
  <si>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</si>
  <si>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</si>
  <si>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</si>
  <si>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</si>
  <si>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</si>
  <si>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</si>
  <si>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</si>
  <si>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</si>
  <si>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</si>
  <si>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</si>
  <si>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</si>
  <si>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</si>
  <si>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</si>
  <si>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</si>
  <si>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Основное мероприятие "Развитие механизмов финансовой, имущественной, консультационной поддержки СОНО"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</si>
  <si>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</si>
  <si>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</si>
  <si>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</si>
  <si>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</si>
  <si>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</si>
  <si>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</si>
  <si>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</si>
  <si>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</si>
  <si>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Муниципальная программа "Молодежь города Ливны Орловской области на 2019-2023 годы"</t>
  </si>
  <si>
    <t xml:space="preserve">Подпрограмма "Ливны молодые на 2019-2023 годы" </t>
  </si>
  <si>
    <t xml:space="preserve">Подпрограмма "Профилактика алкоголизма, наркомании и табакокурения в городе Ливны на 2019-2023 годы" 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</si>
  <si>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</si>
  <si>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</si>
  <si>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</si>
  <si>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</si>
  <si>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</si>
  <si>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</si>
  <si>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</si>
  <si>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</si>
  <si>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</si>
  <si>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</si>
  <si>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</si>
  <si>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 xml:space="preserve">Подпрограмма "Обеспечение жильем молодых семей на 2019-2023 годы" 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</si>
  <si>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</si>
  <si>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Подпрограмма "Содействие занятости молодежи города Ливны на 2019-2023 годы" 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</si>
  <si>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</si>
  <si>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</si>
  <si>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</si>
  <si>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</si>
  <si>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</si>
  <si>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</si>
  <si>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Муниципальная программа "Развитие муниципальной службы в городе Ливны Орловской области на 2020-2022 годы"</t>
  </si>
  <si>
    <t>Муниципальная программа "Профилактика правонарушений в городе Ливны Орловской области на 2020-2022 годы"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</si>
  <si>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</si>
  <si>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Муниципальная программа "Развитие и поддержка малого и среднего предпринимательства в городе Ливны на 2020-2022 годы"</t>
  </si>
  <si>
    <t xml:space="preserve">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в рамках непрограммной части городского бюджета 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</si>
  <si>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</si>
  <si>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t>
  </si>
  <si>
    <t>Основное мероприятие "Мероприятия по благоустройству и содержанию пляжа на реке Сосна в купальный период"</t>
  </si>
  <si>
    <t>Основное мероприятие "Мероприятия по созданию площадок накопления коммунальных отходов и уборке несанкционированных свалок на территории города"</t>
  </si>
  <si>
    <t>Основное мероприятие "Мероприятия по проведению смотра-конкурса по благоустройству"</t>
  </si>
  <si>
    <t>Основное мероприятие "Мероприятия по текущему содержанию мест захоронений: Черкасское, Заливенское, Беломестненское, кладбище в районе п.Георгиевский"</t>
  </si>
  <si>
    <t>Основное мероприятие "Мероприятия по отлову животных без владельцев, обитающих на территории города"</t>
  </si>
  <si>
    <t>Основное мероприятие "Мероприятия по озеленению, санитарной обрезке и валке аварийных деревьев на территории города"</t>
  </si>
  <si>
    <t>Основное мероприятие "Мероприятия по содержанию территории городского парка культуры и отдыха"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</si>
  <si>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</si>
  <si>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</si>
  <si>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</si>
  <si>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</si>
  <si>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</si>
  <si>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</si>
  <si>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</si>
  <si>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</si>
  <si>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</si>
  <si>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</si>
  <si>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</si>
  <si>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</si>
  <si>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</si>
  <si>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</si>
  <si>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</si>
  <si>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</si>
  <si>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</si>
  <si>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</si>
  <si>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</si>
  <si>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</si>
  <si>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</si>
  <si>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</si>
  <si>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</si>
  <si>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</si>
  <si>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</si>
  <si>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</si>
  <si>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</si>
  <si>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</si>
  <si>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Муниципальная программа "Образование в городе Ливны Орловской области на 2020-2025 годы"</t>
  </si>
  <si>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</si>
  <si>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</si>
  <si>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</si>
  <si>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</si>
  <si>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</si>
  <si>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</si>
  <si>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</si>
  <si>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</si>
  <si>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</si>
  <si>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</si>
  <si>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</si>
  <si>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</si>
  <si>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</si>
  <si>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</si>
  <si>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>Муниципальная программа "Культура и искусство города Ливны Орловской области на 2020-2024 годы"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</si>
  <si>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</si>
  <si>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</si>
  <si>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</si>
  <si>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</si>
  <si>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</si>
  <si>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</si>
  <si>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</si>
  <si>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</si>
  <si>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</si>
  <si>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</si>
  <si>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</si>
  <si>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</si>
  <si>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</si>
  <si>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</si>
  <si>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</si>
  <si>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</si>
  <si>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</si>
  <si>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</si>
  <si>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</si>
  <si>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</si>
  <si>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65 0 00 00000</t>
  </si>
  <si>
    <t>88 0 00 77200</t>
  </si>
  <si>
    <t>88 0 00 77800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</si>
  <si>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</si>
  <si>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</si>
  <si>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54 1 00 00000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</si>
  <si>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</si>
  <si>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</si>
  <si>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</si>
  <si>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</si>
  <si>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</si>
  <si>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</si>
  <si>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</si>
  <si>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Подпрограмма "Развитие инфраструктуры массового спорта в городе Ливны Орловской области на 2020-2024 годы"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</si>
  <si>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</si>
  <si>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</si>
  <si>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</si>
  <si>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</si>
  <si>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</si>
  <si>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</si>
  <si>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</si>
  <si>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63 0 00 00000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</si>
  <si>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</si>
  <si>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</si>
  <si>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</si>
  <si>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</si>
  <si>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</si>
  <si>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</si>
  <si>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</si>
  <si>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</si>
  <si>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</si>
  <si>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</si>
  <si>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</si>
  <si>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</si>
  <si>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</si>
  <si>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</si>
  <si>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</si>
  <si>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64 0 00 00000</t>
  </si>
  <si>
    <t>88 0 00 51200</t>
  </si>
  <si>
    <t>88 0 00 77030</t>
  </si>
  <si>
    <t>50 0 00 00000</t>
  </si>
  <si>
    <t>Основное мероприятие «Предоставление консультационных, информационных и иных услуг для сектора малого и среднего предпринимательства»</t>
  </si>
  <si>
    <t>50 0 05 00000</t>
  </si>
  <si>
    <t>50 0 05 77180</t>
  </si>
  <si>
    <t>50 0 06 00000</t>
  </si>
  <si>
    <t>50 0 06 77180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</si>
  <si>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</si>
  <si>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</si>
  <si>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</si>
  <si>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</si>
  <si>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</si>
  <si>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</si>
  <si>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</si>
  <si>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88 0 00 52600</t>
  </si>
  <si>
    <t>88 0 00 72470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</si>
  <si>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</si>
  <si>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</si>
  <si>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</si>
  <si>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</si>
  <si>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</si>
  <si>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</si>
  <si>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</si>
  <si>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</si>
  <si>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</si>
  <si>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</si>
  <si>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</si>
  <si>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</si>
  <si>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</si>
  <si>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</si>
  <si>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</si>
  <si>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</si>
  <si>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</si>
  <si>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</si>
  <si>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</si>
  <si>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</si>
  <si>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</si>
  <si>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</si>
  <si>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</si>
  <si>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</si>
  <si>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</si>
  <si>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</si>
  <si>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</si>
  <si>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 xml:space="preserve">Подпрограмма "Развитие дополнительного образования в области физической культуры и спорта в городе Ливны Орловской области на 2020-2024 годы" </t>
  </si>
  <si>
    <t>54 2 00 00000</t>
  </si>
  <si>
    <t>54 2 01 77500</t>
  </si>
  <si>
    <t>Муниципальная программа "Стимулирование развития жилищного строительства в городе Ливны Орловской области на 2020-2022 годы"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</si>
  <si>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</si>
  <si>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>69 0 05 00000</t>
  </si>
  <si>
    <t>69 0 05 77660</t>
  </si>
  <si>
    <t>69 0 03 00000</t>
  </si>
  <si>
    <t>Основное мероприятие "Строительство сетей газоснабжения на участке индивидуальной жилой застройки в районе ул.Южная в г.Ливны"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</si>
  <si>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</si>
  <si>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</si>
  <si>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"Организация содержательного досуга и обеспечение условий для отдыха горожан"</t>
  </si>
  <si>
    <t>Подпрограмма "Обеспечение сохранности объектов культурного наследия"</t>
  </si>
  <si>
    <t>53 6 00 00000</t>
  </si>
  <si>
    <t>Основное мероприятие "Техническое перевооружение котельной по адресу г.Ливны, ул.Садовая, 9"</t>
  </si>
  <si>
    <t>64 0 05 00000</t>
  </si>
  <si>
    <t>64 0 05 77570</t>
  </si>
  <si>
    <t>Основное мероприятие "Обеспечение организации повышения квалификации муниципальных служащих города"</t>
  </si>
  <si>
    <t xml:space="preserve">Культура, кинематография </t>
  </si>
  <si>
    <t>Муниципальная программа "Профилактика экстремизма и терроризма в городе Ливны Орловской области на 2020-2022 годы"</t>
  </si>
  <si>
    <t>Основное мероприятие "Ремонт автомобильных дорог общего пользования местного значения города"</t>
  </si>
  <si>
    <t>Основное мероприятие "Содержание автомобильных дорог общего пользования местного значения города"</t>
  </si>
  <si>
    <t>63 0 02 00000</t>
  </si>
  <si>
    <t>63 0 02 77150</t>
  </si>
  <si>
    <t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t>
  </si>
  <si>
    <t>65 0 03 00000</t>
  </si>
  <si>
    <t>65 0 03 77580</t>
  </si>
  <si>
    <t>Основное мероприятие "Обеспечение деятельности муниципального учреждения дополнительного образования МБУ ДО "Спортивная школа" города Ливны"</t>
  </si>
  <si>
    <t>Основное мероприятие "Организация и проведение мероприятий в сфере молодежной политики на территории города Ливны"</t>
  </si>
  <si>
    <t>Подпрограмма "Нравственное и патриотическое воспитание граждан на 2019-2023 годы"</t>
  </si>
  <si>
    <t>Основное мероприятие "Организация и проведение мероприятий гражданско-патриотической направленности на территории города Ливны"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</si>
  <si>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</si>
  <si>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</si>
  <si>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мероприятий"</t>
  </si>
  <si>
    <t>55 0 02 70550</t>
  </si>
  <si>
    <t>53 6 01 00000</t>
  </si>
  <si>
    <t>55 0 01 70550</t>
  </si>
  <si>
    <t>51 1 05 72410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</si>
  <si>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</si>
  <si>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</si>
  <si>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Основное мероприятие "Благоустройство общественных территорий"</t>
  </si>
  <si>
    <t>61 0 F2 55550</t>
  </si>
  <si>
    <t>61 0 F2 00000</t>
  </si>
  <si>
    <t>Основное мероприятие "Благоустройство дворовых территорий многоквартирных домов"</t>
  </si>
  <si>
    <t>61 0 F2 73180</t>
  </si>
  <si>
    <t>61 0 F2 77720</t>
  </si>
  <si>
    <t>Основное мероприятие "Техническое перевооружение котельной по адресу г.Ливны, ул.Заливенская, 61"</t>
  </si>
  <si>
    <t>69 0 02 00000</t>
  </si>
  <si>
    <t>69 0 02 77660</t>
  </si>
  <si>
    <t>Ведомственная структура расходов  бюджета города Ливны на плановый период 2022 и 2023  годов</t>
  </si>
  <si>
    <t>2023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</si>
  <si>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плановый период 2022 и 2023 годов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</si>
  <si>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</si>
  <si>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</si>
  <si>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</si>
  <si>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>Муниципальная программа "Доступная среда  города Ливны Орловской области на 2020-2026 годы"</t>
  </si>
  <si>
    <t>Муниципальная программа "Развитие архивного дела в городе Ливны Орловской области на 2018-2023 годы"</t>
  </si>
  <si>
    <t>БП 0 00 77010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</si>
  <si>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</si>
  <si>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 xml:space="preserve">075 </t>
  </si>
  <si>
    <t>51 2 00 00000</t>
  </si>
  <si>
    <t>Основное мероприятие "Выявление и поддержка одаренных детей и молодежи"</t>
  </si>
  <si>
    <t>51 2 02 00000</t>
  </si>
  <si>
    <t>51 2 02 77220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</si>
  <si>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</si>
  <si>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</si>
  <si>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</si>
  <si>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Стипендии</t>
  </si>
  <si>
    <t>340</t>
  </si>
  <si>
    <t>Муниципальная программа "Обеспечение безопасности дорожного движения на территории города Ливны Орловской области на 2019-2023 годы"</t>
  </si>
  <si>
    <t>Муниципальная программа "Капитальный ремонт системы водоснабжения на территории города Ливны Орловской области на 2021-2023 годы"</t>
  </si>
  <si>
    <t>71 0 00 00000</t>
  </si>
  <si>
    <t>Основное мероприятие "Капитальный ремонт системы водоснабжения города Ливны Орловской области"</t>
  </si>
  <si>
    <t>71 0 01 00000</t>
  </si>
  <si>
    <t>71 0 0177090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</si>
  <si>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</si>
  <si>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</si>
  <si>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</si>
  <si>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61 0 02 00000</t>
  </si>
  <si>
    <t>61 0 02 77720</t>
  </si>
  <si>
    <t>Муниципальная программа "Благоустройство города Ливны Орловской области на 2020-2025 годы"</t>
  </si>
  <si>
    <t>88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</si>
  <si>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</si>
  <si>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в рамках непрограммной части городского бюджета</t>
  </si>
  <si>
    <t>Обеспечение жильем отдельных категорий граждан, установленных Федеральным законом от 12 января 1995 года №5-ФЗ "О ветеранах"</t>
  </si>
  <si>
    <t>88 0 00 51350</t>
  </si>
  <si>
    <t>Обеспечение жильем отдельных категорий граждан, установленных Федеральным законом от 12 января 1995 года №5-ФЗ "О ветеранах"в рамках непрограммной части городского бюджета</t>
  </si>
  <si>
    <t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городского бюджета</t>
  </si>
  <si>
    <t>88 0 00 51340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</si>
  <si>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</si>
  <si>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56 0 18 00000</t>
  </si>
  <si>
    <t>56 0 18 77640</t>
  </si>
  <si>
    <t>Основное мероприятие "Создание безопасных условий для организации образовательного процесса и пребывания обучающихся в образовательных организациях"</t>
  </si>
  <si>
    <t>51 3 02 00000</t>
  </si>
  <si>
    <t>51 3 02 77590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</si>
  <si>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2020-2023 годы"</t>
  </si>
  <si>
    <t>Основное мероприятие "Мероприятия по содержанию иных территорий"</t>
  </si>
  <si>
    <t>Бюджет</t>
  </si>
  <si>
    <t>Поправки</t>
  </si>
  <si>
    <t>Бюджет с поправками</t>
  </si>
  <si>
    <t xml:space="preserve">Распределение бюджетных ассигнований по разделам и подразделам классификации расходов бюджета города Ливны                                                                                    на плановый период 2022 и 2023 годов
</t>
  </si>
  <si>
    <t>51 3 01 72310</t>
  </si>
  <si>
    <t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организациях</t>
  </si>
  <si>
    <t>Основное мероприятие "Строительство сетей водоснабжения на участке индивидуальной жилой застройки в районе ул.Южная в г.Ливны"</t>
  </si>
  <si>
    <t>69 0 01 00000</t>
  </si>
  <si>
    <t>69 0 01 72310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</si>
  <si>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</si>
  <si>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Основное мероприятие "Региональный проект "Спорт-норма жизни" федерального проекта "Спорт-норма жизни" национального проекта "Демография"</t>
  </si>
  <si>
    <t>54 3 P5 00000</t>
  </si>
  <si>
    <t>54 3 P5 51390</t>
  </si>
  <si>
    <t>61 0 01 00000</t>
  </si>
  <si>
    <t>61 0 01 77720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</si>
  <si>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</si>
  <si>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</si>
  <si>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повышение безопасности хранения документов в помещениях архивохранилищ архивного отдела"</t>
  </si>
  <si>
    <t>Подпрограмма "Развитие муниципального бюджетного учреждения спортивной подготовки в городе Ливны Орловской области на 2021-2024 годы"</t>
  </si>
  <si>
    <t>54 4 00 00000</t>
  </si>
  <si>
    <t>Основное мероприятие "Обеспечение деятельности муниципального бюджетного учреждения "Спортивная школа" города Ливны"</t>
  </si>
  <si>
    <t>54 4 01 00000</t>
  </si>
  <si>
    <t>54 4 01 77490</t>
  </si>
  <si>
    <t>69 0 01 77660</t>
  </si>
  <si>
    <t>Приложение 5   к решению Ливенского городского Совета народных депутатов    от      декабря  2021 г. №           -ГС "Приложение 10  к решению Ливенского городского Совета народных депутатов  от 23 декабря 2020 г. №54/585-ГС"</t>
  </si>
  <si>
    <t>Приложение 7  к решению Ливенского городского Совета народных депутатов                                                 от      декабря  2021 г. №                 - ГС "Приложение 12 к решению Ливенского городского Совета народных депутатов                                            от 23 декабря 2020 г. №54/585-ГС "</t>
  </si>
  <si>
    <t>Приложение 9   к решению Ливенского городского Совета народных депутатов             от     декабря  2021 г. №            - ГС "Приложение 14  к решению Ливенского городского Совета народных депутатов              от 23 декабря 2020 г. №54/585 - ГС"</t>
  </si>
  <si>
    <t>Основное мероприятие "Праздничное оформление территории города"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</si>
</sst>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  <numFmt numFmtId="184" formatCode="#,##0.00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76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top" wrapText="1"/>
    </xf>
    <xf numFmtId="49" fontId="8" fillId="24" borderId="11" xfId="0" applyNumberFormat="1" applyFont="1" applyFill="1" applyBorder="1" applyAlignment="1">
      <alignment horizontal="center" vertical="center" wrapText="1"/>
    </xf>
    <xf numFmtId="176" fontId="8" fillId="24" borderId="11" xfId="0" applyNumberFormat="1" applyFont="1" applyFill="1" applyBorder="1" applyAlignment="1">
      <alignment horizontal="center" vertical="center" wrapText="1"/>
    </xf>
    <xf numFmtId="49" fontId="36" fillId="24" borderId="11" xfId="0" applyNumberFormat="1" applyFont="1" applyFill="1" applyBorder="1" applyAlignment="1">
      <alignment horizontal="center" vertical="center" wrapText="1"/>
    </xf>
    <xf numFmtId="176" fontId="36" fillId="24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176" fontId="37" fillId="24" borderId="11" xfId="0" applyNumberFormat="1" applyFont="1" applyFill="1" applyBorder="1" applyAlignment="1">
      <alignment horizontal="center" vertical="center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176" fontId="10" fillId="24" borderId="10" xfId="0" applyNumberFormat="1" applyFont="1" applyFill="1" applyBorder="1" applyAlignment="1">
      <alignment horizontal="right" vertical="center"/>
    </xf>
    <xf numFmtId="49" fontId="9" fillId="24" borderId="11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/>
    </xf>
    <xf numFmtId="176" fontId="9" fillId="24" borderId="11" xfId="0" applyNumberFormat="1" applyFont="1" applyFill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center" vertical="center" wrapText="1"/>
    </xf>
    <xf numFmtId="176" fontId="37" fillId="24" borderId="11" xfId="0" applyNumberFormat="1" applyFont="1" applyFill="1" applyBorder="1" applyAlignment="1">
      <alignment horizontal="center" vertical="center" wrapText="1"/>
    </xf>
    <xf numFmtId="0" fontId="13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6" fillId="24" borderId="0" xfId="0" applyFont="1" applyFill="1" applyAlignment="1">
      <alignment/>
    </xf>
    <xf numFmtId="176" fontId="8" fillId="24" borderId="11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8" fillId="24" borderId="11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/>
    </xf>
    <xf numFmtId="49" fontId="36" fillId="24" borderId="11" xfId="0" applyNumberFormat="1" applyFont="1" applyFill="1" applyBorder="1" applyAlignment="1">
      <alignment horizontal="center" vertical="center"/>
    </xf>
    <xf numFmtId="176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top" wrapText="1"/>
    </xf>
    <xf numFmtId="0" fontId="8" fillId="24" borderId="11" xfId="0" applyFont="1" applyFill="1" applyBorder="1" applyAlignment="1">
      <alignment horizontal="center" vertical="top" wrapText="1"/>
    </xf>
    <xf numFmtId="0" fontId="37" fillId="24" borderId="11" xfId="0" applyFont="1" applyFill="1" applyBorder="1" applyAlignment="1">
      <alignment horizontal="left" vertical="center" wrapText="1"/>
    </xf>
    <xf numFmtId="0" fontId="15" fillId="24" borderId="11" xfId="0" applyFont="1" applyFill="1" applyBorder="1" applyAlignment="1">
      <alignment/>
    </xf>
    <xf numFmtId="49" fontId="36" fillId="24" borderId="13" xfId="0" applyNumberFormat="1" applyFont="1" applyFill="1" applyBorder="1" applyAlignment="1">
      <alignment horizontal="center" vertical="center" wrapText="1"/>
    </xf>
    <xf numFmtId="176" fontId="36" fillId="24" borderId="13" xfId="0" applyNumberFormat="1" applyFont="1" applyFill="1" applyBorder="1" applyAlignment="1">
      <alignment horizontal="center" vertical="center" wrapText="1"/>
    </xf>
    <xf numFmtId="0" fontId="15" fillId="24" borderId="12" xfId="0" applyFont="1" applyFill="1" applyBorder="1" applyAlignment="1">
      <alignment/>
    </xf>
    <xf numFmtId="0" fontId="37" fillId="24" borderId="11" xfId="0" applyFont="1" applyFill="1" applyBorder="1" applyAlignment="1">
      <alignment vertical="center" wrapText="1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horizontal="left" vertical="justify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76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76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0" fontId="37" fillId="24" borderId="11" xfId="0" applyNumberFormat="1" applyFont="1" applyFill="1" applyBorder="1" applyAlignment="1">
      <alignment horizontal="center" vertical="center" wrapText="1"/>
    </xf>
    <xf numFmtId="49" fontId="8" fillId="24" borderId="11" xfId="0" applyNumberFormat="1" applyFont="1" applyFill="1" applyBorder="1" applyAlignment="1">
      <alignment horizontal="center" vertical="center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76" fontId="10" fillId="24" borderId="0" xfId="0" applyNumberFormat="1" applyFont="1" applyFill="1" applyAlignment="1">
      <alignment horizontal="center" vertical="center"/>
    </xf>
    <xf numFmtId="49" fontId="0" fillId="24" borderId="0" xfId="0" applyNumberFormat="1" applyFont="1" applyFill="1" applyAlignment="1">
      <alignment horizontal="center"/>
    </xf>
    <xf numFmtId="176" fontId="0" fillId="24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49" fontId="4" fillId="24" borderId="0" xfId="0" applyNumberFormat="1" applyFont="1" applyFill="1" applyAlignment="1">
      <alignment horizontal="left" vertical="center" wrapText="1"/>
    </xf>
    <xf numFmtId="176" fontId="4" fillId="25" borderId="0" xfId="0" applyNumberFormat="1" applyFont="1" applyFill="1" applyAlignment="1">
      <alignment vertical="top" wrapText="1"/>
    </xf>
    <xf numFmtId="0" fontId="4" fillId="24" borderId="0" xfId="0" applyFont="1" applyFill="1" applyAlignment="1">
      <alignment vertical="center" wrapText="1"/>
    </xf>
    <xf numFmtId="0" fontId="13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4" fillId="24" borderId="0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horizontal="justify" vertical="center" wrapText="1"/>
    </xf>
    <xf numFmtId="0" fontId="36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8" fillId="24" borderId="11" xfId="0" applyNumberFormat="1" applyFont="1" applyFill="1" applyBorder="1" applyAlignment="1">
      <alignment horizontal="left" vertical="center" wrapText="1"/>
    </xf>
    <xf numFmtId="49" fontId="37" fillId="24" borderId="11" xfId="0" applyNumberFormat="1" applyFont="1" applyFill="1" applyBorder="1" applyAlignment="1">
      <alignment horizontal="left" vertical="center" wrapText="1"/>
    </xf>
    <xf numFmtId="0" fontId="8" fillId="24" borderId="11" xfId="0" applyNumberFormat="1" applyFont="1" applyFill="1" applyBorder="1" applyAlignment="1">
      <alignment vertical="center" wrapText="1" shrinkToFit="1"/>
    </xf>
    <xf numFmtId="0" fontId="37" fillId="24" borderId="11" xfId="0" applyFont="1" applyFill="1" applyBorder="1" applyAlignment="1">
      <alignment horizontal="left" vertical="center"/>
    </xf>
    <xf numFmtId="49" fontId="8" fillId="24" borderId="11" xfId="0" applyNumberFormat="1" applyFont="1" applyFill="1" applyBorder="1" applyAlignment="1">
      <alignment horizontal="left" vertical="center" wrapText="1"/>
    </xf>
    <xf numFmtId="49" fontId="36" fillId="24" borderId="11" xfId="0" applyNumberFormat="1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36" fillId="24" borderId="11" xfId="0" applyNumberFormat="1" applyFont="1" applyFill="1" applyBorder="1" applyAlignment="1">
      <alignment horizontal="left" vertical="center" wrapText="1"/>
    </xf>
    <xf numFmtId="0" fontId="8" fillId="24" borderId="11" xfId="0" applyNumberFormat="1" applyFont="1" applyFill="1" applyBorder="1" applyAlignment="1">
      <alignment vertical="center" wrapText="1"/>
    </xf>
    <xf numFmtId="0" fontId="0" fillId="24" borderId="0" xfId="0" applyFont="1" applyFill="1" applyAlignment="1">
      <alignment vertical="center"/>
    </xf>
    <xf numFmtId="49" fontId="0" fillId="24" borderId="0" xfId="0" applyNumberFormat="1" applyFont="1" applyFill="1" applyAlignment="1">
      <alignment horizontal="center" vertical="center"/>
    </xf>
    <xf numFmtId="49" fontId="8" fillId="24" borderId="11" xfId="0" applyNumberFormat="1" applyFont="1" applyFill="1" applyBorder="1" applyAlignment="1">
      <alignment vertical="center" wrapText="1"/>
    </xf>
    <xf numFmtId="0" fontId="40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center" vertical="center"/>
    </xf>
    <xf numFmtId="49" fontId="8" fillId="24" borderId="0" xfId="0" applyNumberFormat="1" applyFont="1" applyFill="1" applyBorder="1" applyAlignment="1">
      <alignment horizontal="left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top" wrapText="1"/>
    </xf>
    <xf numFmtId="176" fontId="37" fillId="0" borderId="11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176" fontId="36" fillId="0" borderId="11" xfId="0" applyNumberFormat="1" applyFont="1" applyFill="1" applyBorder="1" applyAlignment="1">
      <alignment horizontal="center" vertical="center" wrapText="1"/>
    </xf>
    <xf numFmtId="176" fontId="36" fillId="0" borderId="11" xfId="0" applyNumberFormat="1" applyFont="1" applyFill="1" applyBorder="1" applyAlignment="1">
      <alignment horizontal="center" vertical="center"/>
    </xf>
    <xf numFmtId="176" fontId="37" fillId="0" borderId="11" xfId="0" applyNumberFormat="1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176" fontId="36" fillId="0" borderId="1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76" fontId="39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justify"/>
    </xf>
    <xf numFmtId="0" fontId="15" fillId="0" borderId="0" xfId="0" applyFont="1" applyFill="1" applyAlignment="1">
      <alignment/>
    </xf>
    <xf numFmtId="0" fontId="41" fillId="0" borderId="0" xfId="0" applyFont="1" applyFill="1" applyBorder="1" applyAlignment="1">
      <alignment horizontal="left" vertical="justify"/>
    </xf>
    <xf numFmtId="0" fontId="16" fillId="0" borderId="0" xfId="0" applyFont="1" applyFill="1" applyAlignment="1">
      <alignment horizontal="center" vertical="top" wrapText="1"/>
    </xf>
    <xf numFmtId="176" fontId="4" fillId="25" borderId="0" xfId="0" applyNumberFormat="1" applyFont="1" applyFill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176" fontId="5" fillId="0" borderId="14" xfId="0" applyNumberFormat="1" applyFont="1" applyBorder="1" applyAlignment="1">
      <alignment horizontal="center" vertical="top" wrapText="1"/>
    </xf>
    <xf numFmtId="176" fontId="5" fillId="0" borderId="15" xfId="0" applyNumberFormat="1" applyFont="1" applyBorder="1" applyAlignment="1">
      <alignment horizontal="center" vertical="top" wrapText="1"/>
    </xf>
    <xf numFmtId="176" fontId="5" fillId="0" borderId="16" xfId="0" applyNumberFormat="1" applyFont="1" applyBorder="1" applyAlignment="1">
      <alignment horizontal="center" vertical="top" wrapText="1"/>
    </xf>
    <xf numFmtId="176" fontId="5" fillId="0" borderId="17" xfId="0" applyNumberFormat="1" applyFont="1" applyBorder="1" applyAlignment="1">
      <alignment horizontal="center" vertical="top" wrapText="1"/>
    </xf>
    <xf numFmtId="176" fontId="5" fillId="0" borderId="18" xfId="0" applyNumberFormat="1" applyFont="1" applyBorder="1" applyAlignment="1">
      <alignment horizontal="center" vertical="top" wrapText="1"/>
    </xf>
    <xf numFmtId="176" fontId="5" fillId="0" borderId="12" xfId="0" applyNumberFormat="1" applyFont="1" applyBorder="1" applyAlignment="1">
      <alignment horizontal="center" vertical="top" wrapText="1"/>
    </xf>
    <xf numFmtId="176" fontId="37" fillId="24" borderId="17" xfId="0" applyNumberFormat="1" applyFont="1" applyFill="1" applyBorder="1" applyAlignment="1">
      <alignment horizontal="center" vertical="center" wrapText="1"/>
    </xf>
    <xf numFmtId="176" fontId="37" fillId="24" borderId="18" xfId="0" applyNumberFormat="1" applyFont="1" applyFill="1" applyBorder="1" applyAlignment="1">
      <alignment horizontal="center" vertical="center" wrapText="1"/>
    </xf>
    <xf numFmtId="176" fontId="37" fillId="24" borderId="12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 vertical="center" wrapText="1"/>
    </xf>
    <xf numFmtId="0" fontId="16" fillId="24" borderId="0" xfId="0" applyFont="1" applyFill="1" applyBorder="1" applyAlignment="1">
      <alignment horizontal="center" wrapText="1"/>
    </xf>
    <xf numFmtId="49" fontId="8" fillId="24" borderId="15" xfId="0" applyNumberFormat="1" applyFont="1" applyFill="1" applyBorder="1" applyAlignment="1">
      <alignment horizontal="left" vertical="center"/>
    </xf>
    <xf numFmtId="49" fontId="8" fillId="24" borderId="0" xfId="0" applyNumberFormat="1" applyFont="1" applyFill="1" applyBorder="1" applyAlignment="1">
      <alignment horizontal="left" vertical="center"/>
    </xf>
    <xf numFmtId="49" fontId="0" fillId="24" borderId="0" xfId="0" applyNumberFormat="1" applyFont="1" applyFill="1" applyAlignment="1">
      <alignment horizontal="center" vertical="center"/>
    </xf>
    <xf numFmtId="0" fontId="10" fillId="24" borderId="0" xfId="0" applyFont="1" applyFill="1" applyBorder="1" applyAlignment="1">
      <alignment horizontal="left" vertical="center" wrapText="1"/>
    </xf>
    <xf numFmtId="49" fontId="37" fillId="24" borderId="13" xfId="0" applyNumberFormat="1" applyFont="1" applyFill="1" applyBorder="1" applyAlignment="1">
      <alignment horizontal="center" vertical="top" wrapText="1"/>
    </xf>
    <xf numFmtId="49" fontId="37" fillId="24" borderId="19" xfId="0" applyNumberFormat="1" applyFont="1" applyFill="1" applyBorder="1" applyAlignment="1">
      <alignment horizontal="center" vertical="top" wrapText="1"/>
    </xf>
    <xf numFmtId="49" fontId="8" fillId="24" borderId="13" xfId="0" applyNumberFormat="1" applyFont="1" applyFill="1" applyBorder="1" applyAlignment="1">
      <alignment horizontal="center" vertical="top" wrapText="1"/>
    </xf>
    <xf numFmtId="49" fontId="8" fillId="24" borderId="19" xfId="0" applyNumberFormat="1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horizontal="left" vertical="justify"/>
    </xf>
    <xf numFmtId="49" fontId="4" fillId="24" borderId="0" xfId="0" applyNumberFormat="1" applyFont="1" applyFill="1" applyAlignment="1">
      <alignment horizontal="left" vertical="center" wrapText="1"/>
    </xf>
    <xf numFmtId="0" fontId="9" fillId="24" borderId="13" xfId="0" applyFont="1" applyFill="1" applyBorder="1" applyAlignment="1">
      <alignment horizontal="center" vertical="top" wrapText="1"/>
    </xf>
    <xf numFmtId="0" fontId="9" fillId="24" borderId="19" xfId="0" applyFont="1" applyFill="1" applyBorder="1" applyAlignment="1">
      <alignment horizontal="center" vertical="top" wrapText="1"/>
    </xf>
    <xf numFmtId="49" fontId="9" fillId="24" borderId="13" xfId="0" applyNumberFormat="1" applyFont="1" applyFill="1" applyBorder="1" applyAlignment="1">
      <alignment horizontal="center" vertical="center" wrapText="1"/>
    </xf>
    <xf numFmtId="49" fontId="9" fillId="24" borderId="19" xfId="0" applyNumberFormat="1" applyFont="1" applyFill="1" applyBorder="1" applyAlignment="1">
      <alignment horizontal="center" vertical="center" wrapText="1"/>
    </xf>
    <xf numFmtId="176" fontId="9" fillId="24" borderId="17" xfId="0" applyNumberFormat="1" applyFont="1" applyFill="1" applyBorder="1" applyAlignment="1">
      <alignment horizontal="center" vertical="center" wrapText="1"/>
    </xf>
    <xf numFmtId="176" fontId="9" fillId="24" borderId="18" xfId="0" applyNumberFormat="1" applyFont="1" applyFill="1" applyBorder="1" applyAlignment="1">
      <alignment horizontal="center" vertical="center" wrapText="1"/>
    </xf>
    <xf numFmtId="176" fontId="9" fillId="24" borderId="12" xfId="0" applyNumberFormat="1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vertical="justify"/>
    </xf>
    <xf numFmtId="0" fontId="4" fillId="24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45"/>
  <sheetViews>
    <sheetView view="pageBreakPreview" zoomScale="81" zoomScaleSheetLayoutView="81" zoomScalePageLayoutView="0" workbookViewId="0" topLeftCell="B1">
      <selection activeCell="H1" sqref="H1:J1"/>
    </sheetView>
  </sheetViews>
  <sheetFormatPr defaultColWidth="9.00390625" defaultRowHeight="12.75"/>
  <cols>
    <col min="1" max="1" width="1.12109375" style="1" hidden="1" customWidth="1"/>
    <col min="2" max="2" width="53.125" style="1" customWidth="1"/>
    <col min="3" max="3" width="8.625" style="2" customWidth="1"/>
    <col min="4" max="4" width="8.375" style="2" customWidth="1"/>
    <col min="5" max="7" width="15.375" style="7" customWidth="1"/>
    <col min="8" max="8" width="14.75390625" style="1" customWidth="1"/>
    <col min="9" max="9" width="12.25390625" style="1" customWidth="1"/>
    <col min="10" max="10" width="14.25390625" style="1" customWidth="1"/>
    <col min="11" max="16384" width="9.125" style="1" customWidth="1"/>
  </cols>
  <sheetData>
    <row r="1" spans="3:10" ht="108" customHeight="1">
      <c r="C1" s="100"/>
      <c r="D1" s="100"/>
      <c r="E1" s="100"/>
      <c r="F1" s="100"/>
      <c r="G1" s="100"/>
      <c r="H1" s="145" t="s">
        <v>506</v>
      </c>
      <c r="I1" s="145"/>
      <c r="J1" s="145"/>
    </row>
    <row r="2" spans="2:10" ht="39.75" customHeight="1">
      <c r="B2" s="144" t="s">
        <v>485</v>
      </c>
      <c r="C2" s="144"/>
      <c r="D2" s="144"/>
      <c r="E2" s="144"/>
      <c r="F2" s="144"/>
      <c r="G2" s="144"/>
      <c r="H2" s="144"/>
      <c r="I2" s="144"/>
      <c r="J2" s="144"/>
    </row>
    <row r="3" ht="15" customHeight="1">
      <c r="J3" s="19" t="s">
        <v>91</v>
      </c>
    </row>
    <row r="4" spans="2:10" ht="15" customHeight="1">
      <c r="B4" s="147" t="s">
        <v>63</v>
      </c>
      <c r="C4" s="148" t="s">
        <v>222</v>
      </c>
      <c r="D4" s="148" t="s">
        <v>173</v>
      </c>
      <c r="E4" s="149" t="s">
        <v>39</v>
      </c>
      <c r="F4" s="150"/>
      <c r="G4" s="151"/>
      <c r="H4" s="152" t="s">
        <v>435</v>
      </c>
      <c r="I4" s="153"/>
      <c r="J4" s="154"/>
    </row>
    <row r="5" spans="2:10" ht="35.25" customHeight="1">
      <c r="B5" s="147"/>
      <c r="C5" s="148"/>
      <c r="D5" s="148"/>
      <c r="E5" s="24" t="s">
        <v>482</v>
      </c>
      <c r="F5" s="24" t="s">
        <v>483</v>
      </c>
      <c r="G5" s="24" t="s">
        <v>484</v>
      </c>
      <c r="H5" s="24" t="s">
        <v>482</v>
      </c>
      <c r="I5" s="24" t="s">
        <v>483</v>
      </c>
      <c r="J5" s="24" t="s">
        <v>484</v>
      </c>
    </row>
    <row r="6" spans="2:10" s="3" customFormat="1" ht="15.75">
      <c r="B6" s="9" t="s">
        <v>127</v>
      </c>
      <c r="C6" s="10" t="s">
        <v>78</v>
      </c>
      <c r="D6" s="10"/>
      <c r="E6" s="22">
        <f aca="true" t="shared" si="0" ref="E6:J6">SUM(E7:E13)</f>
        <v>55428.600000000006</v>
      </c>
      <c r="F6" s="22">
        <f t="shared" si="0"/>
        <v>0</v>
      </c>
      <c r="G6" s="22">
        <f t="shared" si="0"/>
        <v>55428.600000000006</v>
      </c>
      <c r="H6" s="22">
        <f t="shared" si="0"/>
        <v>55103.3</v>
      </c>
      <c r="I6" s="22">
        <f t="shared" si="0"/>
        <v>0</v>
      </c>
      <c r="J6" s="22">
        <f t="shared" si="0"/>
        <v>55103.3</v>
      </c>
    </row>
    <row r="7" spans="2:10" ht="47.25">
      <c r="B7" s="18" t="s">
        <v>213</v>
      </c>
      <c r="C7" s="12" t="s">
        <v>78</v>
      </c>
      <c r="D7" s="12" t="s">
        <v>84</v>
      </c>
      <c r="E7" s="23">
        <f>'р.подр.ц.ст прил12'!H9</f>
        <v>1705.6</v>
      </c>
      <c r="F7" s="23">
        <f>'р.подр.ц.ст прил12'!I9</f>
        <v>0</v>
      </c>
      <c r="G7" s="23">
        <f>'р.подр.ц.ст прил12'!J9</f>
        <v>1705.6</v>
      </c>
      <c r="H7" s="23">
        <f>'р.подр.ц.ст прил12'!K9</f>
        <v>1705.6</v>
      </c>
      <c r="I7" s="126">
        <f>'р.подр.ц.ст прил12'!L9</f>
        <v>0</v>
      </c>
      <c r="J7" s="126">
        <f>'р.подр.ц.ст прил12'!M9</f>
        <v>1705.6</v>
      </c>
    </row>
    <row r="8" spans="2:10" ht="64.5" customHeight="1">
      <c r="B8" s="18" t="s">
        <v>437</v>
      </c>
      <c r="C8" s="12" t="s">
        <v>78</v>
      </c>
      <c r="D8" s="12" t="s">
        <v>79</v>
      </c>
      <c r="E8" s="23">
        <f>'р.подр.ц.ст прил12'!H15</f>
        <v>3307.9</v>
      </c>
      <c r="F8" s="23">
        <f>'р.подр.ц.ст прил12'!I15</f>
        <v>0</v>
      </c>
      <c r="G8" s="23">
        <f>'р.подр.ц.ст прил12'!J15</f>
        <v>3307.9</v>
      </c>
      <c r="H8" s="23">
        <f>'р.подр.ц.ст прил12'!K15</f>
        <v>3307.9</v>
      </c>
      <c r="I8" s="126">
        <f>'р.подр.ц.ст прил12'!L15</f>
        <v>0</v>
      </c>
      <c r="J8" s="126">
        <f>'р.подр.ц.ст прил12'!M15</f>
        <v>3307.9</v>
      </c>
    </row>
    <row r="9" spans="2:10" ht="60.75" customHeight="1">
      <c r="B9" s="21" t="s">
        <v>221</v>
      </c>
      <c r="C9" s="12" t="s">
        <v>78</v>
      </c>
      <c r="D9" s="12" t="s">
        <v>81</v>
      </c>
      <c r="E9" s="23">
        <f>'р.подр.ц.ст прил12'!H31</f>
        <v>28356.600000000002</v>
      </c>
      <c r="F9" s="23">
        <f>'р.подр.ц.ст прил12'!I31</f>
        <v>0</v>
      </c>
      <c r="G9" s="23">
        <f>'р.подр.ц.ст прил12'!J31</f>
        <v>28356.600000000002</v>
      </c>
      <c r="H9" s="23">
        <f>'р.подр.ц.ст прил12'!K31</f>
        <v>28326.600000000002</v>
      </c>
      <c r="I9" s="126">
        <f>'р.подр.ц.ст прил12'!L31</f>
        <v>0</v>
      </c>
      <c r="J9" s="126">
        <f>'р.подр.ц.ст прил12'!M31</f>
        <v>28326.600000000002</v>
      </c>
    </row>
    <row r="10" spans="2:10" ht="15.75">
      <c r="B10" s="11" t="s">
        <v>199</v>
      </c>
      <c r="C10" s="12" t="s">
        <v>78</v>
      </c>
      <c r="D10" s="12" t="s">
        <v>83</v>
      </c>
      <c r="E10" s="23">
        <f>'р.подр.ц.ст прил12'!H52</f>
        <v>131.5</v>
      </c>
      <c r="F10" s="23">
        <f>'р.подр.ц.ст прил12'!I52</f>
        <v>0</v>
      </c>
      <c r="G10" s="23">
        <f>'р.подр.ц.ст прил12'!J52</f>
        <v>131.5</v>
      </c>
      <c r="H10" s="23">
        <f>'р.подр.ц.ст прил12'!K52</f>
        <v>10.2</v>
      </c>
      <c r="I10" s="126">
        <f>'р.подр.ц.ст прил12'!L52</f>
        <v>0</v>
      </c>
      <c r="J10" s="126">
        <f>'р.подр.ц.ст прил12'!M52</f>
        <v>10.2</v>
      </c>
    </row>
    <row r="11" spans="2:10" ht="50.25" customHeight="1">
      <c r="B11" s="18" t="s">
        <v>205</v>
      </c>
      <c r="C11" s="12" t="s">
        <v>78</v>
      </c>
      <c r="D11" s="12" t="s">
        <v>86</v>
      </c>
      <c r="E11" s="23">
        <f>'р.подр.ц.ст прил12'!H58</f>
        <v>7625.7</v>
      </c>
      <c r="F11" s="23">
        <f>'р.подр.ц.ст прил12'!I58</f>
        <v>0</v>
      </c>
      <c r="G11" s="23">
        <f>'р.подр.ц.ст прил12'!J58</f>
        <v>7625.7</v>
      </c>
      <c r="H11" s="23">
        <f>'р.подр.ц.ст прил12'!K58</f>
        <v>7625.7</v>
      </c>
      <c r="I11" s="126">
        <f>'р.подр.ц.ст прил12'!L58</f>
        <v>0</v>
      </c>
      <c r="J11" s="126">
        <f>'р.подр.ц.ст прил12'!M58</f>
        <v>7625.7</v>
      </c>
    </row>
    <row r="12" spans="2:10" ht="15.75">
      <c r="B12" s="11" t="s">
        <v>64</v>
      </c>
      <c r="C12" s="12" t="s">
        <v>78</v>
      </c>
      <c r="D12" s="12" t="s">
        <v>95</v>
      </c>
      <c r="E12" s="23">
        <f>'р.подр.ц.ст прил12'!H70</f>
        <v>100</v>
      </c>
      <c r="F12" s="23">
        <f>'р.подр.ц.ст прил12'!I70</f>
        <v>0</v>
      </c>
      <c r="G12" s="23">
        <f>'р.подр.ц.ст прил12'!J70</f>
        <v>100</v>
      </c>
      <c r="H12" s="23">
        <f>'р.подр.ц.ст прил12'!K70</f>
        <v>100</v>
      </c>
      <c r="I12" s="126">
        <f>'р.подр.ц.ст прил12'!L70</f>
        <v>0</v>
      </c>
      <c r="J12" s="126">
        <f>'р.подр.ц.ст прил12'!M70</f>
        <v>100</v>
      </c>
    </row>
    <row r="13" spans="2:10" ht="15.75">
      <c r="B13" s="11" t="s">
        <v>65</v>
      </c>
      <c r="C13" s="12" t="s">
        <v>78</v>
      </c>
      <c r="D13" s="12" t="s">
        <v>117</v>
      </c>
      <c r="E13" s="23">
        <f>'р.подр.ц.ст прил12'!H76</f>
        <v>14201.3</v>
      </c>
      <c r="F13" s="23">
        <f>'р.подр.ц.ст прил12'!I76</f>
        <v>0</v>
      </c>
      <c r="G13" s="23">
        <f>'р.подр.ц.ст прил12'!J76</f>
        <v>14201.3</v>
      </c>
      <c r="H13" s="23">
        <f>'р.подр.ц.ст прил12'!K76</f>
        <v>14027.3</v>
      </c>
      <c r="I13" s="126">
        <f>'р.подр.ц.ст прил12'!L76</f>
        <v>0</v>
      </c>
      <c r="J13" s="126">
        <f>'р.подр.ц.ст прил12'!M76</f>
        <v>14027.3</v>
      </c>
    </row>
    <row r="14" spans="2:144" s="3" customFormat="1" ht="15.75">
      <c r="B14" s="9" t="s">
        <v>66</v>
      </c>
      <c r="C14" s="10" t="s">
        <v>81</v>
      </c>
      <c r="D14" s="10"/>
      <c r="E14" s="22">
        <f aca="true" t="shared" si="1" ref="E14:J14">SUM(E15:E18)</f>
        <v>100169.79999999999</v>
      </c>
      <c r="F14" s="22">
        <f t="shared" si="1"/>
        <v>20000</v>
      </c>
      <c r="G14" s="22">
        <f t="shared" si="1"/>
        <v>120169.79999999999</v>
      </c>
      <c r="H14" s="22">
        <f t="shared" si="1"/>
        <v>108144.8</v>
      </c>
      <c r="I14" s="22">
        <f t="shared" si="1"/>
        <v>0</v>
      </c>
      <c r="J14" s="22">
        <f t="shared" si="1"/>
        <v>108144.8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</row>
    <row r="15" spans="2:144" s="3" customFormat="1" ht="15.75">
      <c r="B15" s="11" t="s">
        <v>124</v>
      </c>
      <c r="C15" s="12" t="s">
        <v>81</v>
      </c>
      <c r="D15" s="12" t="s">
        <v>78</v>
      </c>
      <c r="E15" s="23">
        <f>'р.подр.ц.ст прил12'!H156</f>
        <v>150</v>
      </c>
      <c r="F15" s="23">
        <f>'р.подр.ц.ст прил12'!I156</f>
        <v>0</v>
      </c>
      <c r="G15" s="23">
        <f>'р.подр.ц.ст прил12'!J156</f>
        <v>150</v>
      </c>
      <c r="H15" s="23">
        <f>'р.подр.ц.ст прил12'!K156</f>
        <v>150</v>
      </c>
      <c r="I15" s="126">
        <f>'р.подр.ц.ст прил12'!L156</f>
        <v>0</v>
      </c>
      <c r="J15" s="126">
        <f>'р.подр.ц.ст прил12'!M156</f>
        <v>150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</row>
    <row r="16" spans="2:144" s="3" customFormat="1" ht="19.5" customHeight="1">
      <c r="B16" s="11" t="s">
        <v>156</v>
      </c>
      <c r="C16" s="12" t="s">
        <v>81</v>
      </c>
      <c r="D16" s="12" t="s">
        <v>82</v>
      </c>
      <c r="E16" s="23">
        <f>'р.подр.ц.ст прил12'!H164</f>
        <v>220</v>
      </c>
      <c r="F16" s="23">
        <f>'р.подр.ц.ст прил12'!I164</f>
        <v>0</v>
      </c>
      <c r="G16" s="23">
        <f>'р.подр.ц.ст прил12'!J164</f>
        <v>220</v>
      </c>
      <c r="H16" s="23">
        <f>'р.подр.ц.ст прил12'!K164</f>
        <v>220</v>
      </c>
      <c r="I16" s="126">
        <f>'р.подр.ц.ст прил12'!L164</f>
        <v>0</v>
      </c>
      <c r="J16" s="126">
        <f>'р.подр.ц.ст прил12'!M164</f>
        <v>220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</row>
    <row r="17" spans="2:144" s="3" customFormat="1" ht="22.5" customHeight="1">
      <c r="B17" s="20" t="s">
        <v>211</v>
      </c>
      <c r="C17" s="12" t="s">
        <v>81</v>
      </c>
      <c r="D17" s="12" t="s">
        <v>80</v>
      </c>
      <c r="E17" s="23">
        <f>'р.подр.ц.ст прил12'!H170</f>
        <v>99389.79999999999</v>
      </c>
      <c r="F17" s="23">
        <f>'р.подр.ц.ст прил12'!I170</f>
        <v>20000</v>
      </c>
      <c r="G17" s="23">
        <f>'р.подр.ц.ст прил12'!J170</f>
        <v>119389.79999999999</v>
      </c>
      <c r="H17" s="23">
        <f>'р.подр.ц.ст прил12'!K170</f>
        <v>107424.8</v>
      </c>
      <c r="I17" s="126">
        <f>'р.подр.ц.ст прил12'!L170</f>
        <v>0</v>
      </c>
      <c r="J17" s="126">
        <f>'р.подр.ц.ст прил12'!M170</f>
        <v>107424.8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</row>
    <row r="18" spans="1:144" s="6" customFormat="1" ht="21" customHeight="1">
      <c r="A18" s="5"/>
      <c r="B18" s="11" t="s">
        <v>96</v>
      </c>
      <c r="C18" s="12" t="s">
        <v>81</v>
      </c>
      <c r="D18" s="12" t="s">
        <v>93</v>
      </c>
      <c r="E18" s="23">
        <f>'р.подр.ц.ст прил12'!H218</f>
        <v>410</v>
      </c>
      <c r="F18" s="23">
        <f>'р.подр.ц.ст прил12'!I218</f>
        <v>0</v>
      </c>
      <c r="G18" s="23">
        <f>'р.подр.ц.ст прил12'!J218</f>
        <v>410</v>
      </c>
      <c r="H18" s="23">
        <f>'р.подр.ц.ст прил12'!K218</f>
        <v>350</v>
      </c>
      <c r="I18" s="126">
        <f>'р.подр.ц.ст прил12'!L218</f>
        <v>0</v>
      </c>
      <c r="J18" s="126">
        <f>'р.подр.ц.ст прил12'!M218</f>
        <v>350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</row>
    <row r="19" spans="2:144" s="3" customFormat="1" ht="21" customHeight="1">
      <c r="B19" s="9" t="s">
        <v>67</v>
      </c>
      <c r="C19" s="10" t="s">
        <v>83</v>
      </c>
      <c r="D19" s="10"/>
      <c r="E19" s="22">
        <f aca="true" t="shared" si="2" ref="E19:J19">SUM(E20:E23)</f>
        <v>64608</v>
      </c>
      <c r="F19" s="22">
        <f t="shared" si="2"/>
        <v>0</v>
      </c>
      <c r="G19" s="22">
        <f t="shared" si="2"/>
        <v>64608</v>
      </c>
      <c r="H19" s="22">
        <f t="shared" si="2"/>
        <v>51361.5</v>
      </c>
      <c r="I19" s="22">
        <f t="shared" si="2"/>
        <v>0</v>
      </c>
      <c r="J19" s="22">
        <f t="shared" si="2"/>
        <v>51361.5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</row>
    <row r="20" spans="2:144" ht="21.75" customHeight="1">
      <c r="B20" s="11" t="s">
        <v>68</v>
      </c>
      <c r="C20" s="12" t="s">
        <v>83</v>
      </c>
      <c r="D20" s="12" t="s">
        <v>78</v>
      </c>
      <c r="E20" s="23">
        <f>'р.подр.ц.ст прил12'!H238</f>
        <v>1900</v>
      </c>
      <c r="F20" s="23">
        <f>'р.подр.ц.ст прил12'!I238</f>
        <v>0</v>
      </c>
      <c r="G20" s="23">
        <f>'р.подр.ц.ст прил12'!J238</f>
        <v>1900</v>
      </c>
      <c r="H20" s="23">
        <f>'р.подр.ц.ст прил12'!K238</f>
        <v>1900</v>
      </c>
      <c r="I20" s="126">
        <f>'р.подр.ц.ст прил12'!L238</f>
        <v>0</v>
      </c>
      <c r="J20" s="126">
        <f>'р.подр.ц.ст прил12'!M238</f>
        <v>1900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</row>
    <row r="21" spans="2:144" ht="21" customHeight="1">
      <c r="B21" s="11" t="s">
        <v>69</v>
      </c>
      <c r="C21" s="12" t="s">
        <v>83</v>
      </c>
      <c r="D21" s="12" t="s">
        <v>84</v>
      </c>
      <c r="E21" s="23">
        <f>'р.подр.ц.ст прил12'!H244</f>
        <v>17035.5</v>
      </c>
      <c r="F21" s="23">
        <f>'р.подр.ц.ст прил12'!I244</f>
        <v>0</v>
      </c>
      <c r="G21" s="23">
        <f>'р.подр.ц.ст прил12'!J244</f>
        <v>17035.5</v>
      </c>
      <c r="H21" s="23">
        <f>'р.подр.ц.ст прил12'!K244</f>
        <v>3100</v>
      </c>
      <c r="I21" s="126">
        <f>'р.подр.ц.ст прил12'!L244</f>
        <v>0</v>
      </c>
      <c r="J21" s="126">
        <f>'р.подр.ц.ст прил12'!M244</f>
        <v>3100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</row>
    <row r="22" spans="2:144" ht="18" customHeight="1">
      <c r="B22" s="11" t="s">
        <v>94</v>
      </c>
      <c r="C22" s="12" t="s">
        <v>83</v>
      </c>
      <c r="D22" s="12" t="s">
        <v>79</v>
      </c>
      <c r="E22" s="23">
        <f>'р.подр.ц.ст прил12'!H286</f>
        <v>39803.5</v>
      </c>
      <c r="F22" s="23">
        <f>'р.подр.ц.ст прил12'!I286</f>
        <v>0</v>
      </c>
      <c r="G22" s="23">
        <f>'р.подр.ц.ст прил12'!J286</f>
        <v>39803.5</v>
      </c>
      <c r="H22" s="23">
        <f>'р.подр.ц.ст прил12'!K286</f>
        <v>40492.5</v>
      </c>
      <c r="I22" s="126">
        <f>'р.подр.ц.ст прил12'!L286</f>
        <v>0</v>
      </c>
      <c r="J22" s="126">
        <f>'р.подр.ц.ст прил12'!M286</f>
        <v>40492.5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</row>
    <row r="23" spans="2:144" ht="30" customHeight="1">
      <c r="B23" s="18" t="s">
        <v>186</v>
      </c>
      <c r="C23" s="12" t="s">
        <v>83</v>
      </c>
      <c r="D23" s="12" t="s">
        <v>83</v>
      </c>
      <c r="E23" s="23">
        <f>'р.подр.ц.ст прил12'!H357</f>
        <v>5869</v>
      </c>
      <c r="F23" s="23">
        <f>'р.подр.ц.ст прил12'!I357</f>
        <v>0</v>
      </c>
      <c r="G23" s="23">
        <f>'р.подр.ц.ст прил12'!J357</f>
        <v>5869</v>
      </c>
      <c r="H23" s="23">
        <f>'р.подр.ц.ст прил12'!K357</f>
        <v>5869</v>
      </c>
      <c r="I23" s="126">
        <f>'р.подр.ц.ст прил12'!L357</f>
        <v>0</v>
      </c>
      <c r="J23" s="126">
        <f>'р.подр.ц.ст прил12'!M357</f>
        <v>5869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</row>
    <row r="24" spans="2:10" s="3" customFormat="1" ht="13.5" customHeight="1">
      <c r="B24" s="9" t="s">
        <v>70</v>
      </c>
      <c r="C24" s="10" t="s">
        <v>85</v>
      </c>
      <c r="D24" s="10"/>
      <c r="E24" s="22">
        <f aca="true" t="shared" si="3" ref="E24:J24">SUM(E25:E29)</f>
        <v>557021.5000000001</v>
      </c>
      <c r="F24" s="22">
        <f t="shared" si="3"/>
        <v>0</v>
      </c>
      <c r="G24" s="22">
        <f t="shared" si="3"/>
        <v>557021.5000000001</v>
      </c>
      <c r="H24" s="22">
        <f t="shared" si="3"/>
        <v>559528.2000000001</v>
      </c>
      <c r="I24" s="22">
        <f t="shared" si="3"/>
        <v>0</v>
      </c>
      <c r="J24" s="22">
        <f t="shared" si="3"/>
        <v>559528.2000000001</v>
      </c>
    </row>
    <row r="25" spans="2:10" ht="19.5" customHeight="1">
      <c r="B25" s="11" t="s">
        <v>71</v>
      </c>
      <c r="C25" s="12" t="s">
        <v>85</v>
      </c>
      <c r="D25" s="12" t="s">
        <v>78</v>
      </c>
      <c r="E25" s="23">
        <f>'р.подр.ц.ст прил12'!H369</f>
        <v>224671.90000000002</v>
      </c>
      <c r="F25" s="23">
        <f>'р.подр.ц.ст прил12'!I369</f>
        <v>0</v>
      </c>
      <c r="G25" s="23">
        <f>'р.подр.ц.ст прил12'!J369</f>
        <v>224671.90000000002</v>
      </c>
      <c r="H25" s="23">
        <f>'р.подр.ц.ст прил12'!K369</f>
        <v>221053.3</v>
      </c>
      <c r="I25" s="126">
        <f>'р.подр.ц.ст прил12'!L369</f>
        <v>0</v>
      </c>
      <c r="J25" s="126">
        <f>'р.подр.ц.ст прил12'!M369</f>
        <v>221053.3</v>
      </c>
    </row>
    <row r="26" spans="2:10" ht="22.5" customHeight="1">
      <c r="B26" s="11" t="s">
        <v>72</v>
      </c>
      <c r="C26" s="12" t="s">
        <v>85</v>
      </c>
      <c r="D26" s="12" t="s">
        <v>84</v>
      </c>
      <c r="E26" s="23">
        <f>'р.подр.ц.ст прил12'!H393</f>
        <v>266989.7</v>
      </c>
      <c r="F26" s="23">
        <f>'р.подр.ц.ст прил12'!I393</f>
        <v>0</v>
      </c>
      <c r="G26" s="23">
        <f>'р.подр.ц.ст прил12'!J393</f>
        <v>266989.7</v>
      </c>
      <c r="H26" s="23">
        <f>'р.подр.ц.ст прил12'!K393</f>
        <v>273065.00000000006</v>
      </c>
      <c r="I26" s="126">
        <f>'р.подр.ц.ст прил12'!L393</f>
        <v>0</v>
      </c>
      <c r="J26" s="126">
        <f>'р.подр.ц.ст прил12'!M393</f>
        <v>273065.00000000006</v>
      </c>
    </row>
    <row r="27" spans="2:10" ht="21" customHeight="1">
      <c r="B27" s="11" t="s">
        <v>197</v>
      </c>
      <c r="C27" s="12" t="s">
        <v>85</v>
      </c>
      <c r="D27" s="12" t="s">
        <v>79</v>
      </c>
      <c r="E27" s="23">
        <f>'р.подр.ц.ст прил12'!H455</f>
        <v>39662</v>
      </c>
      <c r="F27" s="23">
        <f>'р.подр.ц.ст прил12'!I455</f>
        <v>0</v>
      </c>
      <c r="G27" s="23">
        <f>'р.подр.ц.ст прил12'!J455</f>
        <v>39662</v>
      </c>
      <c r="H27" s="23">
        <f>'р.подр.ц.ст прил12'!K455</f>
        <v>39662</v>
      </c>
      <c r="I27" s="126">
        <f>'р.подр.ц.ст прил12'!L455</f>
        <v>0</v>
      </c>
      <c r="J27" s="126">
        <f>'р.подр.ц.ст прил12'!M455</f>
        <v>39662</v>
      </c>
    </row>
    <row r="28" spans="2:10" ht="22.5" customHeight="1">
      <c r="B28" s="11" t="s">
        <v>206</v>
      </c>
      <c r="C28" s="12" t="s">
        <v>85</v>
      </c>
      <c r="D28" s="12" t="s">
        <v>85</v>
      </c>
      <c r="E28" s="23">
        <f>'р.подр.ц.ст прил12'!H477</f>
        <v>1430</v>
      </c>
      <c r="F28" s="23">
        <f>'р.подр.ц.ст прил12'!I477</f>
        <v>0</v>
      </c>
      <c r="G28" s="23">
        <f>'р.подр.ц.ст прил12'!J477</f>
        <v>1430</v>
      </c>
      <c r="H28" s="23">
        <f>'р.подр.ц.ст прил12'!K477</f>
        <v>1480</v>
      </c>
      <c r="I28" s="126">
        <f>'р.подр.ц.ст прил12'!L477</f>
        <v>0</v>
      </c>
      <c r="J28" s="126">
        <f>'р.подр.ц.ст прил12'!M477</f>
        <v>1480</v>
      </c>
    </row>
    <row r="29" spans="2:10" ht="19.5" customHeight="1">
      <c r="B29" s="11" t="s">
        <v>73</v>
      </c>
      <c r="C29" s="12" t="s">
        <v>85</v>
      </c>
      <c r="D29" s="12" t="s">
        <v>80</v>
      </c>
      <c r="E29" s="23">
        <f>'р.подр.ц.ст прил12'!H504</f>
        <v>24267.9</v>
      </c>
      <c r="F29" s="23">
        <f>'р.подр.ц.ст прил12'!I504</f>
        <v>0</v>
      </c>
      <c r="G29" s="23">
        <f>'р.подр.ц.ст прил12'!J504</f>
        <v>24267.9</v>
      </c>
      <c r="H29" s="23">
        <f>'р.подр.ц.ст прил12'!K504</f>
        <v>24267.9</v>
      </c>
      <c r="I29" s="126">
        <f>'р.подр.ц.ст прил12'!L504</f>
        <v>0</v>
      </c>
      <c r="J29" s="126">
        <f>'р.подр.ц.ст прил12'!M504</f>
        <v>24267.9</v>
      </c>
    </row>
    <row r="30" spans="2:10" s="3" customFormat="1" ht="18.75" customHeight="1">
      <c r="B30" s="9" t="s">
        <v>119</v>
      </c>
      <c r="C30" s="10" t="s">
        <v>82</v>
      </c>
      <c r="D30" s="10"/>
      <c r="E30" s="22">
        <f aca="true" t="shared" si="4" ref="E30:J30">SUM(E31:E32)</f>
        <v>30350.1</v>
      </c>
      <c r="F30" s="22">
        <f t="shared" si="4"/>
        <v>0</v>
      </c>
      <c r="G30" s="22">
        <f t="shared" si="4"/>
        <v>30350.1</v>
      </c>
      <c r="H30" s="22">
        <f t="shared" si="4"/>
        <v>30446.1</v>
      </c>
      <c r="I30" s="22">
        <f t="shared" si="4"/>
        <v>0</v>
      </c>
      <c r="J30" s="22">
        <f t="shared" si="4"/>
        <v>30446.1</v>
      </c>
    </row>
    <row r="31" spans="2:10" ht="18" customHeight="1">
      <c r="B31" s="11" t="s">
        <v>74</v>
      </c>
      <c r="C31" s="12" t="s">
        <v>82</v>
      </c>
      <c r="D31" s="12" t="s">
        <v>78</v>
      </c>
      <c r="E31" s="23">
        <f>'р.подр.ц.ст прил12'!H559</f>
        <v>22562.899999999998</v>
      </c>
      <c r="F31" s="23">
        <f>'р.подр.ц.ст прил12'!I559</f>
        <v>0</v>
      </c>
      <c r="G31" s="23">
        <f>'р.подр.ц.ст прил12'!J559</f>
        <v>22562.899999999998</v>
      </c>
      <c r="H31" s="23">
        <f>'р.подр.ц.ст прил12'!K559</f>
        <v>22658.899999999998</v>
      </c>
      <c r="I31" s="126">
        <f>'р.подр.ц.ст прил12'!L559</f>
        <v>0</v>
      </c>
      <c r="J31" s="126">
        <f>'р.подр.ц.ст прил12'!M559</f>
        <v>22658.899999999998</v>
      </c>
    </row>
    <row r="32" spans="2:10" ht="35.25" customHeight="1">
      <c r="B32" s="11" t="s">
        <v>219</v>
      </c>
      <c r="C32" s="12" t="s">
        <v>82</v>
      </c>
      <c r="D32" s="12" t="s">
        <v>81</v>
      </c>
      <c r="E32" s="23">
        <f>'р.подр.ц.ст прил12'!H597</f>
        <v>7787.200000000001</v>
      </c>
      <c r="F32" s="23">
        <f>'р.подр.ц.ст прил12'!I597</f>
        <v>0</v>
      </c>
      <c r="G32" s="23">
        <f>'р.подр.ц.ст прил12'!J597</f>
        <v>7787.200000000001</v>
      </c>
      <c r="H32" s="23">
        <f>'р.подр.ц.ст прил12'!K597</f>
        <v>7787.200000000001</v>
      </c>
      <c r="I32" s="126">
        <f>'р.подр.ц.ст прил12'!L597</f>
        <v>0</v>
      </c>
      <c r="J32" s="126">
        <f>'р.подр.ц.ст прил12'!M597</f>
        <v>7787.200000000001</v>
      </c>
    </row>
    <row r="33" spans="2:10" s="3" customFormat="1" ht="19.5" customHeight="1">
      <c r="B33" s="9" t="s">
        <v>75</v>
      </c>
      <c r="C33" s="10">
        <v>10</v>
      </c>
      <c r="D33" s="10"/>
      <c r="E33" s="22">
        <f aca="true" t="shared" si="5" ref="E33:J33">SUM(E34:E37)</f>
        <v>48980.5</v>
      </c>
      <c r="F33" s="22">
        <f t="shared" si="5"/>
        <v>0</v>
      </c>
      <c r="G33" s="22">
        <f t="shared" si="5"/>
        <v>48980.5</v>
      </c>
      <c r="H33" s="22">
        <f t="shared" si="5"/>
        <v>47923.9</v>
      </c>
      <c r="I33" s="22">
        <f t="shared" si="5"/>
        <v>0</v>
      </c>
      <c r="J33" s="22">
        <f t="shared" si="5"/>
        <v>47923.9</v>
      </c>
    </row>
    <row r="34" spans="2:10" ht="24" customHeight="1">
      <c r="B34" s="11" t="s">
        <v>76</v>
      </c>
      <c r="C34" s="12">
        <v>10</v>
      </c>
      <c r="D34" s="12" t="s">
        <v>78</v>
      </c>
      <c r="E34" s="23">
        <f>'р.подр.ц.ст прил12'!H616</f>
        <v>5883.1</v>
      </c>
      <c r="F34" s="23">
        <f>'р.подр.ц.ст прил12'!I616</f>
        <v>0</v>
      </c>
      <c r="G34" s="23">
        <f>'р.подр.ц.ст прил12'!J616</f>
        <v>5883.1</v>
      </c>
      <c r="H34" s="23">
        <f>'р.подр.ц.ст прил12'!K616</f>
        <v>5883.1</v>
      </c>
      <c r="I34" s="126">
        <f>'р.подр.ц.ст прил12'!L616</f>
        <v>0</v>
      </c>
      <c r="J34" s="126">
        <f>'р.подр.ц.ст прил12'!M616</f>
        <v>5883.1</v>
      </c>
    </row>
    <row r="35" spans="2:10" ht="21" customHeight="1">
      <c r="B35" s="11" t="s">
        <v>90</v>
      </c>
      <c r="C35" s="12">
        <v>10</v>
      </c>
      <c r="D35" s="12" t="s">
        <v>79</v>
      </c>
      <c r="E35" s="23">
        <f>'р.подр.ц.ст прил12'!H624</f>
        <v>4285</v>
      </c>
      <c r="F35" s="23">
        <f>'р.подр.ц.ст прил12'!I624</f>
        <v>0</v>
      </c>
      <c r="G35" s="23">
        <f>'р.подр.ц.ст прил12'!J624</f>
        <v>4285</v>
      </c>
      <c r="H35" s="23">
        <f>'р.подр.ц.ст прил12'!K624</f>
        <v>1270</v>
      </c>
      <c r="I35" s="126">
        <f>'р.подр.ц.ст прил12'!L624</f>
        <v>0</v>
      </c>
      <c r="J35" s="126">
        <f>'р.подр.ц.ст прил12'!M624</f>
        <v>1270</v>
      </c>
    </row>
    <row r="36" spans="2:10" ht="19.5" customHeight="1">
      <c r="B36" s="11" t="s">
        <v>125</v>
      </c>
      <c r="C36" s="12">
        <v>10</v>
      </c>
      <c r="D36" s="12" t="s">
        <v>81</v>
      </c>
      <c r="E36" s="23">
        <f>'р.подр.ц.ст прил12'!H642</f>
        <v>35966.5</v>
      </c>
      <c r="F36" s="23">
        <f>'р.подр.ц.ст прил12'!I642</f>
        <v>0</v>
      </c>
      <c r="G36" s="23">
        <f>'р.подр.ц.ст прил12'!J642</f>
        <v>35966.5</v>
      </c>
      <c r="H36" s="23">
        <f>'р.подр.ц.ст прил12'!K642</f>
        <v>37924.9</v>
      </c>
      <c r="I36" s="126">
        <f>'р.подр.ц.ст прил12'!L642</f>
        <v>0</v>
      </c>
      <c r="J36" s="126">
        <f>'р.подр.ц.ст прил12'!M642</f>
        <v>37924.9</v>
      </c>
    </row>
    <row r="37" spans="2:10" ht="26.25" customHeight="1">
      <c r="B37" s="11" t="s">
        <v>77</v>
      </c>
      <c r="C37" s="12">
        <v>10</v>
      </c>
      <c r="D37" s="12" t="s">
        <v>86</v>
      </c>
      <c r="E37" s="23">
        <f>'р.подр.ц.ст прил12'!H692</f>
        <v>2845.9</v>
      </c>
      <c r="F37" s="23">
        <f>'р.подр.ц.ст прил12'!I692</f>
        <v>0</v>
      </c>
      <c r="G37" s="23">
        <f>'р.подр.ц.ст прил12'!J692</f>
        <v>2845.9</v>
      </c>
      <c r="H37" s="23">
        <f>'р.подр.ц.ст прил12'!K692</f>
        <v>2845.9</v>
      </c>
      <c r="I37" s="126">
        <f>'р.подр.ц.ст прил12'!L692</f>
        <v>0</v>
      </c>
      <c r="J37" s="126">
        <f>'р.подр.ц.ст прил12'!M692</f>
        <v>2845.9</v>
      </c>
    </row>
    <row r="38" spans="2:10" ht="30.75" customHeight="1">
      <c r="B38" s="9" t="s">
        <v>107</v>
      </c>
      <c r="C38" s="10" t="s">
        <v>95</v>
      </c>
      <c r="D38" s="10"/>
      <c r="E38" s="22">
        <f aca="true" t="shared" si="6" ref="E38:J38">E39</f>
        <v>24629.699999999997</v>
      </c>
      <c r="F38" s="22">
        <f t="shared" si="6"/>
        <v>0</v>
      </c>
      <c r="G38" s="22">
        <f t="shared" si="6"/>
        <v>24629.699999999997</v>
      </c>
      <c r="H38" s="22">
        <f t="shared" si="6"/>
        <v>167284.99999999997</v>
      </c>
      <c r="I38" s="22">
        <f t="shared" si="6"/>
        <v>0</v>
      </c>
      <c r="J38" s="22">
        <f t="shared" si="6"/>
        <v>167284.99999999997</v>
      </c>
    </row>
    <row r="39" spans="2:10" ht="15.75">
      <c r="B39" s="11" t="s">
        <v>118</v>
      </c>
      <c r="C39" s="12" t="s">
        <v>95</v>
      </c>
      <c r="D39" s="12" t="s">
        <v>84</v>
      </c>
      <c r="E39" s="23">
        <f>'р.подр.ц.ст прил12'!H704</f>
        <v>24629.699999999997</v>
      </c>
      <c r="F39" s="23">
        <f>'р.подр.ц.ст прил12'!I704</f>
        <v>0</v>
      </c>
      <c r="G39" s="23">
        <f>'р.подр.ц.ст прил12'!J704</f>
        <v>24629.699999999997</v>
      </c>
      <c r="H39" s="23">
        <f>'р.подр.ц.ст прил12'!K704</f>
        <v>167284.99999999997</v>
      </c>
      <c r="I39" s="126">
        <f>'р.подр.ц.ст прил12'!L704</f>
        <v>0</v>
      </c>
      <c r="J39" s="126">
        <f>'р.подр.ц.ст прил12'!M704</f>
        <v>167284.99999999997</v>
      </c>
    </row>
    <row r="40" spans="2:10" ht="37.5" customHeight="1">
      <c r="B40" s="29" t="s">
        <v>438</v>
      </c>
      <c r="C40" s="16" t="s">
        <v>117</v>
      </c>
      <c r="D40" s="16"/>
      <c r="E40" s="22">
        <f aca="true" t="shared" si="7" ref="E40:J40">E41</f>
        <v>3687.8</v>
      </c>
      <c r="F40" s="22">
        <f t="shared" si="7"/>
        <v>0</v>
      </c>
      <c r="G40" s="22">
        <f t="shared" si="7"/>
        <v>3687.8</v>
      </c>
      <c r="H40" s="22">
        <f t="shared" si="7"/>
        <v>3687.8</v>
      </c>
      <c r="I40" s="22">
        <f t="shared" si="7"/>
        <v>0</v>
      </c>
      <c r="J40" s="22">
        <f t="shared" si="7"/>
        <v>3687.8</v>
      </c>
    </row>
    <row r="41" spans="2:13" ht="36" customHeight="1">
      <c r="B41" s="30" t="s">
        <v>439</v>
      </c>
      <c r="C41" s="17" t="s">
        <v>117</v>
      </c>
      <c r="D41" s="17" t="s">
        <v>78</v>
      </c>
      <c r="E41" s="23">
        <f>'р.подр.ц.ст прил12'!H743</f>
        <v>3687.8</v>
      </c>
      <c r="F41" s="23">
        <f>'р.подр.ц.ст прил12'!I743</f>
        <v>0</v>
      </c>
      <c r="G41" s="23">
        <f>'р.подр.ц.ст прил12'!J743</f>
        <v>3687.8</v>
      </c>
      <c r="H41" s="23">
        <f>'р.подр.ц.ст прил12'!K743</f>
        <v>3687.8</v>
      </c>
      <c r="I41" s="126">
        <f>'р.подр.ц.ст прил12'!L743</f>
        <v>0</v>
      </c>
      <c r="J41" s="126">
        <f>'р.подр.ц.ст прил12'!M743</f>
        <v>3687.8</v>
      </c>
      <c r="M41" s="3"/>
    </row>
    <row r="42" spans="2:10" s="3" customFormat="1" ht="15.75">
      <c r="B42" s="8" t="s">
        <v>166</v>
      </c>
      <c r="C42" s="10"/>
      <c r="D42" s="10"/>
      <c r="E42" s="22">
        <f aca="true" t="shared" si="8" ref="E42:J42">E38+E33+E30+E24+E19+E14+E6+E40</f>
        <v>884876.0000000001</v>
      </c>
      <c r="F42" s="22">
        <f t="shared" si="8"/>
        <v>20000</v>
      </c>
      <c r="G42" s="22">
        <f t="shared" si="8"/>
        <v>904876.0000000001</v>
      </c>
      <c r="H42" s="22">
        <f t="shared" si="8"/>
        <v>1023480.6000000002</v>
      </c>
      <c r="I42" s="22">
        <f t="shared" si="8"/>
        <v>0</v>
      </c>
      <c r="J42" s="22">
        <f t="shared" si="8"/>
        <v>1023480.6000000002</v>
      </c>
    </row>
    <row r="43" spans="2:10" s="3" customFormat="1" ht="0.75" customHeight="1">
      <c r="B43" s="13"/>
      <c r="C43" s="14"/>
      <c r="D43" s="14"/>
      <c r="E43" s="15"/>
      <c r="F43" s="127"/>
      <c r="G43" s="127"/>
      <c r="H43" s="128"/>
      <c r="I43" s="128"/>
      <c r="J43" s="128"/>
    </row>
    <row r="44" spans="2:10" s="3" customFormat="1" ht="15.75">
      <c r="B44" s="146"/>
      <c r="C44" s="146"/>
      <c r="D44" s="146"/>
      <c r="E44" s="146"/>
      <c r="F44" s="129"/>
      <c r="G44" s="129"/>
      <c r="H44" s="128"/>
      <c r="I44" s="128"/>
      <c r="J44" s="128"/>
    </row>
    <row r="45" spans="2:7" ht="15.75">
      <c r="B45" s="146"/>
      <c r="C45" s="146"/>
      <c r="D45" s="146"/>
      <c r="E45" s="146"/>
      <c r="F45" s="98"/>
      <c r="G45" s="98"/>
    </row>
  </sheetData>
  <sheetProtection/>
  <mergeCells count="8">
    <mergeCell ref="B2:J2"/>
    <mergeCell ref="H1:J1"/>
    <mergeCell ref="B44:E45"/>
    <mergeCell ref="B4:B5"/>
    <mergeCell ref="C4:C5"/>
    <mergeCell ref="D4:D5"/>
    <mergeCell ref="E4:G4"/>
    <mergeCell ref="H4:J4"/>
  </mergeCells>
  <printOptions/>
  <pageMargins left="0.5905511811023623" right="0.1968503937007874" top="0.7874015748031497" bottom="0.7874015748031497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837"/>
  <sheetViews>
    <sheetView view="pageBreakPreview" zoomScale="107" zoomScaleSheetLayoutView="107" zoomScalePageLayoutView="0" workbookViewId="0" topLeftCell="B163">
      <selection activeCell="B312" sqref="B312"/>
    </sheetView>
  </sheetViews>
  <sheetFormatPr defaultColWidth="9.00390625" defaultRowHeight="12.75"/>
  <cols>
    <col min="1" max="1" width="0" style="78" hidden="1" customWidth="1"/>
    <col min="2" max="2" width="41.00390625" style="93" customWidth="1"/>
    <col min="3" max="3" width="4.125" style="96" customWidth="1"/>
    <col min="4" max="4" width="4.375" style="96" customWidth="1"/>
    <col min="5" max="5" width="14.875" style="93" customWidth="1"/>
    <col min="6" max="6" width="5.00390625" style="93" customWidth="1"/>
    <col min="7" max="7" width="4.375" style="93" customWidth="1"/>
    <col min="8" max="8" width="12.25390625" style="97" customWidth="1"/>
    <col min="9" max="9" width="13.375" style="97" customWidth="1"/>
    <col min="10" max="10" width="12.75390625" style="97" customWidth="1"/>
    <col min="11" max="11" width="11.875" style="78" customWidth="1"/>
    <col min="12" max="12" width="11.75390625" style="78" customWidth="1"/>
    <col min="13" max="13" width="13.00390625" style="78" customWidth="1"/>
    <col min="14" max="16384" width="9.125" style="78" customWidth="1"/>
  </cols>
  <sheetData>
    <row r="1" spans="2:13" ht="138" customHeight="1">
      <c r="B1" s="163"/>
      <c r="C1" s="163"/>
      <c r="D1" s="163"/>
      <c r="E1" s="101"/>
      <c r="F1" s="101"/>
      <c r="G1" s="101"/>
      <c r="H1" s="101"/>
      <c r="I1" s="101"/>
      <c r="J1" s="101"/>
      <c r="K1" s="158" t="s">
        <v>507</v>
      </c>
      <c r="L1" s="158"/>
      <c r="M1" s="158"/>
    </row>
    <row r="2" spans="2:13" s="79" customFormat="1" ht="70.5" customHeight="1">
      <c r="B2" s="159" t="s">
        <v>436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2:13" s="79" customFormat="1" ht="15">
      <c r="B3" s="80"/>
      <c r="C3" s="81"/>
      <c r="D3" s="81"/>
      <c r="E3" s="81"/>
      <c r="F3" s="81"/>
      <c r="G3" s="81"/>
      <c r="M3" s="82" t="s">
        <v>91</v>
      </c>
    </row>
    <row r="4" spans="2:13" ht="14.25">
      <c r="B4" s="166" t="s">
        <v>63</v>
      </c>
      <c r="C4" s="164" t="s">
        <v>87</v>
      </c>
      <c r="D4" s="164" t="s">
        <v>88</v>
      </c>
      <c r="E4" s="164" t="s">
        <v>174</v>
      </c>
      <c r="F4" s="164" t="s">
        <v>89</v>
      </c>
      <c r="G4" s="164" t="s">
        <v>109</v>
      </c>
      <c r="H4" s="155" t="s">
        <v>39</v>
      </c>
      <c r="I4" s="156"/>
      <c r="J4" s="157"/>
      <c r="K4" s="155" t="s">
        <v>435</v>
      </c>
      <c r="L4" s="156"/>
      <c r="M4" s="157"/>
    </row>
    <row r="5" spans="2:13" ht="42.75">
      <c r="B5" s="167"/>
      <c r="C5" s="165"/>
      <c r="D5" s="165"/>
      <c r="E5" s="165"/>
      <c r="F5" s="165"/>
      <c r="G5" s="165"/>
      <c r="H5" s="44" t="s">
        <v>482</v>
      </c>
      <c r="I5" s="44" t="s">
        <v>483</v>
      </c>
      <c r="J5" s="44" t="s">
        <v>484</v>
      </c>
      <c r="K5" s="44" t="s">
        <v>482</v>
      </c>
      <c r="L5" s="44" t="s">
        <v>483</v>
      </c>
      <c r="M5" s="44" t="s">
        <v>484</v>
      </c>
    </row>
    <row r="6" spans="2:13" s="83" customFormat="1" ht="14.25">
      <c r="B6" s="112" t="s">
        <v>127</v>
      </c>
      <c r="C6" s="43" t="s">
        <v>78</v>
      </c>
      <c r="D6" s="43"/>
      <c r="E6" s="43"/>
      <c r="F6" s="43"/>
      <c r="G6" s="43"/>
      <c r="H6" s="44">
        <f aca="true" t="shared" si="0" ref="H6:M6">H9+H15+H31+H52+H58+H70+H76</f>
        <v>55428.600000000006</v>
      </c>
      <c r="I6" s="130">
        <f t="shared" si="0"/>
        <v>0</v>
      </c>
      <c r="J6" s="130">
        <f t="shared" si="0"/>
        <v>55428.600000000006</v>
      </c>
      <c r="K6" s="130">
        <f t="shared" si="0"/>
        <v>55103.3</v>
      </c>
      <c r="L6" s="130">
        <f t="shared" si="0"/>
        <v>0</v>
      </c>
      <c r="M6" s="130">
        <f t="shared" si="0"/>
        <v>55103.3</v>
      </c>
    </row>
    <row r="7" spans="2:13" s="83" customFormat="1" ht="16.5" customHeight="1">
      <c r="B7" s="112" t="s">
        <v>122</v>
      </c>
      <c r="C7" s="43" t="s">
        <v>78</v>
      </c>
      <c r="D7" s="43"/>
      <c r="E7" s="43"/>
      <c r="F7" s="43"/>
      <c r="G7" s="43" t="s">
        <v>111</v>
      </c>
      <c r="H7" s="44">
        <f aca="true" t="shared" si="1" ref="H7:M7">H14+H20+H23+H26+H30+H37+H40+H45+H48+H51+H63+H66+H75+H82+H87+H93+H99+H105+H131+H134+H138+H141+H145+H149+H152+H69</f>
        <v>53712.89999999999</v>
      </c>
      <c r="I7" s="130">
        <f t="shared" si="1"/>
        <v>0</v>
      </c>
      <c r="J7" s="130">
        <f t="shared" si="1"/>
        <v>53712.89999999999</v>
      </c>
      <c r="K7" s="130">
        <f t="shared" si="1"/>
        <v>53508.89999999999</v>
      </c>
      <c r="L7" s="130">
        <f t="shared" si="1"/>
        <v>0</v>
      </c>
      <c r="M7" s="130">
        <f t="shared" si="1"/>
        <v>53508.89999999999</v>
      </c>
    </row>
    <row r="8" spans="2:13" s="83" customFormat="1" ht="17.25" customHeight="1">
      <c r="B8" s="112" t="s">
        <v>123</v>
      </c>
      <c r="C8" s="43" t="s">
        <v>78</v>
      </c>
      <c r="D8" s="43"/>
      <c r="E8" s="43"/>
      <c r="F8" s="43"/>
      <c r="G8" s="43" t="s">
        <v>112</v>
      </c>
      <c r="H8" s="44">
        <f aca="true" t="shared" si="2" ref="H8:M8">H57+H110+H113+H117+H120+H124+H127</f>
        <v>1715.6999999999998</v>
      </c>
      <c r="I8" s="130">
        <f t="shared" si="2"/>
        <v>0</v>
      </c>
      <c r="J8" s="130">
        <f t="shared" si="2"/>
        <v>1715.6999999999998</v>
      </c>
      <c r="K8" s="130">
        <f t="shared" si="2"/>
        <v>1594.4</v>
      </c>
      <c r="L8" s="130">
        <f t="shared" si="2"/>
        <v>0</v>
      </c>
      <c r="M8" s="130">
        <f t="shared" si="2"/>
        <v>1594.4</v>
      </c>
    </row>
    <row r="9" spans="2:13" ht="57">
      <c r="B9" s="61" t="s">
        <v>213</v>
      </c>
      <c r="C9" s="43" t="s">
        <v>78</v>
      </c>
      <c r="D9" s="43" t="s">
        <v>84</v>
      </c>
      <c r="E9" s="43"/>
      <c r="F9" s="43"/>
      <c r="G9" s="43"/>
      <c r="H9" s="44">
        <f aca="true" t="shared" si="3" ref="H9:M13">H10</f>
        <v>1705.6</v>
      </c>
      <c r="I9" s="130">
        <f t="shared" si="3"/>
        <v>0</v>
      </c>
      <c r="J9" s="130">
        <f t="shared" si="3"/>
        <v>1705.6</v>
      </c>
      <c r="K9" s="130">
        <f t="shared" si="3"/>
        <v>1705.6</v>
      </c>
      <c r="L9" s="130">
        <f t="shared" si="3"/>
        <v>0</v>
      </c>
      <c r="M9" s="130">
        <f t="shared" si="3"/>
        <v>1705.6</v>
      </c>
    </row>
    <row r="10" spans="2:13" ht="21.75" customHeight="1">
      <c r="B10" s="106" t="s">
        <v>53</v>
      </c>
      <c r="C10" s="25" t="s">
        <v>78</v>
      </c>
      <c r="D10" s="25" t="s">
        <v>84</v>
      </c>
      <c r="E10" s="25" t="s">
        <v>265</v>
      </c>
      <c r="F10" s="25"/>
      <c r="G10" s="25"/>
      <c r="H10" s="26">
        <f t="shared" si="3"/>
        <v>1705.6</v>
      </c>
      <c r="I10" s="131">
        <f t="shared" si="3"/>
        <v>0</v>
      </c>
      <c r="J10" s="131">
        <f t="shared" si="3"/>
        <v>1705.6</v>
      </c>
      <c r="K10" s="131">
        <f t="shared" si="3"/>
        <v>1705.6</v>
      </c>
      <c r="L10" s="131">
        <f t="shared" si="3"/>
        <v>0</v>
      </c>
      <c r="M10" s="131">
        <f t="shared" si="3"/>
        <v>1705.6</v>
      </c>
    </row>
    <row r="11" spans="2:13" ht="45">
      <c r="B11" s="115" t="s">
        <v>61</v>
      </c>
      <c r="C11" s="25" t="s">
        <v>78</v>
      </c>
      <c r="D11" s="25" t="s">
        <v>84</v>
      </c>
      <c r="E11" s="25" t="s">
        <v>276</v>
      </c>
      <c r="F11" s="25"/>
      <c r="G11" s="25"/>
      <c r="H11" s="26">
        <f t="shared" si="3"/>
        <v>1705.6</v>
      </c>
      <c r="I11" s="131">
        <f t="shared" si="3"/>
        <v>0</v>
      </c>
      <c r="J11" s="131">
        <f t="shared" si="3"/>
        <v>1705.6</v>
      </c>
      <c r="K11" s="131">
        <f t="shared" si="3"/>
        <v>1705.6</v>
      </c>
      <c r="L11" s="131">
        <f t="shared" si="3"/>
        <v>0</v>
      </c>
      <c r="M11" s="131">
        <f t="shared" si="3"/>
        <v>1705.6</v>
      </c>
    </row>
    <row r="12" spans="2:13" ht="90">
      <c r="B12" s="106" t="s">
        <v>208</v>
      </c>
      <c r="C12" s="25" t="s">
        <v>78</v>
      </c>
      <c r="D12" s="25" t="s">
        <v>84</v>
      </c>
      <c r="E12" s="25" t="s">
        <v>276</v>
      </c>
      <c r="F12" s="25" t="s">
        <v>130</v>
      </c>
      <c r="G12" s="25"/>
      <c r="H12" s="26">
        <f t="shared" si="3"/>
        <v>1705.6</v>
      </c>
      <c r="I12" s="131">
        <f t="shared" si="3"/>
        <v>0</v>
      </c>
      <c r="J12" s="131">
        <f t="shared" si="3"/>
        <v>1705.6</v>
      </c>
      <c r="K12" s="131">
        <f t="shared" si="3"/>
        <v>1705.6</v>
      </c>
      <c r="L12" s="131">
        <f t="shared" si="3"/>
        <v>0</v>
      </c>
      <c r="M12" s="131">
        <f t="shared" si="3"/>
        <v>1705.6</v>
      </c>
    </row>
    <row r="13" spans="2:13" s="84" customFormat="1" ht="32.25" customHeight="1">
      <c r="B13" s="106" t="s">
        <v>207</v>
      </c>
      <c r="C13" s="27" t="s">
        <v>78</v>
      </c>
      <c r="D13" s="27" t="s">
        <v>84</v>
      </c>
      <c r="E13" s="25" t="s">
        <v>276</v>
      </c>
      <c r="F13" s="25" t="s">
        <v>131</v>
      </c>
      <c r="G13" s="27"/>
      <c r="H13" s="26">
        <f t="shared" si="3"/>
        <v>1705.6</v>
      </c>
      <c r="I13" s="131">
        <f t="shared" si="3"/>
        <v>0</v>
      </c>
      <c r="J13" s="131">
        <f t="shared" si="3"/>
        <v>1705.6</v>
      </c>
      <c r="K13" s="131">
        <f t="shared" si="3"/>
        <v>1705.6</v>
      </c>
      <c r="L13" s="131">
        <f t="shared" si="3"/>
        <v>0</v>
      </c>
      <c r="M13" s="131">
        <f t="shared" si="3"/>
        <v>1705.6</v>
      </c>
    </row>
    <row r="14" spans="2:13" ht="19.5" customHeight="1">
      <c r="B14" s="116" t="s">
        <v>122</v>
      </c>
      <c r="C14" s="27" t="s">
        <v>78</v>
      </c>
      <c r="D14" s="27" t="s">
        <v>84</v>
      </c>
      <c r="E14" s="27" t="s">
        <v>276</v>
      </c>
      <c r="F14" s="27" t="s">
        <v>131</v>
      </c>
      <c r="G14" s="27" t="s">
        <v>111</v>
      </c>
      <c r="H14" s="28">
        <f>'вед.прил14'!I291</f>
        <v>1705.6</v>
      </c>
      <c r="I14" s="132">
        <f>'вед.прил14'!J291</f>
        <v>0</v>
      </c>
      <c r="J14" s="132">
        <f>'вед.прил14'!K291</f>
        <v>1705.6</v>
      </c>
      <c r="K14" s="132">
        <f>'вед.прил14'!L291</f>
        <v>1705.6</v>
      </c>
      <c r="L14" s="133">
        <f>'вед.прил14'!M291</f>
        <v>0</v>
      </c>
      <c r="M14" s="133">
        <f>'вед.прил14'!R291</f>
        <v>1705.6</v>
      </c>
    </row>
    <row r="15" spans="2:13" ht="81.75" customHeight="1">
      <c r="B15" s="117" t="s">
        <v>437</v>
      </c>
      <c r="C15" s="43" t="s">
        <v>78</v>
      </c>
      <c r="D15" s="43" t="s">
        <v>79</v>
      </c>
      <c r="E15" s="43"/>
      <c r="F15" s="43"/>
      <c r="G15" s="43"/>
      <c r="H15" s="31">
        <f aca="true" t="shared" si="4" ref="H15:M15">H16</f>
        <v>3307.9</v>
      </c>
      <c r="I15" s="134">
        <f t="shared" si="4"/>
        <v>0</v>
      </c>
      <c r="J15" s="134">
        <f t="shared" si="4"/>
        <v>3307.9</v>
      </c>
      <c r="K15" s="134">
        <f t="shared" si="4"/>
        <v>3307.9</v>
      </c>
      <c r="L15" s="134">
        <f t="shared" si="4"/>
        <v>0</v>
      </c>
      <c r="M15" s="134">
        <f t="shared" si="4"/>
        <v>3307.9</v>
      </c>
    </row>
    <row r="16" spans="2:13" ht="24" customHeight="1">
      <c r="B16" s="106" t="s">
        <v>53</v>
      </c>
      <c r="C16" s="25" t="s">
        <v>78</v>
      </c>
      <c r="D16" s="25" t="s">
        <v>79</v>
      </c>
      <c r="E16" s="25" t="s">
        <v>265</v>
      </c>
      <c r="F16" s="25"/>
      <c r="G16" s="25"/>
      <c r="H16" s="50">
        <f aca="true" t="shared" si="5" ref="H16:M16">H17+H27</f>
        <v>3307.9</v>
      </c>
      <c r="I16" s="135">
        <f t="shared" si="5"/>
        <v>0</v>
      </c>
      <c r="J16" s="135">
        <f t="shared" si="5"/>
        <v>3307.9</v>
      </c>
      <c r="K16" s="135">
        <f t="shared" si="5"/>
        <v>3307.9</v>
      </c>
      <c r="L16" s="135">
        <f t="shared" si="5"/>
        <v>0</v>
      </c>
      <c r="M16" s="135">
        <f t="shared" si="5"/>
        <v>3307.9</v>
      </c>
    </row>
    <row r="17" spans="2:13" ht="31.5" customHeight="1">
      <c r="B17" s="122" t="s">
        <v>129</v>
      </c>
      <c r="C17" s="25" t="s">
        <v>78</v>
      </c>
      <c r="D17" s="25" t="s">
        <v>79</v>
      </c>
      <c r="E17" s="25" t="s">
        <v>264</v>
      </c>
      <c r="F17" s="25"/>
      <c r="G17" s="25"/>
      <c r="H17" s="26">
        <f aca="true" t="shared" si="6" ref="H17:M17">H18+H21+H24</f>
        <v>1801.5</v>
      </c>
      <c r="I17" s="131">
        <f t="shared" si="6"/>
        <v>0</v>
      </c>
      <c r="J17" s="131">
        <f t="shared" si="6"/>
        <v>1801.5</v>
      </c>
      <c r="K17" s="131">
        <f t="shared" si="6"/>
        <v>1801.5</v>
      </c>
      <c r="L17" s="131">
        <f t="shared" si="6"/>
        <v>0</v>
      </c>
      <c r="M17" s="131">
        <f t="shared" si="6"/>
        <v>1801.5</v>
      </c>
    </row>
    <row r="18" spans="2:13" s="84" customFormat="1" ht="90">
      <c r="B18" s="106" t="s">
        <v>208</v>
      </c>
      <c r="C18" s="25" t="s">
        <v>78</v>
      </c>
      <c r="D18" s="25" t="s">
        <v>79</v>
      </c>
      <c r="E18" s="25" t="s">
        <v>264</v>
      </c>
      <c r="F18" s="25" t="s">
        <v>130</v>
      </c>
      <c r="G18" s="25"/>
      <c r="H18" s="26">
        <f aca="true" t="shared" si="7" ref="H18:M19">H19</f>
        <v>1578.3</v>
      </c>
      <c r="I18" s="131">
        <f t="shared" si="7"/>
        <v>0</v>
      </c>
      <c r="J18" s="131">
        <f t="shared" si="7"/>
        <v>1578.3</v>
      </c>
      <c r="K18" s="131">
        <f t="shared" si="7"/>
        <v>1578.3</v>
      </c>
      <c r="L18" s="131">
        <f t="shared" si="7"/>
        <v>0</v>
      </c>
      <c r="M18" s="131">
        <f t="shared" si="7"/>
        <v>1578.3</v>
      </c>
    </row>
    <row r="19" spans="2:13" s="84" customFormat="1" ht="30">
      <c r="B19" s="106" t="s">
        <v>207</v>
      </c>
      <c r="C19" s="25" t="s">
        <v>78</v>
      </c>
      <c r="D19" s="25" t="s">
        <v>79</v>
      </c>
      <c r="E19" s="25" t="s">
        <v>264</v>
      </c>
      <c r="F19" s="25" t="s">
        <v>131</v>
      </c>
      <c r="G19" s="25"/>
      <c r="H19" s="26">
        <f t="shared" si="7"/>
        <v>1578.3</v>
      </c>
      <c r="I19" s="131">
        <f t="shared" si="7"/>
        <v>0</v>
      </c>
      <c r="J19" s="131">
        <f t="shared" si="7"/>
        <v>1578.3</v>
      </c>
      <c r="K19" s="131">
        <f t="shared" si="7"/>
        <v>1578.3</v>
      </c>
      <c r="L19" s="131">
        <f t="shared" si="7"/>
        <v>0</v>
      </c>
      <c r="M19" s="131">
        <f t="shared" si="7"/>
        <v>1578.3</v>
      </c>
    </row>
    <row r="20" spans="2:13" s="84" customFormat="1" ht="15">
      <c r="B20" s="108" t="s">
        <v>122</v>
      </c>
      <c r="C20" s="27" t="s">
        <v>78</v>
      </c>
      <c r="D20" s="27" t="s">
        <v>79</v>
      </c>
      <c r="E20" s="27" t="s">
        <v>264</v>
      </c>
      <c r="F20" s="27" t="s">
        <v>131</v>
      </c>
      <c r="G20" s="27" t="s">
        <v>111</v>
      </c>
      <c r="H20" s="28">
        <f>'вед.прил14'!I16</f>
        <v>1578.3</v>
      </c>
      <c r="I20" s="132">
        <f>'вед.прил14'!J16</f>
        <v>0</v>
      </c>
      <c r="J20" s="132">
        <f>'вед.прил14'!K16</f>
        <v>1578.3</v>
      </c>
      <c r="K20" s="132">
        <f>'вед.прил14'!L16</f>
        <v>1578.3</v>
      </c>
      <c r="L20" s="133">
        <f>'вед.прил14'!M16</f>
        <v>0</v>
      </c>
      <c r="M20" s="133">
        <f>'вед.прил14'!R16</f>
        <v>1578.3</v>
      </c>
    </row>
    <row r="21" spans="2:13" s="84" customFormat="1" ht="45">
      <c r="B21" s="109" t="s">
        <v>224</v>
      </c>
      <c r="C21" s="25" t="s">
        <v>78</v>
      </c>
      <c r="D21" s="25" t="s">
        <v>79</v>
      </c>
      <c r="E21" s="25" t="s">
        <v>264</v>
      </c>
      <c r="F21" s="25" t="s">
        <v>132</v>
      </c>
      <c r="G21" s="25"/>
      <c r="H21" s="26">
        <f aca="true" t="shared" si="8" ref="H21:M22">H22</f>
        <v>222.2</v>
      </c>
      <c r="I21" s="131">
        <f t="shared" si="8"/>
        <v>0</v>
      </c>
      <c r="J21" s="131">
        <f t="shared" si="8"/>
        <v>222.2</v>
      </c>
      <c r="K21" s="131">
        <f t="shared" si="8"/>
        <v>222.2</v>
      </c>
      <c r="L21" s="131">
        <f t="shared" si="8"/>
        <v>0</v>
      </c>
      <c r="M21" s="131">
        <f t="shared" si="8"/>
        <v>222.2</v>
      </c>
    </row>
    <row r="22" spans="2:13" s="84" customFormat="1" ht="45">
      <c r="B22" s="109" t="s">
        <v>210</v>
      </c>
      <c r="C22" s="25" t="s">
        <v>78</v>
      </c>
      <c r="D22" s="25" t="s">
        <v>79</v>
      </c>
      <c r="E22" s="25" t="s">
        <v>264</v>
      </c>
      <c r="F22" s="25" t="s">
        <v>133</v>
      </c>
      <c r="G22" s="25"/>
      <c r="H22" s="26">
        <f t="shared" si="8"/>
        <v>222.2</v>
      </c>
      <c r="I22" s="131">
        <f t="shared" si="8"/>
        <v>0</v>
      </c>
      <c r="J22" s="131">
        <f t="shared" si="8"/>
        <v>222.2</v>
      </c>
      <c r="K22" s="131">
        <f t="shared" si="8"/>
        <v>222.2</v>
      </c>
      <c r="L22" s="131">
        <f t="shared" si="8"/>
        <v>0</v>
      </c>
      <c r="M22" s="131">
        <f t="shared" si="8"/>
        <v>222.2</v>
      </c>
    </row>
    <row r="23" spans="2:13" s="84" customFormat="1" ht="15">
      <c r="B23" s="108" t="s">
        <v>122</v>
      </c>
      <c r="C23" s="27" t="s">
        <v>78</v>
      </c>
      <c r="D23" s="27" t="s">
        <v>79</v>
      </c>
      <c r="E23" s="27" t="s">
        <v>264</v>
      </c>
      <c r="F23" s="27" t="s">
        <v>133</v>
      </c>
      <c r="G23" s="27" t="s">
        <v>111</v>
      </c>
      <c r="H23" s="28">
        <f>'вед.прил14'!I19</f>
        <v>222.2</v>
      </c>
      <c r="I23" s="132">
        <f>'вед.прил14'!J19</f>
        <v>0</v>
      </c>
      <c r="J23" s="132">
        <f>'вед.прил14'!K19</f>
        <v>222.2</v>
      </c>
      <c r="K23" s="132">
        <f>'вед.прил14'!L19</f>
        <v>222.2</v>
      </c>
      <c r="L23" s="133">
        <f>'вед.прил14'!M19</f>
        <v>0</v>
      </c>
      <c r="M23" s="133">
        <f>'вед.прил14'!R19</f>
        <v>222.2</v>
      </c>
    </row>
    <row r="24" spans="2:13" s="84" customFormat="1" ht="15">
      <c r="B24" s="109" t="s">
        <v>141</v>
      </c>
      <c r="C24" s="25" t="s">
        <v>78</v>
      </c>
      <c r="D24" s="25" t="s">
        <v>79</v>
      </c>
      <c r="E24" s="25" t="s">
        <v>264</v>
      </c>
      <c r="F24" s="25" t="s">
        <v>140</v>
      </c>
      <c r="G24" s="25"/>
      <c r="H24" s="26">
        <f aca="true" t="shared" si="9" ref="H24:M25">H25</f>
        <v>1</v>
      </c>
      <c r="I24" s="131">
        <f t="shared" si="9"/>
        <v>0</v>
      </c>
      <c r="J24" s="131">
        <f t="shared" si="9"/>
        <v>1</v>
      </c>
      <c r="K24" s="131">
        <f t="shared" si="9"/>
        <v>1</v>
      </c>
      <c r="L24" s="131">
        <f t="shared" si="9"/>
        <v>0</v>
      </c>
      <c r="M24" s="131">
        <f t="shared" si="9"/>
        <v>1</v>
      </c>
    </row>
    <row r="25" spans="2:13" s="84" customFormat="1" ht="15">
      <c r="B25" s="109" t="s">
        <v>143</v>
      </c>
      <c r="C25" s="25" t="s">
        <v>78</v>
      </c>
      <c r="D25" s="25" t="s">
        <v>79</v>
      </c>
      <c r="E25" s="25" t="s">
        <v>264</v>
      </c>
      <c r="F25" s="25" t="s">
        <v>142</v>
      </c>
      <c r="G25" s="25"/>
      <c r="H25" s="26">
        <f t="shared" si="9"/>
        <v>1</v>
      </c>
      <c r="I25" s="131">
        <f t="shared" si="9"/>
        <v>0</v>
      </c>
      <c r="J25" s="131">
        <f t="shared" si="9"/>
        <v>1</v>
      </c>
      <c r="K25" s="131">
        <f t="shared" si="9"/>
        <v>1</v>
      </c>
      <c r="L25" s="131">
        <f t="shared" si="9"/>
        <v>0</v>
      </c>
      <c r="M25" s="131">
        <f t="shared" si="9"/>
        <v>1</v>
      </c>
    </row>
    <row r="26" spans="2:13" s="84" customFormat="1" ht="15">
      <c r="B26" s="108" t="s">
        <v>122</v>
      </c>
      <c r="C26" s="27" t="s">
        <v>78</v>
      </c>
      <c r="D26" s="27" t="s">
        <v>79</v>
      </c>
      <c r="E26" s="27" t="s">
        <v>264</v>
      </c>
      <c r="F26" s="27" t="s">
        <v>142</v>
      </c>
      <c r="G26" s="27" t="s">
        <v>111</v>
      </c>
      <c r="H26" s="28">
        <f>'вед.прил14'!I22</f>
        <v>1</v>
      </c>
      <c r="I26" s="132">
        <f>'вед.прил14'!J22</f>
        <v>0</v>
      </c>
      <c r="J26" s="132">
        <f>'вед.прил14'!K22</f>
        <v>1</v>
      </c>
      <c r="K26" s="132">
        <f>'вед.прил14'!L22</f>
        <v>1</v>
      </c>
      <c r="L26" s="133">
        <f>'вед.прил14'!M22</f>
        <v>0</v>
      </c>
      <c r="M26" s="133">
        <f>'вед.прил14'!R22</f>
        <v>1</v>
      </c>
    </row>
    <row r="27" spans="2:13" ht="45">
      <c r="B27" s="107" t="s">
        <v>177</v>
      </c>
      <c r="C27" s="25" t="s">
        <v>78</v>
      </c>
      <c r="D27" s="25" t="s">
        <v>79</v>
      </c>
      <c r="E27" s="25" t="s">
        <v>278</v>
      </c>
      <c r="F27" s="25"/>
      <c r="G27" s="25"/>
      <c r="H27" s="50">
        <f aca="true" t="shared" si="10" ref="H27:M29">H28</f>
        <v>1506.4</v>
      </c>
      <c r="I27" s="135">
        <f t="shared" si="10"/>
        <v>0</v>
      </c>
      <c r="J27" s="135">
        <f t="shared" si="10"/>
        <v>1506.4</v>
      </c>
      <c r="K27" s="135">
        <f t="shared" si="10"/>
        <v>1506.4</v>
      </c>
      <c r="L27" s="135">
        <f t="shared" si="10"/>
        <v>0</v>
      </c>
      <c r="M27" s="135">
        <f t="shared" si="10"/>
        <v>1506.4</v>
      </c>
    </row>
    <row r="28" spans="2:13" s="85" customFormat="1" ht="90">
      <c r="B28" s="106" t="s">
        <v>208</v>
      </c>
      <c r="C28" s="27" t="s">
        <v>78</v>
      </c>
      <c r="D28" s="27" t="s">
        <v>79</v>
      </c>
      <c r="E28" s="25" t="s">
        <v>278</v>
      </c>
      <c r="F28" s="25" t="s">
        <v>130</v>
      </c>
      <c r="G28" s="27"/>
      <c r="H28" s="50">
        <f t="shared" si="10"/>
        <v>1506.4</v>
      </c>
      <c r="I28" s="135">
        <f t="shared" si="10"/>
        <v>0</v>
      </c>
      <c r="J28" s="135">
        <f t="shared" si="10"/>
        <v>1506.4</v>
      </c>
      <c r="K28" s="135">
        <f t="shared" si="10"/>
        <v>1506.4</v>
      </c>
      <c r="L28" s="135">
        <f t="shared" si="10"/>
        <v>0</v>
      </c>
      <c r="M28" s="135">
        <f t="shared" si="10"/>
        <v>1506.4</v>
      </c>
    </row>
    <row r="29" spans="2:13" s="86" customFormat="1" ht="30">
      <c r="B29" s="106" t="s">
        <v>207</v>
      </c>
      <c r="C29" s="25" t="s">
        <v>78</v>
      </c>
      <c r="D29" s="25" t="s">
        <v>79</v>
      </c>
      <c r="E29" s="25" t="s">
        <v>278</v>
      </c>
      <c r="F29" s="25" t="s">
        <v>131</v>
      </c>
      <c r="G29" s="25"/>
      <c r="H29" s="50">
        <f t="shared" si="10"/>
        <v>1506.4</v>
      </c>
      <c r="I29" s="135">
        <f t="shared" si="10"/>
        <v>0</v>
      </c>
      <c r="J29" s="135">
        <f t="shared" si="10"/>
        <v>1506.4</v>
      </c>
      <c r="K29" s="135">
        <f t="shared" si="10"/>
        <v>1506.4</v>
      </c>
      <c r="L29" s="135">
        <f t="shared" si="10"/>
        <v>0</v>
      </c>
      <c r="M29" s="135">
        <f t="shared" si="10"/>
        <v>1506.4</v>
      </c>
    </row>
    <row r="30" spans="2:13" s="86" customFormat="1" ht="15">
      <c r="B30" s="108" t="s">
        <v>122</v>
      </c>
      <c r="C30" s="27" t="s">
        <v>78</v>
      </c>
      <c r="D30" s="27" t="s">
        <v>79</v>
      </c>
      <c r="E30" s="27" t="s">
        <v>278</v>
      </c>
      <c r="F30" s="27" t="s">
        <v>131</v>
      </c>
      <c r="G30" s="27" t="s">
        <v>111</v>
      </c>
      <c r="H30" s="57">
        <f>'вед.прил14'!I26</f>
        <v>1506.4</v>
      </c>
      <c r="I30" s="133">
        <f>'вед.прил14'!J26</f>
        <v>0</v>
      </c>
      <c r="J30" s="133">
        <f>'вед.прил14'!K26</f>
        <v>1506.4</v>
      </c>
      <c r="K30" s="133">
        <f>'вед.прил14'!L26</f>
        <v>1506.4</v>
      </c>
      <c r="L30" s="133">
        <f>'вед.прил14'!M26</f>
        <v>0</v>
      </c>
      <c r="M30" s="133">
        <f>'вед.прил14'!R26</f>
        <v>1506.4</v>
      </c>
    </row>
    <row r="31" spans="2:13" s="86" customFormat="1" ht="85.5">
      <c r="B31" s="112" t="s">
        <v>221</v>
      </c>
      <c r="C31" s="43" t="s">
        <v>78</v>
      </c>
      <c r="D31" s="43" t="s">
        <v>81</v>
      </c>
      <c r="E31" s="43"/>
      <c r="F31" s="43"/>
      <c r="G31" s="43"/>
      <c r="H31" s="31">
        <f aca="true" t="shared" si="11" ref="H31:M31">H41+H32</f>
        <v>28356.600000000002</v>
      </c>
      <c r="I31" s="134">
        <f t="shared" si="11"/>
        <v>0</v>
      </c>
      <c r="J31" s="134">
        <f t="shared" si="11"/>
        <v>28356.600000000002</v>
      </c>
      <c r="K31" s="134">
        <f t="shared" si="11"/>
        <v>28326.600000000002</v>
      </c>
      <c r="L31" s="134">
        <f t="shared" si="11"/>
        <v>0</v>
      </c>
      <c r="M31" s="134">
        <f t="shared" si="11"/>
        <v>28326.600000000002</v>
      </c>
    </row>
    <row r="32" spans="2:13" s="86" customFormat="1" ht="45">
      <c r="B32" s="109" t="s">
        <v>225</v>
      </c>
      <c r="C32" s="25" t="s">
        <v>78</v>
      </c>
      <c r="D32" s="25" t="s">
        <v>81</v>
      </c>
      <c r="E32" s="25" t="s">
        <v>340</v>
      </c>
      <c r="F32" s="25"/>
      <c r="G32" s="25"/>
      <c r="H32" s="50">
        <f aca="true" t="shared" si="12" ref="H32:M33">H33</f>
        <v>30</v>
      </c>
      <c r="I32" s="135">
        <f t="shared" si="12"/>
        <v>0</v>
      </c>
      <c r="J32" s="135">
        <f t="shared" si="12"/>
        <v>30</v>
      </c>
      <c r="K32" s="135">
        <f t="shared" si="12"/>
        <v>0</v>
      </c>
      <c r="L32" s="135">
        <f t="shared" si="12"/>
        <v>0</v>
      </c>
      <c r="M32" s="135">
        <f t="shared" si="12"/>
        <v>0</v>
      </c>
    </row>
    <row r="33" spans="2:13" s="86" customFormat="1" ht="45">
      <c r="B33" s="109" t="s">
        <v>402</v>
      </c>
      <c r="C33" s="25" t="s">
        <v>78</v>
      </c>
      <c r="D33" s="25" t="s">
        <v>81</v>
      </c>
      <c r="E33" s="25" t="s">
        <v>400</v>
      </c>
      <c r="F33" s="25"/>
      <c r="G33" s="25"/>
      <c r="H33" s="50">
        <f t="shared" si="12"/>
        <v>30</v>
      </c>
      <c r="I33" s="135">
        <f t="shared" si="12"/>
        <v>0</v>
      </c>
      <c r="J33" s="135">
        <f t="shared" si="12"/>
        <v>30</v>
      </c>
      <c r="K33" s="135">
        <f t="shared" si="12"/>
        <v>0</v>
      </c>
      <c r="L33" s="135">
        <f t="shared" si="12"/>
        <v>0</v>
      </c>
      <c r="M33" s="135">
        <f t="shared" si="12"/>
        <v>0</v>
      </c>
    </row>
    <row r="34" spans="2:13" s="86" customFormat="1" ht="18.75" customHeight="1">
      <c r="B34" s="109" t="s">
        <v>190</v>
      </c>
      <c r="C34" s="25" t="s">
        <v>78</v>
      </c>
      <c r="D34" s="25" t="s">
        <v>81</v>
      </c>
      <c r="E34" s="25" t="s">
        <v>401</v>
      </c>
      <c r="F34" s="25"/>
      <c r="G34" s="25"/>
      <c r="H34" s="50">
        <f aca="true" t="shared" si="13" ref="H34:M34">H35+H38</f>
        <v>30</v>
      </c>
      <c r="I34" s="135">
        <f t="shared" si="13"/>
        <v>0</v>
      </c>
      <c r="J34" s="135">
        <f t="shared" si="13"/>
        <v>30</v>
      </c>
      <c r="K34" s="135">
        <f t="shared" si="13"/>
        <v>0</v>
      </c>
      <c r="L34" s="135">
        <f t="shared" si="13"/>
        <v>0</v>
      </c>
      <c r="M34" s="135">
        <f t="shared" si="13"/>
        <v>0</v>
      </c>
    </row>
    <row r="35" spans="2:13" s="86" customFormat="1" ht="90">
      <c r="B35" s="106" t="s">
        <v>208</v>
      </c>
      <c r="C35" s="25" t="s">
        <v>78</v>
      </c>
      <c r="D35" s="25" t="s">
        <v>81</v>
      </c>
      <c r="E35" s="25" t="s">
        <v>401</v>
      </c>
      <c r="F35" s="25" t="s">
        <v>130</v>
      </c>
      <c r="G35" s="25"/>
      <c r="H35" s="50">
        <f aca="true" t="shared" si="14" ref="H35:M36">H36</f>
        <v>5</v>
      </c>
      <c r="I35" s="135">
        <f t="shared" si="14"/>
        <v>0</v>
      </c>
      <c r="J35" s="135">
        <f t="shared" si="14"/>
        <v>5</v>
      </c>
      <c r="K35" s="135">
        <f t="shared" si="14"/>
        <v>0</v>
      </c>
      <c r="L35" s="135">
        <f t="shared" si="14"/>
        <v>0</v>
      </c>
      <c r="M35" s="135">
        <f t="shared" si="14"/>
        <v>0</v>
      </c>
    </row>
    <row r="36" spans="2:13" s="86" customFormat="1" ht="30">
      <c r="B36" s="106" t="s">
        <v>207</v>
      </c>
      <c r="C36" s="25" t="s">
        <v>78</v>
      </c>
      <c r="D36" s="25" t="s">
        <v>81</v>
      </c>
      <c r="E36" s="25" t="s">
        <v>401</v>
      </c>
      <c r="F36" s="25" t="s">
        <v>131</v>
      </c>
      <c r="G36" s="25"/>
      <c r="H36" s="50">
        <f t="shared" si="14"/>
        <v>5</v>
      </c>
      <c r="I36" s="135">
        <f t="shared" si="14"/>
        <v>0</v>
      </c>
      <c r="J36" s="135">
        <f t="shared" si="14"/>
        <v>5</v>
      </c>
      <c r="K36" s="135">
        <f t="shared" si="14"/>
        <v>0</v>
      </c>
      <c r="L36" s="135">
        <f t="shared" si="14"/>
        <v>0</v>
      </c>
      <c r="M36" s="135">
        <f t="shared" si="14"/>
        <v>0</v>
      </c>
    </row>
    <row r="37" spans="2:13" s="86" customFormat="1" ht="15">
      <c r="B37" s="108" t="s">
        <v>122</v>
      </c>
      <c r="C37" s="27" t="s">
        <v>78</v>
      </c>
      <c r="D37" s="27" t="s">
        <v>81</v>
      </c>
      <c r="E37" s="27" t="s">
        <v>401</v>
      </c>
      <c r="F37" s="27" t="s">
        <v>131</v>
      </c>
      <c r="G37" s="27" t="s">
        <v>111</v>
      </c>
      <c r="H37" s="57">
        <f>'вед.прил14'!I298</f>
        <v>5</v>
      </c>
      <c r="I37" s="133">
        <f>'вед.прил14'!J298</f>
        <v>0</v>
      </c>
      <c r="J37" s="133">
        <f>'вед.прил14'!K298</f>
        <v>5</v>
      </c>
      <c r="K37" s="133">
        <f>'вед.прил14'!L298</f>
        <v>0</v>
      </c>
      <c r="L37" s="133">
        <f>'вед.прил14'!M301</f>
        <v>0</v>
      </c>
      <c r="M37" s="133">
        <f>'вед.прил14'!R301</f>
        <v>0</v>
      </c>
    </row>
    <row r="38" spans="2:13" s="86" customFormat="1" ht="45">
      <c r="B38" s="109" t="s">
        <v>224</v>
      </c>
      <c r="C38" s="25" t="s">
        <v>78</v>
      </c>
      <c r="D38" s="25" t="s">
        <v>81</v>
      </c>
      <c r="E38" s="25" t="s">
        <v>401</v>
      </c>
      <c r="F38" s="25" t="s">
        <v>132</v>
      </c>
      <c r="G38" s="25"/>
      <c r="H38" s="50">
        <f aca="true" t="shared" si="15" ref="H38:M39">H39</f>
        <v>25</v>
      </c>
      <c r="I38" s="135">
        <f t="shared" si="15"/>
        <v>0</v>
      </c>
      <c r="J38" s="135">
        <f t="shared" si="15"/>
        <v>25</v>
      </c>
      <c r="K38" s="135">
        <f t="shared" si="15"/>
        <v>0</v>
      </c>
      <c r="L38" s="135">
        <f t="shared" si="15"/>
        <v>0</v>
      </c>
      <c r="M38" s="135">
        <f t="shared" si="15"/>
        <v>0</v>
      </c>
    </row>
    <row r="39" spans="2:13" s="86" customFormat="1" ht="45">
      <c r="B39" s="109" t="s">
        <v>210</v>
      </c>
      <c r="C39" s="25" t="s">
        <v>78</v>
      </c>
      <c r="D39" s="25" t="s">
        <v>81</v>
      </c>
      <c r="E39" s="25" t="s">
        <v>401</v>
      </c>
      <c r="F39" s="25" t="s">
        <v>133</v>
      </c>
      <c r="G39" s="25"/>
      <c r="H39" s="50">
        <f t="shared" si="15"/>
        <v>25</v>
      </c>
      <c r="I39" s="135">
        <f t="shared" si="15"/>
        <v>0</v>
      </c>
      <c r="J39" s="135">
        <f t="shared" si="15"/>
        <v>25</v>
      </c>
      <c r="K39" s="135">
        <f t="shared" si="15"/>
        <v>0</v>
      </c>
      <c r="L39" s="135">
        <f t="shared" si="15"/>
        <v>0</v>
      </c>
      <c r="M39" s="135">
        <f t="shared" si="15"/>
        <v>0</v>
      </c>
    </row>
    <row r="40" spans="2:13" s="86" customFormat="1" ht="17.25" customHeight="1">
      <c r="B40" s="110" t="s">
        <v>122</v>
      </c>
      <c r="C40" s="27" t="s">
        <v>78</v>
      </c>
      <c r="D40" s="27" t="s">
        <v>81</v>
      </c>
      <c r="E40" s="27" t="s">
        <v>401</v>
      </c>
      <c r="F40" s="27" t="s">
        <v>133</v>
      </c>
      <c r="G40" s="27" t="s">
        <v>111</v>
      </c>
      <c r="H40" s="57">
        <f>'вед.прил14'!I301</f>
        <v>25</v>
      </c>
      <c r="I40" s="133">
        <f>'вед.прил14'!J301</f>
        <v>0</v>
      </c>
      <c r="J40" s="133">
        <f>'вед.прил14'!K301</f>
        <v>25</v>
      </c>
      <c r="K40" s="133">
        <f>'вед.прил14'!L301</f>
        <v>0</v>
      </c>
      <c r="L40" s="133">
        <f>'вед.прил14'!M301</f>
        <v>0</v>
      </c>
      <c r="M40" s="133">
        <f>'вед.прил14'!R301</f>
        <v>0</v>
      </c>
    </row>
    <row r="41" spans="2:13" s="86" customFormat="1" ht="23.25" customHeight="1">
      <c r="B41" s="106" t="s">
        <v>53</v>
      </c>
      <c r="C41" s="25" t="s">
        <v>78</v>
      </c>
      <c r="D41" s="25" t="s">
        <v>81</v>
      </c>
      <c r="E41" s="25" t="s">
        <v>265</v>
      </c>
      <c r="F41" s="25"/>
      <c r="G41" s="25"/>
      <c r="H41" s="26">
        <f aca="true" t="shared" si="16" ref="H41:M41">H42</f>
        <v>28326.600000000002</v>
      </c>
      <c r="I41" s="131">
        <f t="shared" si="16"/>
        <v>0</v>
      </c>
      <c r="J41" s="131">
        <f t="shared" si="16"/>
        <v>28326.600000000002</v>
      </c>
      <c r="K41" s="131">
        <f t="shared" si="16"/>
        <v>28326.600000000002</v>
      </c>
      <c r="L41" s="131">
        <f t="shared" si="16"/>
        <v>0</v>
      </c>
      <c r="M41" s="131">
        <f t="shared" si="16"/>
        <v>28326.600000000002</v>
      </c>
    </row>
    <row r="42" spans="2:13" s="85" customFormat="1" ht="30">
      <c r="B42" s="107" t="s">
        <v>129</v>
      </c>
      <c r="C42" s="25" t="s">
        <v>78</v>
      </c>
      <c r="D42" s="25" t="s">
        <v>81</v>
      </c>
      <c r="E42" s="25" t="s">
        <v>13</v>
      </c>
      <c r="F42" s="25"/>
      <c r="G42" s="25"/>
      <c r="H42" s="26">
        <f aca="true" t="shared" si="17" ref="H42:M42">H44+H46+H49</f>
        <v>28326.600000000002</v>
      </c>
      <c r="I42" s="131">
        <f t="shared" si="17"/>
        <v>0</v>
      </c>
      <c r="J42" s="131">
        <f t="shared" si="17"/>
        <v>28326.600000000002</v>
      </c>
      <c r="K42" s="131">
        <f t="shared" si="17"/>
        <v>28326.600000000002</v>
      </c>
      <c r="L42" s="131">
        <f t="shared" si="17"/>
        <v>0</v>
      </c>
      <c r="M42" s="131">
        <f t="shared" si="17"/>
        <v>28326.600000000002</v>
      </c>
    </row>
    <row r="43" spans="2:13" s="85" customFormat="1" ht="90">
      <c r="B43" s="106" t="s">
        <v>208</v>
      </c>
      <c r="C43" s="25" t="s">
        <v>78</v>
      </c>
      <c r="D43" s="25" t="s">
        <v>81</v>
      </c>
      <c r="E43" s="25" t="s">
        <v>13</v>
      </c>
      <c r="F43" s="25" t="s">
        <v>130</v>
      </c>
      <c r="G43" s="25"/>
      <c r="H43" s="26">
        <f aca="true" t="shared" si="18" ref="H43:M44">H44</f>
        <v>23242.4</v>
      </c>
      <c r="I43" s="131">
        <f t="shared" si="18"/>
        <v>0</v>
      </c>
      <c r="J43" s="131">
        <f t="shared" si="18"/>
        <v>23242.4</v>
      </c>
      <c r="K43" s="131">
        <f t="shared" si="18"/>
        <v>23242.4</v>
      </c>
      <c r="L43" s="131">
        <f t="shared" si="18"/>
        <v>0</v>
      </c>
      <c r="M43" s="131">
        <f t="shared" si="18"/>
        <v>23242.4</v>
      </c>
    </row>
    <row r="44" spans="2:13" s="85" customFormat="1" ht="30">
      <c r="B44" s="106" t="s">
        <v>207</v>
      </c>
      <c r="C44" s="25" t="s">
        <v>78</v>
      </c>
      <c r="D44" s="25" t="s">
        <v>81</v>
      </c>
      <c r="E44" s="25" t="s">
        <v>13</v>
      </c>
      <c r="F44" s="25" t="s">
        <v>131</v>
      </c>
      <c r="G44" s="25"/>
      <c r="H44" s="26">
        <f t="shared" si="18"/>
        <v>23242.4</v>
      </c>
      <c r="I44" s="131">
        <f t="shared" si="18"/>
        <v>0</v>
      </c>
      <c r="J44" s="131">
        <f t="shared" si="18"/>
        <v>23242.4</v>
      </c>
      <c r="K44" s="131">
        <f t="shared" si="18"/>
        <v>23242.4</v>
      </c>
      <c r="L44" s="131">
        <f t="shared" si="18"/>
        <v>0</v>
      </c>
      <c r="M44" s="131">
        <f t="shared" si="18"/>
        <v>23242.4</v>
      </c>
    </row>
    <row r="45" spans="2:13" s="85" customFormat="1" ht="16.5" customHeight="1">
      <c r="B45" s="108" t="s">
        <v>122</v>
      </c>
      <c r="C45" s="27" t="s">
        <v>78</v>
      </c>
      <c r="D45" s="27" t="s">
        <v>81</v>
      </c>
      <c r="E45" s="27" t="s">
        <v>13</v>
      </c>
      <c r="F45" s="27" t="s">
        <v>131</v>
      </c>
      <c r="G45" s="27" t="s">
        <v>111</v>
      </c>
      <c r="H45" s="28">
        <f>'вед.прил14'!I306</f>
        <v>23242.4</v>
      </c>
      <c r="I45" s="132">
        <f>'вед.прил14'!J306</f>
        <v>0</v>
      </c>
      <c r="J45" s="132">
        <f>'вед.прил14'!K306</f>
        <v>23242.4</v>
      </c>
      <c r="K45" s="132">
        <f>'вед.прил14'!L306</f>
        <v>23242.4</v>
      </c>
      <c r="L45" s="135">
        <f>'вед.прил14'!M306</f>
        <v>0</v>
      </c>
      <c r="M45" s="135">
        <f>'вед.прил14'!R306</f>
        <v>23242.4</v>
      </c>
    </row>
    <row r="46" spans="2:13" s="86" customFormat="1" ht="45">
      <c r="B46" s="109" t="s">
        <v>224</v>
      </c>
      <c r="C46" s="25" t="s">
        <v>78</v>
      </c>
      <c r="D46" s="25" t="s">
        <v>81</v>
      </c>
      <c r="E46" s="25" t="s">
        <v>13</v>
      </c>
      <c r="F46" s="25" t="s">
        <v>132</v>
      </c>
      <c r="G46" s="25"/>
      <c r="H46" s="26">
        <f aca="true" t="shared" si="19" ref="H46:M47">H47</f>
        <v>4950.5</v>
      </c>
      <c r="I46" s="131">
        <f t="shared" si="19"/>
        <v>0</v>
      </c>
      <c r="J46" s="131">
        <f t="shared" si="19"/>
        <v>4950.5</v>
      </c>
      <c r="K46" s="131">
        <f t="shared" si="19"/>
        <v>4950.5</v>
      </c>
      <c r="L46" s="131">
        <f t="shared" si="19"/>
        <v>0</v>
      </c>
      <c r="M46" s="131">
        <f t="shared" si="19"/>
        <v>4950.5</v>
      </c>
    </row>
    <row r="47" spans="2:13" s="86" customFormat="1" ht="45">
      <c r="B47" s="109" t="s">
        <v>210</v>
      </c>
      <c r="C47" s="25" t="s">
        <v>78</v>
      </c>
      <c r="D47" s="25" t="s">
        <v>81</v>
      </c>
      <c r="E47" s="25" t="s">
        <v>13</v>
      </c>
      <c r="F47" s="25" t="s">
        <v>133</v>
      </c>
      <c r="G47" s="25"/>
      <c r="H47" s="26">
        <f t="shared" si="19"/>
        <v>4950.5</v>
      </c>
      <c r="I47" s="131">
        <f t="shared" si="19"/>
        <v>0</v>
      </c>
      <c r="J47" s="131">
        <f t="shared" si="19"/>
        <v>4950.5</v>
      </c>
      <c r="K47" s="131">
        <f t="shared" si="19"/>
        <v>4950.5</v>
      </c>
      <c r="L47" s="131">
        <f t="shared" si="19"/>
        <v>0</v>
      </c>
      <c r="M47" s="131">
        <f t="shared" si="19"/>
        <v>4950.5</v>
      </c>
    </row>
    <row r="48" spans="2:13" s="86" customFormat="1" ht="16.5" customHeight="1">
      <c r="B48" s="110" t="s">
        <v>122</v>
      </c>
      <c r="C48" s="27" t="s">
        <v>78</v>
      </c>
      <c r="D48" s="27" t="s">
        <v>81</v>
      </c>
      <c r="E48" s="27" t="s">
        <v>13</v>
      </c>
      <c r="F48" s="27" t="s">
        <v>133</v>
      </c>
      <c r="G48" s="27" t="s">
        <v>111</v>
      </c>
      <c r="H48" s="28">
        <f>'вед.прил14'!I309</f>
        <v>4950.5</v>
      </c>
      <c r="I48" s="132">
        <f>'вед.прил14'!J309</f>
        <v>0</v>
      </c>
      <c r="J48" s="132">
        <f>'вед.прил14'!K309</f>
        <v>4950.5</v>
      </c>
      <c r="K48" s="132">
        <f>'вед.прил14'!L309</f>
        <v>4950.5</v>
      </c>
      <c r="L48" s="133">
        <f>'вед.прил14'!M309</f>
        <v>0</v>
      </c>
      <c r="M48" s="133">
        <f>'вед.прил14'!R309</f>
        <v>4950.5</v>
      </c>
    </row>
    <row r="49" spans="2:13" s="86" customFormat="1" ht="17.25" customHeight="1">
      <c r="B49" s="109" t="s">
        <v>141</v>
      </c>
      <c r="C49" s="25" t="s">
        <v>78</v>
      </c>
      <c r="D49" s="25" t="s">
        <v>81</v>
      </c>
      <c r="E49" s="25" t="s">
        <v>13</v>
      </c>
      <c r="F49" s="25" t="s">
        <v>140</v>
      </c>
      <c r="G49" s="25"/>
      <c r="H49" s="26">
        <f aca="true" t="shared" si="20" ref="H49:M50">H50</f>
        <v>133.7</v>
      </c>
      <c r="I49" s="131">
        <f t="shared" si="20"/>
        <v>0</v>
      </c>
      <c r="J49" s="131">
        <f t="shared" si="20"/>
        <v>133.7</v>
      </c>
      <c r="K49" s="131">
        <f t="shared" si="20"/>
        <v>133.7</v>
      </c>
      <c r="L49" s="131">
        <f t="shared" si="20"/>
        <v>0</v>
      </c>
      <c r="M49" s="131">
        <f t="shared" si="20"/>
        <v>133.7</v>
      </c>
    </row>
    <row r="50" spans="2:13" s="86" customFormat="1" ht="19.5" customHeight="1">
      <c r="B50" s="109" t="s">
        <v>143</v>
      </c>
      <c r="C50" s="25" t="s">
        <v>78</v>
      </c>
      <c r="D50" s="25" t="s">
        <v>81</v>
      </c>
      <c r="E50" s="25" t="s">
        <v>13</v>
      </c>
      <c r="F50" s="25" t="s">
        <v>142</v>
      </c>
      <c r="G50" s="25"/>
      <c r="H50" s="26">
        <f t="shared" si="20"/>
        <v>133.7</v>
      </c>
      <c r="I50" s="131">
        <f t="shared" si="20"/>
        <v>0</v>
      </c>
      <c r="J50" s="131">
        <f t="shared" si="20"/>
        <v>133.7</v>
      </c>
      <c r="K50" s="131">
        <f t="shared" si="20"/>
        <v>133.7</v>
      </c>
      <c r="L50" s="131">
        <f t="shared" si="20"/>
        <v>0</v>
      </c>
      <c r="M50" s="131">
        <f t="shared" si="20"/>
        <v>133.7</v>
      </c>
    </row>
    <row r="51" spans="2:13" s="86" customFormat="1" ht="18" customHeight="1">
      <c r="B51" s="108" t="s">
        <v>122</v>
      </c>
      <c r="C51" s="27" t="s">
        <v>78</v>
      </c>
      <c r="D51" s="27" t="s">
        <v>81</v>
      </c>
      <c r="E51" s="27" t="s">
        <v>13</v>
      </c>
      <c r="F51" s="27" t="s">
        <v>142</v>
      </c>
      <c r="G51" s="27" t="s">
        <v>111</v>
      </c>
      <c r="H51" s="28">
        <f>'вед.прил14'!I312</f>
        <v>133.7</v>
      </c>
      <c r="I51" s="132">
        <f>'вед.прил14'!J312</f>
        <v>0</v>
      </c>
      <c r="J51" s="132">
        <f>'вед.прил14'!K312</f>
        <v>133.7</v>
      </c>
      <c r="K51" s="132">
        <f>'вед.прил14'!L312</f>
        <v>133.7</v>
      </c>
      <c r="L51" s="133">
        <f>'вед.прил14'!M312</f>
        <v>0</v>
      </c>
      <c r="M51" s="133">
        <f>'вед.прил14'!R312</f>
        <v>133.7</v>
      </c>
    </row>
    <row r="52" spans="2:13" s="87" customFormat="1" ht="16.5" customHeight="1">
      <c r="B52" s="61" t="s">
        <v>198</v>
      </c>
      <c r="C52" s="43" t="s">
        <v>78</v>
      </c>
      <c r="D52" s="43" t="s">
        <v>83</v>
      </c>
      <c r="E52" s="43"/>
      <c r="F52" s="43"/>
      <c r="G52" s="43"/>
      <c r="H52" s="44">
        <f aca="true" t="shared" si="21" ref="H52:M56">H53</f>
        <v>131.5</v>
      </c>
      <c r="I52" s="130">
        <f t="shared" si="21"/>
        <v>0</v>
      </c>
      <c r="J52" s="130">
        <f t="shared" si="21"/>
        <v>131.5</v>
      </c>
      <c r="K52" s="130">
        <f t="shared" si="21"/>
        <v>10.2</v>
      </c>
      <c r="L52" s="130">
        <f t="shared" si="21"/>
        <v>0</v>
      </c>
      <c r="M52" s="130">
        <f t="shared" si="21"/>
        <v>10.2</v>
      </c>
    </row>
    <row r="53" spans="2:13" s="87" customFormat="1" ht="20.25" customHeight="1">
      <c r="B53" s="109" t="s">
        <v>53</v>
      </c>
      <c r="C53" s="25" t="s">
        <v>78</v>
      </c>
      <c r="D53" s="25" t="s">
        <v>83</v>
      </c>
      <c r="E53" s="25" t="s">
        <v>265</v>
      </c>
      <c r="F53" s="25"/>
      <c r="G53" s="25"/>
      <c r="H53" s="26">
        <f t="shared" si="21"/>
        <v>131.5</v>
      </c>
      <c r="I53" s="131">
        <f t="shared" si="21"/>
        <v>0</v>
      </c>
      <c r="J53" s="131">
        <f t="shared" si="21"/>
        <v>131.5</v>
      </c>
      <c r="K53" s="131">
        <f t="shared" si="21"/>
        <v>10.2</v>
      </c>
      <c r="L53" s="131">
        <f t="shared" si="21"/>
        <v>0</v>
      </c>
      <c r="M53" s="131">
        <f t="shared" si="21"/>
        <v>10.2</v>
      </c>
    </row>
    <row r="54" spans="2:13" s="87" customFormat="1" ht="90">
      <c r="B54" s="106" t="str">
        <f>'вед.прил14'!A315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v>
      </c>
      <c r="C54" s="25" t="s">
        <v>78</v>
      </c>
      <c r="D54" s="25" t="s">
        <v>83</v>
      </c>
      <c r="E54" s="25" t="s">
        <v>341</v>
      </c>
      <c r="F54" s="25"/>
      <c r="G54" s="25"/>
      <c r="H54" s="26">
        <f t="shared" si="21"/>
        <v>131.5</v>
      </c>
      <c r="I54" s="131">
        <f t="shared" si="21"/>
        <v>0</v>
      </c>
      <c r="J54" s="131">
        <f t="shared" si="21"/>
        <v>131.5</v>
      </c>
      <c r="K54" s="131">
        <f t="shared" si="21"/>
        <v>10.2</v>
      </c>
      <c r="L54" s="131">
        <f t="shared" si="21"/>
        <v>0</v>
      </c>
      <c r="M54" s="131">
        <f t="shared" si="21"/>
        <v>10.2</v>
      </c>
    </row>
    <row r="55" spans="2:13" s="87" customFormat="1" ht="45">
      <c r="B55" s="109" t="s">
        <v>224</v>
      </c>
      <c r="C55" s="25" t="s">
        <v>78</v>
      </c>
      <c r="D55" s="25" t="s">
        <v>83</v>
      </c>
      <c r="E55" s="25" t="s">
        <v>341</v>
      </c>
      <c r="F55" s="25" t="s">
        <v>132</v>
      </c>
      <c r="G55" s="25"/>
      <c r="H55" s="26">
        <f t="shared" si="21"/>
        <v>131.5</v>
      </c>
      <c r="I55" s="131">
        <f t="shared" si="21"/>
        <v>0</v>
      </c>
      <c r="J55" s="131">
        <f t="shared" si="21"/>
        <v>131.5</v>
      </c>
      <c r="K55" s="131">
        <f t="shared" si="21"/>
        <v>10.2</v>
      </c>
      <c r="L55" s="131">
        <f t="shared" si="21"/>
        <v>0</v>
      </c>
      <c r="M55" s="131">
        <f t="shared" si="21"/>
        <v>10.2</v>
      </c>
    </row>
    <row r="56" spans="2:13" s="87" customFormat="1" ht="45">
      <c r="B56" s="109" t="s">
        <v>210</v>
      </c>
      <c r="C56" s="25" t="s">
        <v>78</v>
      </c>
      <c r="D56" s="25" t="s">
        <v>83</v>
      </c>
      <c r="E56" s="25" t="s">
        <v>341</v>
      </c>
      <c r="F56" s="25" t="s">
        <v>133</v>
      </c>
      <c r="G56" s="25"/>
      <c r="H56" s="26">
        <f t="shared" si="21"/>
        <v>131.5</v>
      </c>
      <c r="I56" s="131">
        <f t="shared" si="21"/>
        <v>0</v>
      </c>
      <c r="J56" s="131">
        <f t="shared" si="21"/>
        <v>131.5</v>
      </c>
      <c r="K56" s="131">
        <f t="shared" si="21"/>
        <v>10.2</v>
      </c>
      <c r="L56" s="131">
        <f t="shared" si="21"/>
        <v>0</v>
      </c>
      <c r="M56" s="131">
        <f t="shared" si="21"/>
        <v>10.2</v>
      </c>
    </row>
    <row r="57" spans="2:13" s="87" customFormat="1" ht="19.5" customHeight="1">
      <c r="B57" s="110" t="s">
        <v>123</v>
      </c>
      <c r="C57" s="27" t="s">
        <v>78</v>
      </c>
      <c r="D57" s="27" t="s">
        <v>83</v>
      </c>
      <c r="E57" s="25" t="s">
        <v>341</v>
      </c>
      <c r="F57" s="27" t="s">
        <v>133</v>
      </c>
      <c r="G57" s="27" t="s">
        <v>112</v>
      </c>
      <c r="H57" s="28">
        <f>'вед.прил14'!I318</f>
        <v>131.5</v>
      </c>
      <c r="I57" s="132">
        <f>'вед.прил14'!J318</f>
        <v>0</v>
      </c>
      <c r="J57" s="132">
        <f>'вед.прил14'!K318</f>
        <v>131.5</v>
      </c>
      <c r="K57" s="132">
        <f>'вед.прил14'!L318</f>
        <v>10.2</v>
      </c>
      <c r="L57" s="133">
        <f>'вед.прил14'!M318</f>
        <v>0</v>
      </c>
      <c r="M57" s="133">
        <f>'вед.прил14'!R318</f>
        <v>10.2</v>
      </c>
    </row>
    <row r="58" spans="2:13" s="88" customFormat="1" ht="57.75" customHeight="1">
      <c r="B58" s="61" t="s">
        <v>205</v>
      </c>
      <c r="C58" s="43" t="s">
        <v>78</v>
      </c>
      <c r="D58" s="43" t="s">
        <v>86</v>
      </c>
      <c r="E58" s="43"/>
      <c r="F58" s="43"/>
      <c r="G58" s="43"/>
      <c r="H58" s="44">
        <f aca="true" t="shared" si="22" ref="H58:M59">H59</f>
        <v>7625.7</v>
      </c>
      <c r="I58" s="130">
        <f t="shared" si="22"/>
        <v>0</v>
      </c>
      <c r="J58" s="130">
        <f t="shared" si="22"/>
        <v>7625.7</v>
      </c>
      <c r="K58" s="130">
        <f t="shared" si="22"/>
        <v>7625.7</v>
      </c>
      <c r="L58" s="130">
        <f t="shared" si="22"/>
        <v>0</v>
      </c>
      <c r="M58" s="130">
        <f t="shared" si="22"/>
        <v>7625.7</v>
      </c>
    </row>
    <row r="59" spans="2:13" s="88" customFormat="1" ht="19.5" customHeight="1">
      <c r="B59" s="106" t="s">
        <v>53</v>
      </c>
      <c r="C59" s="25" t="s">
        <v>78</v>
      </c>
      <c r="D59" s="25" t="s">
        <v>86</v>
      </c>
      <c r="E59" s="25" t="s">
        <v>265</v>
      </c>
      <c r="F59" s="25"/>
      <c r="G59" s="25"/>
      <c r="H59" s="26">
        <f t="shared" si="22"/>
        <v>7625.7</v>
      </c>
      <c r="I59" s="131">
        <f t="shared" si="22"/>
        <v>0</v>
      </c>
      <c r="J59" s="131">
        <f t="shared" si="22"/>
        <v>7625.7</v>
      </c>
      <c r="K59" s="131">
        <f t="shared" si="22"/>
        <v>7625.7</v>
      </c>
      <c r="L59" s="131">
        <f t="shared" si="22"/>
        <v>0</v>
      </c>
      <c r="M59" s="131">
        <f t="shared" si="22"/>
        <v>7625.7</v>
      </c>
    </row>
    <row r="60" spans="2:13" s="88" customFormat="1" ht="30">
      <c r="B60" s="107" t="s">
        <v>129</v>
      </c>
      <c r="C60" s="25" t="s">
        <v>78</v>
      </c>
      <c r="D60" s="25" t="s">
        <v>86</v>
      </c>
      <c r="E60" s="25" t="s">
        <v>264</v>
      </c>
      <c r="F60" s="25"/>
      <c r="G60" s="25"/>
      <c r="H60" s="26">
        <f aca="true" t="shared" si="23" ref="H60:M60">H61+H64+H67</f>
        <v>7625.7</v>
      </c>
      <c r="I60" s="131">
        <f t="shared" si="23"/>
        <v>0</v>
      </c>
      <c r="J60" s="131">
        <f t="shared" si="23"/>
        <v>7625.7</v>
      </c>
      <c r="K60" s="131">
        <f t="shared" si="23"/>
        <v>7625.7</v>
      </c>
      <c r="L60" s="131">
        <f t="shared" si="23"/>
        <v>0</v>
      </c>
      <c r="M60" s="131">
        <f t="shared" si="23"/>
        <v>7625.7</v>
      </c>
    </row>
    <row r="61" spans="2:13" s="88" customFormat="1" ht="90">
      <c r="B61" s="106" t="s">
        <v>208</v>
      </c>
      <c r="C61" s="25" t="s">
        <v>78</v>
      </c>
      <c r="D61" s="25" t="s">
        <v>86</v>
      </c>
      <c r="E61" s="25" t="s">
        <v>264</v>
      </c>
      <c r="F61" s="25" t="s">
        <v>130</v>
      </c>
      <c r="G61" s="25"/>
      <c r="H61" s="26">
        <f aca="true" t="shared" si="24" ref="H61:M62">H62</f>
        <v>7168.5</v>
      </c>
      <c r="I61" s="131">
        <f t="shared" si="24"/>
        <v>0</v>
      </c>
      <c r="J61" s="131">
        <f t="shared" si="24"/>
        <v>7168.5</v>
      </c>
      <c r="K61" s="131">
        <f t="shared" si="24"/>
        <v>7168.5</v>
      </c>
      <c r="L61" s="131">
        <f t="shared" si="24"/>
        <v>0</v>
      </c>
      <c r="M61" s="131">
        <f t="shared" si="24"/>
        <v>7168.5</v>
      </c>
    </row>
    <row r="62" spans="2:13" s="88" customFormat="1" ht="30">
      <c r="B62" s="106" t="s">
        <v>207</v>
      </c>
      <c r="C62" s="25" t="s">
        <v>78</v>
      </c>
      <c r="D62" s="25" t="s">
        <v>86</v>
      </c>
      <c r="E62" s="25" t="s">
        <v>264</v>
      </c>
      <c r="F62" s="25" t="s">
        <v>131</v>
      </c>
      <c r="G62" s="25"/>
      <c r="H62" s="26">
        <f t="shared" si="24"/>
        <v>7168.5</v>
      </c>
      <c r="I62" s="131">
        <f t="shared" si="24"/>
        <v>0</v>
      </c>
      <c r="J62" s="131">
        <f t="shared" si="24"/>
        <v>7168.5</v>
      </c>
      <c r="K62" s="131">
        <f t="shared" si="24"/>
        <v>7168.5</v>
      </c>
      <c r="L62" s="131">
        <f t="shared" si="24"/>
        <v>0</v>
      </c>
      <c r="M62" s="131">
        <f t="shared" si="24"/>
        <v>7168.5</v>
      </c>
    </row>
    <row r="63" spans="2:13" s="88" customFormat="1" ht="16.5" customHeight="1">
      <c r="B63" s="108" t="s">
        <v>122</v>
      </c>
      <c r="C63" s="27" t="s">
        <v>78</v>
      </c>
      <c r="D63" s="27" t="s">
        <v>86</v>
      </c>
      <c r="E63" s="27" t="s">
        <v>264</v>
      </c>
      <c r="F63" s="27" t="s">
        <v>131</v>
      </c>
      <c r="G63" s="27" t="s">
        <v>111</v>
      </c>
      <c r="H63" s="28">
        <f>'вед.прил14'!I767+'вед.прил14'!I46</f>
        <v>7168.5</v>
      </c>
      <c r="I63" s="132">
        <f>'вед.прил14'!J46+'вед.прил14'!J767</f>
        <v>0</v>
      </c>
      <c r="J63" s="132">
        <f>'вед.прил14'!K767+'вед.прил14'!K46</f>
        <v>7168.5</v>
      </c>
      <c r="K63" s="132">
        <f>'вед.прил14'!L46+'вед.прил14'!L767</f>
        <v>7168.5</v>
      </c>
      <c r="L63" s="133">
        <f>'вед.прил14'!M46+'вед.прил14'!M767</f>
        <v>0</v>
      </c>
      <c r="M63" s="133">
        <f>'вед.прил14'!R767+'вед.прил14'!R46</f>
        <v>7168.5</v>
      </c>
    </row>
    <row r="64" spans="2:13" ht="45">
      <c r="B64" s="109" t="s">
        <v>224</v>
      </c>
      <c r="C64" s="25" t="s">
        <v>78</v>
      </c>
      <c r="D64" s="25" t="s">
        <v>86</v>
      </c>
      <c r="E64" s="25" t="s">
        <v>264</v>
      </c>
      <c r="F64" s="25" t="s">
        <v>132</v>
      </c>
      <c r="G64" s="25"/>
      <c r="H64" s="26">
        <f aca="true" t="shared" si="25" ref="H64:M65">H65</f>
        <v>456.2</v>
      </c>
      <c r="I64" s="131">
        <f t="shared" si="25"/>
        <v>0</v>
      </c>
      <c r="J64" s="131">
        <f t="shared" si="25"/>
        <v>456.2</v>
      </c>
      <c r="K64" s="131">
        <f t="shared" si="25"/>
        <v>456.2</v>
      </c>
      <c r="L64" s="131">
        <f t="shared" si="25"/>
        <v>0</v>
      </c>
      <c r="M64" s="131">
        <f t="shared" si="25"/>
        <v>456.2</v>
      </c>
    </row>
    <row r="65" spans="2:13" ht="45">
      <c r="B65" s="109" t="s">
        <v>210</v>
      </c>
      <c r="C65" s="25" t="s">
        <v>78</v>
      </c>
      <c r="D65" s="25" t="s">
        <v>86</v>
      </c>
      <c r="E65" s="25" t="s">
        <v>264</v>
      </c>
      <c r="F65" s="25" t="s">
        <v>133</v>
      </c>
      <c r="G65" s="25"/>
      <c r="H65" s="26">
        <f t="shared" si="25"/>
        <v>456.2</v>
      </c>
      <c r="I65" s="131">
        <f t="shared" si="25"/>
        <v>0</v>
      </c>
      <c r="J65" s="131">
        <f t="shared" si="25"/>
        <v>456.2</v>
      </c>
      <c r="K65" s="131">
        <f t="shared" si="25"/>
        <v>456.2</v>
      </c>
      <c r="L65" s="131">
        <f t="shared" si="25"/>
        <v>0</v>
      </c>
      <c r="M65" s="131">
        <f t="shared" si="25"/>
        <v>456.2</v>
      </c>
    </row>
    <row r="66" spans="2:13" ht="17.25" customHeight="1">
      <c r="B66" s="108" t="s">
        <v>122</v>
      </c>
      <c r="C66" s="27" t="s">
        <v>78</v>
      </c>
      <c r="D66" s="27" t="s">
        <v>86</v>
      </c>
      <c r="E66" s="27" t="s">
        <v>264</v>
      </c>
      <c r="F66" s="27" t="s">
        <v>133</v>
      </c>
      <c r="G66" s="27" t="s">
        <v>111</v>
      </c>
      <c r="H66" s="28">
        <f>'вед.прил14'!I49+'вед.прил14'!I770</f>
        <v>456.2</v>
      </c>
      <c r="I66" s="132">
        <f>'вед.прил14'!J49+'вед.прил14'!J770</f>
        <v>0</v>
      </c>
      <c r="J66" s="132">
        <f>'вед.прил14'!K770+'вед.прил14'!K49</f>
        <v>456.2</v>
      </c>
      <c r="K66" s="132">
        <f>'вед.прил14'!L49+'вед.прил14'!L770</f>
        <v>456.2</v>
      </c>
      <c r="L66" s="133">
        <f>'вед.прил14'!M49+'вед.прил14'!M770</f>
        <v>0</v>
      </c>
      <c r="M66" s="133">
        <f>'вед.прил14'!R770+'вед.прил14'!R49</f>
        <v>456.2</v>
      </c>
    </row>
    <row r="67" spans="2:13" ht="18.75" customHeight="1">
      <c r="B67" s="109" t="s">
        <v>141</v>
      </c>
      <c r="C67" s="25" t="s">
        <v>78</v>
      </c>
      <c r="D67" s="25" t="s">
        <v>86</v>
      </c>
      <c r="E67" s="25" t="s">
        <v>442</v>
      </c>
      <c r="F67" s="25" t="s">
        <v>140</v>
      </c>
      <c r="G67" s="25"/>
      <c r="H67" s="26">
        <f aca="true" t="shared" si="26" ref="H67:M68">H68</f>
        <v>1</v>
      </c>
      <c r="I67" s="131">
        <f t="shared" si="26"/>
        <v>0</v>
      </c>
      <c r="J67" s="131">
        <f t="shared" si="26"/>
        <v>1</v>
      </c>
      <c r="K67" s="131">
        <f t="shared" si="26"/>
        <v>1</v>
      </c>
      <c r="L67" s="131">
        <f t="shared" si="26"/>
        <v>0</v>
      </c>
      <c r="M67" s="131">
        <f t="shared" si="26"/>
        <v>1</v>
      </c>
    </row>
    <row r="68" spans="2:13" ht="19.5" customHeight="1">
      <c r="B68" s="109" t="s">
        <v>143</v>
      </c>
      <c r="C68" s="25" t="s">
        <v>78</v>
      </c>
      <c r="D68" s="25" t="s">
        <v>86</v>
      </c>
      <c r="E68" s="25" t="s">
        <v>442</v>
      </c>
      <c r="F68" s="25" t="s">
        <v>142</v>
      </c>
      <c r="G68" s="25"/>
      <c r="H68" s="26">
        <f t="shared" si="26"/>
        <v>1</v>
      </c>
      <c r="I68" s="131">
        <f t="shared" si="26"/>
        <v>0</v>
      </c>
      <c r="J68" s="131">
        <f t="shared" si="26"/>
        <v>1</v>
      </c>
      <c r="K68" s="131">
        <f t="shared" si="26"/>
        <v>1</v>
      </c>
      <c r="L68" s="131">
        <f t="shared" si="26"/>
        <v>0</v>
      </c>
      <c r="M68" s="131">
        <f t="shared" si="26"/>
        <v>1</v>
      </c>
    </row>
    <row r="69" spans="2:13" ht="18.75" customHeight="1">
      <c r="B69" s="110" t="s">
        <v>122</v>
      </c>
      <c r="C69" s="27" t="s">
        <v>78</v>
      </c>
      <c r="D69" s="27" t="s">
        <v>86</v>
      </c>
      <c r="E69" s="27" t="s">
        <v>264</v>
      </c>
      <c r="F69" s="27" t="s">
        <v>142</v>
      </c>
      <c r="G69" s="27" t="s">
        <v>111</v>
      </c>
      <c r="H69" s="28">
        <f>'вед.прил14'!I773</f>
        <v>1</v>
      </c>
      <c r="I69" s="132">
        <f>'вед.прил14'!J773</f>
        <v>0</v>
      </c>
      <c r="J69" s="132">
        <f>'вед.прил14'!K773</f>
        <v>1</v>
      </c>
      <c r="K69" s="132">
        <f>'вед.прил14'!L773</f>
        <v>1</v>
      </c>
      <c r="L69" s="133">
        <f>'вед.прил14'!M773</f>
        <v>0</v>
      </c>
      <c r="M69" s="133">
        <f>'вед.прил14'!R773</f>
        <v>1</v>
      </c>
    </row>
    <row r="70" spans="2:13" ht="20.25" customHeight="1">
      <c r="B70" s="66" t="s">
        <v>64</v>
      </c>
      <c r="C70" s="43" t="s">
        <v>78</v>
      </c>
      <c r="D70" s="43" t="s">
        <v>95</v>
      </c>
      <c r="E70" s="43"/>
      <c r="F70" s="43"/>
      <c r="G70" s="43"/>
      <c r="H70" s="44">
        <f aca="true" t="shared" si="27" ref="H70:M74">H71</f>
        <v>100</v>
      </c>
      <c r="I70" s="130">
        <f t="shared" si="27"/>
        <v>0</v>
      </c>
      <c r="J70" s="130">
        <f t="shared" si="27"/>
        <v>100</v>
      </c>
      <c r="K70" s="130">
        <f t="shared" si="27"/>
        <v>100</v>
      </c>
      <c r="L70" s="130">
        <f t="shared" si="27"/>
        <v>0</v>
      </c>
      <c r="M70" s="130">
        <f t="shared" si="27"/>
        <v>100</v>
      </c>
    </row>
    <row r="71" spans="2:13" ht="20.25" customHeight="1">
      <c r="B71" s="109" t="s">
        <v>53</v>
      </c>
      <c r="C71" s="25" t="s">
        <v>78</v>
      </c>
      <c r="D71" s="25" t="s">
        <v>95</v>
      </c>
      <c r="E71" s="25" t="s">
        <v>265</v>
      </c>
      <c r="F71" s="25"/>
      <c r="G71" s="25"/>
      <c r="H71" s="26">
        <f t="shared" si="27"/>
        <v>100</v>
      </c>
      <c r="I71" s="131">
        <f t="shared" si="27"/>
        <v>0</v>
      </c>
      <c r="J71" s="131">
        <f t="shared" si="27"/>
        <v>100</v>
      </c>
      <c r="K71" s="131">
        <f t="shared" si="27"/>
        <v>100</v>
      </c>
      <c r="L71" s="131">
        <f t="shared" si="27"/>
        <v>0</v>
      </c>
      <c r="M71" s="131">
        <f t="shared" si="27"/>
        <v>100</v>
      </c>
    </row>
    <row r="72" spans="2:13" ht="30">
      <c r="B72" s="109" t="s">
        <v>179</v>
      </c>
      <c r="C72" s="25" t="s">
        <v>78</v>
      </c>
      <c r="D72" s="25" t="s">
        <v>95</v>
      </c>
      <c r="E72" s="25" t="s">
        <v>342</v>
      </c>
      <c r="F72" s="25"/>
      <c r="G72" s="25"/>
      <c r="H72" s="26">
        <f t="shared" si="27"/>
        <v>100</v>
      </c>
      <c r="I72" s="131">
        <f t="shared" si="27"/>
        <v>0</v>
      </c>
      <c r="J72" s="131">
        <f t="shared" si="27"/>
        <v>100</v>
      </c>
      <c r="K72" s="131">
        <f t="shared" si="27"/>
        <v>100</v>
      </c>
      <c r="L72" s="131">
        <f t="shared" si="27"/>
        <v>0</v>
      </c>
      <c r="M72" s="131">
        <f t="shared" si="27"/>
        <v>100</v>
      </c>
    </row>
    <row r="73" spans="2:13" ht="17.25" customHeight="1">
      <c r="B73" s="106" t="s">
        <v>141</v>
      </c>
      <c r="C73" s="25" t="s">
        <v>78</v>
      </c>
      <c r="D73" s="25" t="s">
        <v>95</v>
      </c>
      <c r="E73" s="25" t="s">
        <v>342</v>
      </c>
      <c r="F73" s="25" t="s">
        <v>140</v>
      </c>
      <c r="G73" s="25"/>
      <c r="H73" s="26">
        <f t="shared" si="27"/>
        <v>100</v>
      </c>
      <c r="I73" s="131">
        <f t="shared" si="27"/>
        <v>0</v>
      </c>
      <c r="J73" s="131">
        <f t="shared" si="27"/>
        <v>100</v>
      </c>
      <c r="K73" s="131">
        <f t="shared" si="27"/>
        <v>100</v>
      </c>
      <c r="L73" s="131">
        <f t="shared" si="27"/>
        <v>0</v>
      </c>
      <c r="M73" s="131">
        <f t="shared" si="27"/>
        <v>100</v>
      </c>
    </row>
    <row r="74" spans="2:13" ht="18.75" customHeight="1">
      <c r="B74" s="109" t="s">
        <v>195</v>
      </c>
      <c r="C74" s="25" t="s">
        <v>78</v>
      </c>
      <c r="D74" s="25" t="s">
        <v>95</v>
      </c>
      <c r="E74" s="25" t="s">
        <v>342</v>
      </c>
      <c r="F74" s="25" t="s">
        <v>194</v>
      </c>
      <c r="G74" s="25"/>
      <c r="H74" s="26">
        <f t="shared" si="27"/>
        <v>100</v>
      </c>
      <c r="I74" s="131">
        <f t="shared" si="27"/>
        <v>0</v>
      </c>
      <c r="J74" s="131">
        <f t="shared" si="27"/>
        <v>100</v>
      </c>
      <c r="K74" s="131">
        <f t="shared" si="27"/>
        <v>100</v>
      </c>
      <c r="L74" s="131">
        <f t="shared" si="27"/>
        <v>0</v>
      </c>
      <c r="M74" s="131">
        <f t="shared" si="27"/>
        <v>100</v>
      </c>
    </row>
    <row r="75" spans="2:13" ht="18.75" customHeight="1">
      <c r="B75" s="110" t="s">
        <v>122</v>
      </c>
      <c r="C75" s="27" t="s">
        <v>78</v>
      </c>
      <c r="D75" s="27" t="s">
        <v>95</v>
      </c>
      <c r="E75" s="27" t="s">
        <v>342</v>
      </c>
      <c r="F75" s="27" t="s">
        <v>194</v>
      </c>
      <c r="G75" s="27" t="s">
        <v>111</v>
      </c>
      <c r="H75" s="28">
        <f>'вед.прил14'!I324</f>
        <v>100</v>
      </c>
      <c r="I75" s="132">
        <f>'вед.прил14'!J324</f>
        <v>0</v>
      </c>
      <c r="J75" s="132">
        <f>'вед.прил14'!K324</f>
        <v>100</v>
      </c>
      <c r="K75" s="132">
        <f>'вед.прил14'!L324</f>
        <v>100</v>
      </c>
      <c r="L75" s="133">
        <f>'вед.прил14'!M324</f>
        <v>0</v>
      </c>
      <c r="M75" s="133">
        <f>'вед.прил14'!R324</f>
        <v>100</v>
      </c>
    </row>
    <row r="76" spans="2:13" s="84" customFormat="1" ht="20.25" customHeight="1">
      <c r="B76" s="112" t="s">
        <v>65</v>
      </c>
      <c r="C76" s="43" t="s">
        <v>78</v>
      </c>
      <c r="D76" s="43" t="s">
        <v>117</v>
      </c>
      <c r="E76" s="43"/>
      <c r="F76" s="43"/>
      <c r="G76" s="43"/>
      <c r="H76" s="44">
        <f aca="true" t="shared" si="28" ref="H76:M76">H77+H88+H94+H100+H106</f>
        <v>14201.3</v>
      </c>
      <c r="I76" s="130">
        <f t="shared" si="28"/>
        <v>0</v>
      </c>
      <c r="J76" s="130">
        <f t="shared" si="28"/>
        <v>14201.3</v>
      </c>
      <c r="K76" s="130">
        <f t="shared" si="28"/>
        <v>14027.3</v>
      </c>
      <c r="L76" s="130">
        <f t="shared" si="28"/>
        <v>0</v>
      </c>
      <c r="M76" s="130">
        <f t="shared" si="28"/>
        <v>14027.3</v>
      </c>
    </row>
    <row r="77" spans="2:13" ht="45">
      <c r="B77" s="106" t="str">
        <f>'вед.прил14'!A326</f>
        <v>Муниципальная программа "Развитие архивного дела в городе Ливны Орловской области на 2018-2023 годы"</v>
      </c>
      <c r="C77" s="25" t="s">
        <v>78</v>
      </c>
      <c r="D77" s="25" t="s">
        <v>117</v>
      </c>
      <c r="E77" s="25" t="str">
        <f>'вед.прил14'!E326</f>
        <v>52 0 00 00000</v>
      </c>
      <c r="F77" s="25"/>
      <c r="G77" s="25"/>
      <c r="H77" s="26">
        <f aca="true" t="shared" si="29" ref="H77:M77">H83+H78</f>
        <v>50</v>
      </c>
      <c r="I77" s="131">
        <f t="shared" si="29"/>
        <v>0</v>
      </c>
      <c r="J77" s="131">
        <f t="shared" si="29"/>
        <v>50</v>
      </c>
      <c r="K77" s="131">
        <f t="shared" si="29"/>
        <v>50</v>
      </c>
      <c r="L77" s="131">
        <f t="shared" si="29"/>
        <v>0</v>
      </c>
      <c r="M77" s="131">
        <f t="shared" si="29"/>
        <v>50</v>
      </c>
    </row>
    <row r="78" spans="2:13" ht="120">
      <c r="B78" s="106" t="s">
        <v>42</v>
      </c>
      <c r="C78" s="25" t="s">
        <v>78</v>
      </c>
      <c r="D78" s="25" t="s">
        <v>117</v>
      </c>
      <c r="E78" s="53" t="s">
        <v>40</v>
      </c>
      <c r="F78" s="25"/>
      <c r="G78" s="25"/>
      <c r="H78" s="26">
        <f aca="true" t="shared" si="30" ref="H78:M81">H79</f>
        <v>39</v>
      </c>
      <c r="I78" s="131">
        <f t="shared" si="30"/>
        <v>0</v>
      </c>
      <c r="J78" s="131">
        <f t="shared" si="30"/>
        <v>39</v>
      </c>
      <c r="K78" s="131">
        <f t="shared" si="30"/>
        <v>33</v>
      </c>
      <c r="L78" s="131">
        <f t="shared" si="30"/>
        <v>0</v>
      </c>
      <c r="M78" s="131">
        <f t="shared" si="30"/>
        <v>33</v>
      </c>
    </row>
    <row r="79" spans="2:13" ht="18" customHeight="1">
      <c r="B79" s="109" t="s">
        <v>190</v>
      </c>
      <c r="C79" s="25" t="s">
        <v>78</v>
      </c>
      <c r="D79" s="25" t="s">
        <v>117</v>
      </c>
      <c r="E79" s="53" t="s">
        <v>41</v>
      </c>
      <c r="F79" s="25"/>
      <c r="G79" s="25"/>
      <c r="H79" s="26">
        <f t="shared" si="30"/>
        <v>39</v>
      </c>
      <c r="I79" s="131">
        <f t="shared" si="30"/>
        <v>0</v>
      </c>
      <c r="J79" s="131">
        <f t="shared" si="30"/>
        <v>39</v>
      </c>
      <c r="K79" s="131">
        <f t="shared" si="30"/>
        <v>33</v>
      </c>
      <c r="L79" s="131">
        <f t="shared" si="30"/>
        <v>0</v>
      </c>
      <c r="M79" s="131">
        <f t="shared" si="30"/>
        <v>33</v>
      </c>
    </row>
    <row r="80" spans="2:13" ht="45">
      <c r="B80" s="109" t="s">
        <v>224</v>
      </c>
      <c r="C80" s="25" t="s">
        <v>78</v>
      </c>
      <c r="D80" s="25" t="s">
        <v>117</v>
      </c>
      <c r="E80" s="53" t="s">
        <v>41</v>
      </c>
      <c r="F80" s="25" t="s">
        <v>132</v>
      </c>
      <c r="G80" s="25"/>
      <c r="H80" s="26">
        <f t="shared" si="30"/>
        <v>39</v>
      </c>
      <c r="I80" s="131">
        <f t="shared" si="30"/>
        <v>0</v>
      </c>
      <c r="J80" s="131">
        <f t="shared" si="30"/>
        <v>39</v>
      </c>
      <c r="K80" s="131">
        <f t="shared" si="30"/>
        <v>33</v>
      </c>
      <c r="L80" s="131">
        <f t="shared" si="30"/>
        <v>0</v>
      </c>
      <c r="M80" s="131">
        <f t="shared" si="30"/>
        <v>33</v>
      </c>
    </row>
    <row r="81" spans="2:13" ht="45">
      <c r="B81" s="109" t="s">
        <v>210</v>
      </c>
      <c r="C81" s="25" t="s">
        <v>78</v>
      </c>
      <c r="D81" s="25" t="s">
        <v>117</v>
      </c>
      <c r="E81" s="53" t="s">
        <v>41</v>
      </c>
      <c r="F81" s="25" t="s">
        <v>133</v>
      </c>
      <c r="G81" s="25"/>
      <c r="H81" s="26">
        <f t="shared" si="30"/>
        <v>39</v>
      </c>
      <c r="I81" s="131">
        <f t="shared" si="30"/>
        <v>0</v>
      </c>
      <c r="J81" s="131">
        <f t="shared" si="30"/>
        <v>39</v>
      </c>
      <c r="K81" s="131">
        <f t="shared" si="30"/>
        <v>33</v>
      </c>
      <c r="L81" s="131">
        <f t="shared" si="30"/>
        <v>0</v>
      </c>
      <c r="M81" s="131">
        <f t="shared" si="30"/>
        <v>33</v>
      </c>
    </row>
    <row r="82" spans="2:13" ht="20.25" customHeight="1">
      <c r="B82" s="110" t="s">
        <v>122</v>
      </c>
      <c r="C82" s="27" t="s">
        <v>78</v>
      </c>
      <c r="D82" s="27" t="s">
        <v>117</v>
      </c>
      <c r="E82" s="53" t="s">
        <v>41</v>
      </c>
      <c r="F82" s="27" t="s">
        <v>133</v>
      </c>
      <c r="G82" s="27" t="s">
        <v>111</v>
      </c>
      <c r="H82" s="28">
        <f>'вед.прил14'!I331</f>
        <v>39</v>
      </c>
      <c r="I82" s="132">
        <f>'вед.прил14'!J331</f>
        <v>0</v>
      </c>
      <c r="J82" s="132">
        <f>'вед.прил14'!K331</f>
        <v>39</v>
      </c>
      <c r="K82" s="132">
        <f>'вед.прил14'!L331</f>
        <v>33</v>
      </c>
      <c r="L82" s="133">
        <f>'вед.прил14'!M331</f>
        <v>0</v>
      </c>
      <c r="M82" s="133">
        <f>'вед.прил14'!R331</f>
        <v>33</v>
      </c>
    </row>
    <row r="83" spans="2:13" ht="30">
      <c r="B83" s="106" t="str">
        <f>'вед.прил14'!A332</f>
        <v>Основное мероприятие «Укрепление материально-технической базы архива»</v>
      </c>
      <c r="C83" s="25" t="s">
        <v>78</v>
      </c>
      <c r="D83" s="25" t="s">
        <v>117</v>
      </c>
      <c r="E83" s="89" t="str">
        <f>'вед.прил14'!E332</f>
        <v>52 0 04 00000</v>
      </c>
      <c r="F83" s="25"/>
      <c r="G83" s="25"/>
      <c r="H83" s="26">
        <f aca="true" t="shared" si="31" ref="H83:M86">H84</f>
        <v>11</v>
      </c>
      <c r="I83" s="131">
        <f t="shared" si="31"/>
        <v>0</v>
      </c>
      <c r="J83" s="131">
        <f t="shared" si="31"/>
        <v>11</v>
      </c>
      <c r="K83" s="131">
        <f t="shared" si="31"/>
        <v>17</v>
      </c>
      <c r="L83" s="131">
        <f t="shared" si="31"/>
        <v>0</v>
      </c>
      <c r="M83" s="131">
        <f t="shared" si="31"/>
        <v>17</v>
      </c>
    </row>
    <row r="84" spans="2:13" ht="15">
      <c r="B84" s="109" t="s">
        <v>190</v>
      </c>
      <c r="C84" s="25" t="s">
        <v>78</v>
      </c>
      <c r="D84" s="25" t="s">
        <v>117</v>
      </c>
      <c r="E84" s="89" t="str">
        <f>'вед.прил14'!E333</f>
        <v>52 0 04 77460</v>
      </c>
      <c r="F84" s="25"/>
      <c r="G84" s="25"/>
      <c r="H84" s="26">
        <f t="shared" si="31"/>
        <v>11</v>
      </c>
      <c r="I84" s="131">
        <f t="shared" si="31"/>
        <v>0</v>
      </c>
      <c r="J84" s="131">
        <f t="shared" si="31"/>
        <v>11</v>
      </c>
      <c r="K84" s="131">
        <f t="shared" si="31"/>
        <v>17</v>
      </c>
      <c r="L84" s="131">
        <f t="shared" si="31"/>
        <v>0</v>
      </c>
      <c r="M84" s="131">
        <f t="shared" si="31"/>
        <v>17</v>
      </c>
    </row>
    <row r="85" spans="2:13" ht="45">
      <c r="B85" s="109" t="s">
        <v>224</v>
      </c>
      <c r="C85" s="25" t="s">
        <v>78</v>
      </c>
      <c r="D85" s="25" t="s">
        <v>117</v>
      </c>
      <c r="E85" s="89" t="str">
        <f>'вед.прил14'!E334</f>
        <v>52 0 04 77460</v>
      </c>
      <c r="F85" s="25" t="s">
        <v>132</v>
      </c>
      <c r="G85" s="25"/>
      <c r="H85" s="26">
        <f t="shared" si="31"/>
        <v>11</v>
      </c>
      <c r="I85" s="131">
        <f t="shared" si="31"/>
        <v>0</v>
      </c>
      <c r="J85" s="131">
        <f t="shared" si="31"/>
        <v>11</v>
      </c>
      <c r="K85" s="131">
        <f t="shared" si="31"/>
        <v>17</v>
      </c>
      <c r="L85" s="131">
        <f t="shared" si="31"/>
        <v>0</v>
      </c>
      <c r="M85" s="131">
        <f t="shared" si="31"/>
        <v>17</v>
      </c>
    </row>
    <row r="86" spans="2:13" ht="45">
      <c r="B86" s="109" t="s">
        <v>210</v>
      </c>
      <c r="C86" s="25" t="s">
        <v>78</v>
      </c>
      <c r="D86" s="25" t="s">
        <v>117</v>
      </c>
      <c r="E86" s="89" t="str">
        <f>'вед.прил14'!E335</f>
        <v>52 0 04 77460</v>
      </c>
      <c r="F86" s="25" t="s">
        <v>133</v>
      </c>
      <c r="G86" s="25"/>
      <c r="H86" s="26">
        <f t="shared" si="31"/>
        <v>11</v>
      </c>
      <c r="I86" s="131">
        <f t="shared" si="31"/>
        <v>0</v>
      </c>
      <c r="J86" s="131">
        <f t="shared" si="31"/>
        <v>11</v>
      </c>
      <c r="K86" s="131">
        <f t="shared" si="31"/>
        <v>17</v>
      </c>
      <c r="L86" s="131">
        <f t="shared" si="31"/>
        <v>0</v>
      </c>
      <c r="M86" s="131">
        <f t="shared" si="31"/>
        <v>17</v>
      </c>
    </row>
    <row r="87" spans="2:13" ht="15">
      <c r="B87" s="110" t="s">
        <v>122</v>
      </c>
      <c r="C87" s="27" t="s">
        <v>78</v>
      </c>
      <c r="D87" s="27" t="s">
        <v>117</v>
      </c>
      <c r="E87" s="89" t="str">
        <f>'вед.прил14'!E336</f>
        <v>52 0 04 77460</v>
      </c>
      <c r="F87" s="27" t="s">
        <v>133</v>
      </c>
      <c r="G87" s="27" t="s">
        <v>111</v>
      </c>
      <c r="H87" s="28">
        <f>'вед.прил14'!I336</f>
        <v>11</v>
      </c>
      <c r="I87" s="132">
        <f>'вед.прил14'!J336</f>
        <v>0</v>
      </c>
      <c r="J87" s="132">
        <f>'вед.прил14'!K336</f>
        <v>11</v>
      </c>
      <c r="K87" s="132">
        <f>'вед.прил14'!L336</f>
        <v>17</v>
      </c>
      <c r="L87" s="133">
        <f>'вед.прил14'!M336</f>
        <v>0</v>
      </c>
      <c r="M87" s="133">
        <f>'вед.прил14'!R336</f>
        <v>17</v>
      </c>
    </row>
    <row r="88" spans="2:13" ht="45">
      <c r="B88" s="106" t="str">
        <f>'вед.прил14'!A337</f>
        <v>Муниципальная программа "Профилактика правонарушений в городе Ливны Орловской области на 2020-2022 годы"</v>
      </c>
      <c r="C88" s="25" t="s">
        <v>78</v>
      </c>
      <c r="D88" s="25" t="s">
        <v>117</v>
      </c>
      <c r="E88" s="25" t="str">
        <f>'вед.прил14'!E337</f>
        <v>63 0 00 00000</v>
      </c>
      <c r="F88" s="25"/>
      <c r="G88" s="25"/>
      <c r="H88" s="26">
        <f aca="true" t="shared" si="32" ref="H88:M92">H89</f>
        <v>31</v>
      </c>
      <c r="I88" s="131">
        <f t="shared" si="32"/>
        <v>0</v>
      </c>
      <c r="J88" s="131">
        <f t="shared" si="32"/>
        <v>31</v>
      </c>
      <c r="K88" s="131">
        <f t="shared" si="32"/>
        <v>0</v>
      </c>
      <c r="L88" s="131">
        <f t="shared" si="32"/>
        <v>0</v>
      </c>
      <c r="M88" s="131">
        <f t="shared" si="32"/>
        <v>0</v>
      </c>
    </row>
    <row r="89" spans="2:13" ht="75">
      <c r="B89" s="106" t="str">
        <f>'вед.прил14'!A338</f>
        <v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v>
      </c>
      <c r="C89" s="25" t="s">
        <v>78</v>
      </c>
      <c r="D89" s="25" t="s">
        <v>117</v>
      </c>
      <c r="E89" s="25" t="str">
        <f>'вед.прил14'!E338</f>
        <v>63 0 02 00000</v>
      </c>
      <c r="F89" s="25"/>
      <c r="G89" s="25"/>
      <c r="H89" s="26">
        <f t="shared" si="32"/>
        <v>31</v>
      </c>
      <c r="I89" s="131">
        <f t="shared" si="32"/>
        <v>0</v>
      </c>
      <c r="J89" s="131">
        <f t="shared" si="32"/>
        <v>31</v>
      </c>
      <c r="K89" s="131">
        <f t="shared" si="32"/>
        <v>0</v>
      </c>
      <c r="L89" s="131">
        <f t="shared" si="32"/>
        <v>0</v>
      </c>
      <c r="M89" s="131">
        <f t="shared" si="32"/>
        <v>0</v>
      </c>
    </row>
    <row r="90" spans="2:13" ht="15">
      <c r="B90" s="109" t="s">
        <v>190</v>
      </c>
      <c r="C90" s="25" t="s">
        <v>78</v>
      </c>
      <c r="D90" s="25" t="s">
        <v>117</v>
      </c>
      <c r="E90" s="25" t="str">
        <f>'вед.прил14'!E339</f>
        <v>63 0 02 77150</v>
      </c>
      <c r="F90" s="25"/>
      <c r="G90" s="25"/>
      <c r="H90" s="26">
        <f t="shared" si="32"/>
        <v>31</v>
      </c>
      <c r="I90" s="131">
        <f t="shared" si="32"/>
        <v>0</v>
      </c>
      <c r="J90" s="131">
        <f t="shared" si="32"/>
        <v>31</v>
      </c>
      <c r="K90" s="131">
        <f t="shared" si="32"/>
        <v>0</v>
      </c>
      <c r="L90" s="131">
        <f t="shared" si="32"/>
        <v>0</v>
      </c>
      <c r="M90" s="131">
        <f t="shared" si="32"/>
        <v>0</v>
      </c>
    </row>
    <row r="91" spans="2:13" ht="30">
      <c r="B91" s="106" t="s">
        <v>145</v>
      </c>
      <c r="C91" s="25" t="s">
        <v>78</v>
      </c>
      <c r="D91" s="25" t="s">
        <v>117</v>
      </c>
      <c r="E91" s="25" t="str">
        <f>'вед.прил14'!E340</f>
        <v>63 0 02 77150</v>
      </c>
      <c r="F91" s="25" t="s">
        <v>144</v>
      </c>
      <c r="G91" s="25"/>
      <c r="H91" s="26">
        <f t="shared" si="32"/>
        <v>31</v>
      </c>
      <c r="I91" s="131">
        <f t="shared" si="32"/>
        <v>0</v>
      </c>
      <c r="J91" s="131">
        <f t="shared" si="32"/>
        <v>31</v>
      </c>
      <c r="K91" s="131">
        <f t="shared" si="32"/>
        <v>0</v>
      </c>
      <c r="L91" s="131">
        <f t="shared" si="32"/>
        <v>0</v>
      </c>
      <c r="M91" s="131">
        <f t="shared" si="32"/>
        <v>0</v>
      </c>
    </row>
    <row r="92" spans="2:13" ht="45">
      <c r="B92" s="106" t="s">
        <v>158</v>
      </c>
      <c r="C92" s="25" t="s">
        <v>78</v>
      </c>
      <c r="D92" s="25" t="s">
        <v>117</v>
      </c>
      <c r="E92" s="25" t="str">
        <f>'вед.прил14'!E341</f>
        <v>63 0 02 77150</v>
      </c>
      <c r="F92" s="25" t="s">
        <v>148</v>
      </c>
      <c r="G92" s="25"/>
      <c r="H92" s="26">
        <f t="shared" si="32"/>
        <v>31</v>
      </c>
      <c r="I92" s="131">
        <f t="shared" si="32"/>
        <v>0</v>
      </c>
      <c r="J92" s="131">
        <f t="shared" si="32"/>
        <v>31</v>
      </c>
      <c r="K92" s="131">
        <f t="shared" si="32"/>
        <v>0</v>
      </c>
      <c r="L92" s="131">
        <f t="shared" si="32"/>
        <v>0</v>
      </c>
      <c r="M92" s="131">
        <f t="shared" si="32"/>
        <v>0</v>
      </c>
    </row>
    <row r="93" spans="2:13" ht="15">
      <c r="B93" s="110" t="s">
        <v>122</v>
      </c>
      <c r="C93" s="27" t="s">
        <v>78</v>
      </c>
      <c r="D93" s="27" t="s">
        <v>117</v>
      </c>
      <c r="E93" s="25" t="str">
        <f>'вед.прил14'!E342</f>
        <v>63 0 02 77150</v>
      </c>
      <c r="F93" s="27" t="s">
        <v>148</v>
      </c>
      <c r="G93" s="27" t="s">
        <v>111</v>
      </c>
      <c r="H93" s="28">
        <f>'вед.прил14'!I342</f>
        <v>31</v>
      </c>
      <c r="I93" s="132">
        <f>'вед.прил14'!J342</f>
        <v>0</v>
      </c>
      <c r="J93" s="132">
        <f>'вед.прил14'!K342</f>
        <v>31</v>
      </c>
      <c r="K93" s="132">
        <f>'вед.прил14'!L342</f>
        <v>0</v>
      </c>
      <c r="L93" s="133">
        <f>'вед.прил14'!M342</f>
        <v>0</v>
      </c>
      <c r="M93" s="133">
        <f>'вед.прил14'!R342</f>
        <v>0</v>
      </c>
    </row>
    <row r="94" spans="2:13" ht="75">
      <c r="B94" s="106" t="str">
        <f>'вед.прил14'!A775</f>
        <v>Муниципальная программа "Поддержка социально ориентированных некоммерческих организаций города Ливны Орловской области на 2020-2022 годы"</v>
      </c>
      <c r="C94" s="25" t="s">
        <v>78</v>
      </c>
      <c r="D94" s="25" t="s">
        <v>117</v>
      </c>
      <c r="E94" s="25" t="str">
        <f>'вед.прил14'!E775</f>
        <v>65 0 00 00000</v>
      </c>
      <c r="F94" s="25"/>
      <c r="G94" s="25"/>
      <c r="H94" s="26">
        <f aca="true" t="shared" si="33" ref="H94:M98">H95</f>
        <v>138</v>
      </c>
      <c r="I94" s="131">
        <f t="shared" si="33"/>
        <v>0</v>
      </c>
      <c r="J94" s="131">
        <f t="shared" si="33"/>
        <v>138</v>
      </c>
      <c r="K94" s="131">
        <f t="shared" si="33"/>
        <v>0</v>
      </c>
      <c r="L94" s="131">
        <f t="shared" si="33"/>
        <v>0</v>
      </c>
      <c r="M94" s="131">
        <f t="shared" si="33"/>
        <v>0</v>
      </c>
    </row>
    <row r="95" spans="2:13" ht="45">
      <c r="B95" s="106" t="str">
        <f>'вед.прил14'!A776</f>
        <v>Основное мероприятие "Развитие механизмов финансовой, имущественной, консультационной поддержки СОНО"</v>
      </c>
      <c r="C95" s="25" t="s">
        <v>78</v>
      </c>
      <c r="D95" s="25" t="s">
        <v>117</v>
      </c>
      <c r="E95" s="25" t="str">
        <f>'вед.прил14'!E776</f>
        <v>65 0 03 00000</v>
      </c>
      <c r="F95" s="25"/>
      <c r="G95" s="25"/>
      <c r="H95" s="26">
        <f t="shared" si="33"/>
        <v>138</v>
      </c>
      <c r="I95" s="131">
        <f t="shared" si="33"/>
        <v>0</v>
      </c>
      <c r="J95" s="131">
        <f t="shared" si="33"/>
        <v>138</v>
      </c>
      <c r="K95" s="131">
        <f t="shared" si="33"/>
        <v>0</v>
      </c>
      <c r="L95" s="131">
        <f t="shared" si="33"/>
        <v>0</v>
      </c>
      <c r="M95" s="131">
        <f t="shared" si="33"/>
        <v>0</v>
      </c>
    </row>
    <row r="96" spans="2:15" s="84" customFormat="1" ht="19.5" customHeight="1">
      <c r="B96" s="109" t="s">
        <v>190</v>
      </c>
      <c r="C96" s="25" t="s">
        <v>78</v>
      </c>
      <c r="D96" s="25" t="s">
        <v>117</v>
      </c>
      <c r="E96" s="25" t="str">
        <f>'вед.прил14'!E777</f>
        <v>65 0 03 77580</v>
      </c>
      <c r="F96" s="25"/>
      <c r="G96" s="25"/>
      <c r="H96" s="26">
        <f t="shared" si="33"/>
        <v>138</v>
      </c>
      <c r="I96" s="131">
        <f t="shared" si="33"/>
        <v>0</v>
      </c>
      <c r="J96" s="131">
        <f t="shared" si="33"/>
        <v>138</v>
      </c>
      <c r="K96" s="131">
        <f t="shared" si="33"/>
        <v>0</v>
      </c>
      <c r="L96" s="131">
        <f t="shared" si="33"/>
        <v>0</v>
      </c>
      <c r="M96" s="131">
        <f t="shared" si="33"/>
        <v>0</v>
      </c>
      <c r="N96" s="78"/>
      <c r="O96" s="78"/>
    </row>
    <row r="97" spans="2:15" s="84" customFormat="1" ht="45">
      <c r="B97" s="106" t="str">
        <f>'вед.прил14'!A778</f>
        <v>Предоставление субсидий бюджетным, автономным учреждениям и иным некоммерческим организациям</v>
      </c>
      <c r="C97" s="25" t="s">
        <v>78</v>
      </c>
      <c r="D97" s="25" t="s">
        <v>117</v>
      </c>
      <c r="E97" s="25" t="str">
        <f>'вед.прил14'!E778</f>
        <v>65 0 03 77580</v>
      </c>
      <c r="F97" s="25" t="s">
        <v>134</v>
      </c>
      <c r="G97" s="25"/>
      <c r="H97" s="26">
        <f t="shared" si="33"/>
        <v>138</v>
      </c>
      <c r="I97" s="131">
        <f t="shared" si="33"/>
        <v>0</v>
      </c>
      <c r="J97" s="131">
        <f t="shared" si="33"/>
        <v>138</v>
      </c>
      <c r="K97" s="131">
        <f t="shared" si="33"/>
        <v>0</v>
      </c>
      <c r="L97" s="131">
        <f t="shared" si="33"/>
        <v>0</v>
      </c>
      <c r="M97" s="131">
        <f t="shared" si="33"/>
        <v>0</v>
      </c>
      <c r="N97" s="78"/>
      <c r="O97" s="78"/>
    </row>
    <row r="98" spans="2:15" s="84" customFormat="1" ht="75">
      <c r="B98" s="106" t="str">
        <f>'вед.прил14'!A779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C98" s="25" t="s">
        <v>78</v>
      </c>
      <c r="D98" s="25" t="s">
        <v>117</v>
      </c>
      <c r="E98" s="25" t="str">
        <f>'вед.прил14'!E779</f>
        <v>65 0 03 77580</v>
      </c>
      <c r="F98" s="25" t="s">
        <v>309</v>
      </c>
      <c r="G98" s="25"/>
      <c r="H98" s="26">
        <f t="shared" si="33"/>
        <v>138</v>
      </c>
      <c r="I98" s="131">
        <f t="shared" si="33"/>
        <v>0</v>
      </c>
      <c r="J98" s="131">
        <f t="shared" si="33"/>
        <v>138</v>
      </c>
      <c r="K98" s="131">
        <f t="shared" si="33"/>
        <v>0</v>
      </c>
      <c r="L98" s="131">
        <f t="shared" si="33"/>
        <v>0</v>
      </c>
      <c r="M98" s="131">
        <f t="shared" si="33"/>
        <v>0</v>
      </c>
      <c r="N98" s="78"/>
      <c r="O98" s="78"/>
    </row>
    <row r="99" spans="2:15" s="84" customFormat="1" ht="15">
      <c r="B99" s="110" t="s">
        <v>122</v>
      </c>
      <c r="C99" s="27" t="s">
        <v>78</v>
      </c>
      <c r="D99" s="27" t="s">
        <v>117</v>
      </c>
      <c r="E99" s="27" t="str">
        <f>'вед.прил14'!E780</f>
        <v>65 0 03 77580</v>
      </c>
      <c r="F99" s="27" t="s">
        <v>309</v>
      </c>
      <c r="G99" s="27" t="s">
        <v>111</v>
      </c>
      <c r="H99" s="28">
        <f>'вед.прил14'!I780</f>
        <v>138</v>
      </c>
      <c r="I99" s="132">
        <f>'вед.прил14'!J780</f>
        <v>0</v>
      </c>
      <c r="J99" s="132">
        <f>'вед.прил14'!K780</f>
        <v>138</v>
      </c>
      <c r="K99" s="132">
        <f>'вед.прил14'!L780</f>
        <v>0</v>
      </c>
      <c r="L99" s="133">
        <f>'вед.прил14'!M780</f>
        <v>0</v>
      </c>
      <c r="M99" s="133">
        <f>'вед.прил14'!R780</f>
        <v>0</v>
      </c>
      <c r="N99" s="78"/>
      <c r="O99" s="78"/>
    </row>
    <row r="100" spans="2:13" s="84" customFormat="1" ht="45">
      <c r="B100" s="109" t="str">
        <f>'вед.прил14'!A343</f>
        <v>Муниципальная программа "Профилактика экстремизма и терроризма в городе Ливны Орловской области на 2020-2022 годы"</v>
      </c>
      <c r="C100" s="25" t="s">
        <v>78</v>
      </c>
      <c r="D100" s="25" t="s">
        <v>117</v>
      </c>
      <c r="E100" s="25" t="str">
        <f>'вед.прил14'!E343</f>
        <v>70 0 00 00000</v>
      </c>
      <c r="F100" s="25"/>
      <c r="G100" s="25"/>
      <c r="H100" s="26">
        <f aca="true" t="shared" si="34" ref="H100:M104">H101</f>
        <v>5</v>
      </c>
      <c r="I100" s="131">
        <f t="shared" si="34"/>
        <v>0</v>
      </c>
      <c r="J100" s="131">
        <f t="shared" si="34"/>
        <v>5</v>
      </c>
      <c r="K100" s="131">
        <f t="shared" si="34"/>
        <v>0</v>
      </c>
      <c r="L100" s="131">
        <f t="shared" si="34"/>
        <v>0</v>
      </c>
      <c r="M100" s="131">
        <f t="shared" si="34"/>
        <v>0</v>
      </c>
    </row>
    <row r="101" spans="2:15" ht="75">
      <c r="B101" s="109" t="str">
        <f>'вед.прил14'!A344</f>
        <v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v>
      </c>
      <c r="C101" s="25" t="s">
        <v>78</v>
      </c>
      <c r="D101" s="25" t="s">
        <v>117</v>
      </c>
      <c r="E101" s="25" t="str">
        <f>'вед.прил14'!E344</f>
        <v>70 0 01 00000</v>
      </c>
      <c r="F101" s="25"/>
      <c r="G101" s="25"/>
      <c r="H101" s="26">
        <f t="shared" si="34"/>
        <v>5</v>
      </c>
      <c r="I101" s="131">
        <f t="shared" si="34"/>
        <v>0</v>
      </c>
      <c r="J101" s="131">
        <f t="shared" si="34"/>
        <v>5</v>
      </c>
      <c r="K101" s="131">
        <f t="shared" si="34"/>
        <v>0</v>
      </c>
      <c r="L101" s="131">
        <f t="shared" si="34"/>
        <v>0</v>
      </c>
      <c r="M101" s="131">
        <f t="shared" si="34"/>
        <v>0</v>
      </c>
      <c r="N101" s="84"/>
      <c r="O101" s="84"/>
    </row>
    <row r="102" spans="2:15" ht="18.75" customHeight="1">
      <c r="B102" s="109" t="str">
        <f>'вед.прил14'!A345</f>
        <v>Реализация основного мероприятия</v>
      </c>
      <c r="C102" s="25" t="s">
        <v>78</v>
      </c>
      <c r="D102" s="25" t="s">
        <v>117</v>
      </c>
      <c r="E102" s="25" t="str">
        <f>'вед.прил14'!E345</f>
        <v>70 0 01 77110</v>
      </c>
      <c r="F102" s="25"/>
      <c r="G102" s="25"/>
      <c r="H102" s="26">
        <f t="shared" si="34"/>
        <v>5</v>
      </c>
      <c r="I102" s="131">
        <f t="shared" si="34"/>
        <v>0</v>
      </c>
      <c r="J102" s="131">
        <f t="shared" si="34"/>
        <v>5</v>
      </c>
      <c r="K102" s="131">
        <f t="shared" si="34"/>
        <v>0</v>
      </c>
      <c r="L102" s="131">
        <f t="shared" si="34"/>
        <v>0</v>
      </c>
      <c r="M102" s="131">
        <f t="shared" si="34"/>
        <v>0</v>
      </c>
      <c r="N102" s="84"/>
      <c r="O102" s="84"/>
    </row>
    <row r="103" spans="2:15" ht="45">
      <c r="B103" s="109" t="str">
        <f>'вед.прил14'!A346</f>
        <v>Закупка товаров, работ и услуг для обеспечения государственных (муниципальных) нужд</v>
      </c>
      <c r="C103" s="25" t="s">
        <v>78</v>
      </c>
      <c r="D103" s="25" t="s">
        <v>117</v>
      </c>
      <c r="E103" s="25" t="str">
        <f>'вед.прил14'!E346</f>
        <v>70 0 01 77110</v>
      </c>
      <c r="F103" s="25" t="s">
        <v>132</v>
      </c>
      <c r="G103" s="25"/>
      <c r="H103" s="26">
        <f t="shared" si="34"/>
        <v>5</v>
      </c>
      <c r="I103" s="131">
        <f t="shared" si="34"/>
        <v>0</v>
      </c>
      <c r="J103" s="131">
        <f t="shared" si="34"/>
        <v>5</v>
      </c>
      <c r="K103" s="131">
        <f t="shared" si="34"/>
        <v>0</v>
      </c>
      <c r="L103" s="131">
        <f t="shared" si="34"/>
        <v>0</v>
      </c>
      <c r="M103" s="131">
        <f t="shared" si="34"/>
        <v>0</v>
      </c>
      <c r="N103" s="84"/>
      <c r="O103" s="84"/>
    </row>
    <row r="104" spans="2:15" ht="45">
      <c r="B104" s="109" t="str">
        <f>'вед.прил14'!A347</f>
        <v>Иные закупки товаров, работ и услуг для обеспечения государственных (муниципальных) нужд</v>
      </c>
      <c r="C104" s="25" t="s">
        <v>78</v>
      </c>
      <c r="D104" s="25" t="s">
        <v>117</v>
      </c>
      <c r="E104" s="25" t="str">
        <f>'вед.прил14'!E347</f>
        <v>70 0 01 77110</v>
      </c>
      <c r="F104" s="25" t="s">
        <v>133</v>
      </c>
      <c r="G104" s="25"/>
      <c r="H104" s="26">
        <f t="shared" si="34"/>
        <v>5</v>
      </c>
      <c r="I104" s="131">
        <f t="shared" si="34"/>
        <v>0</v>
      </c>
      <c r="J104" s="131">
        <f t="shared" si="34"/>
        <v>5</v>
      </c>
      <c r="K104" s="131">
        <f t="shared" si="34"/>
        <v>0</v>
      </c>
      <c r="L104" s="131">
        <f t="shared" si="34"/>
        <v>0</v>
      </c>
      <c r="M104" s="131">
        <f t="shared" si="34"/>
        <v>0</v>
      </c>
      <c r="N104" s="84"/>
      <c r="O104" s="84"/>
    </row>
    <row r="105" spans="2:15" ht="18" customHeight="1">
      <c r="B105" s="108" t="str">
        <f>'вед.прил14'!A348</f>
        <v>Городские средства</v>
      </c>
      <c r="C105" s="27" t="s">
        <v>78</v>
      </c>
      <c r="D105" s="27" t="s">
        <v>117</v>
      </c>
      <c r="E105" s="27" t="str">
        <f>'вед.прил14'!E348</f>
        <v>70 0 01 77110</v>
      </c>
      <c r="F105" s="27" t="s">
        <v>133</v>
      </c>
      <c r="G105" s="27" t="s">
        <v>111</v>
      </c>
      <c r="H105" s="28">
        <f>'вед.прил14'!I348</f>
        <v>5</v>
      </c>
      <c r="I105" s="132">
        <f>'вед.прил14'!J348</f>
        <v>0</v>
      </c>
      <c r="J105" s="132">
        <f>'вед.прил14'!K348</f>
        <v>5</v>
      </c>
      <c r="K105" s="132">
        <f>'вед.прил14'!L348</f>
        <v>0</v>
      </c>
      <c r="L105" s="133">
        <f>'вед.прил14'!M348</f>
        <v>0</v>
      </c>
      <c r="M105" s="133">
        <f>'вед.прил14'!R348</f>
        <v>0</v>
      </c>
      <c r="N105" s="84"/>
      <c r="O105" s="84"/>
    </row>
    <row r="106" spans="2:15" ht="24" customHeight="1">
      <c r="B106" s="106" t="s">
        <v>53</v>
      </c>
      <c r="C106" s="25" t="s">
        <v>78</v>
      </c>
      <c r="D106" s="25" t="s">
        <v>117</v>
      </c>
      <c r="E106" s="25" t="s">
        <v>14</v>
      </c>
      <c r="F106" s="25"/>
      <c r="G106" s="25"/>
      <c r="H106" s="26">
        <f aca="true" t="shared" si="35" ref="H106:M106">H107+H114+H121+H128+H135+H142+H146</f>
        <v>13977.3</v>
      </c>
      <c r="I106" s="131">
        <f t="shared" si="35"/>
        <v>0</v>
      </c>
      <c r="J106" s="131">
        <f t="shared" si="35"/>
        <v>13977.3</v>
      </c>
      <c r="K106" s="131">
        <f t="shared" si="35"/>
        <v>13977.3</v>
      </c>
      <c r="L106" s="131">
        <f t="shared" si="35"/>
        <v>0</v>
      </c>
      <c r="M106" s="131">
        <f t="shared" si="35"/>
        <v>13977.3</v>
      </c>
      <c r="N106" s="84"/>
      <c r="O106" s="84"/>
    </row>
    <row r="107" spans="2:15" ht="120">
      <c r="B107" s="106" t="s">
        <v>60</v>
      </c>
      <c r="C107" s="25" t="s">
        <v>78</v>
      </c>
      <c r="D107" s="25" t="s">
        <v>117</v>
      </c>
      <c r="E107" s="25" t="s">
        <v>15</v>
      </c>
      <c r="F107" s="43"/>
      <c r="G107" s="43"/>
      <c r="H107" s="26">
        <f aca="true" t="shared" si="36" ref="H107:M107">H108+H111</f>
        <v>360.7</v>
      </c>
      <c r="I107" s="131">
        <f t="shared" si="36"/>
        <v>0</v>
      </c>
      <c r="J107" s="131">
        <f t="shared" si="36"/>
        <v>360.7</v>
      </c>
      <c r="K107" s="131">
        <f t="shared" si="36"/>
        <v>360.7</v>
      </c>
      <c r="L107" s="131">
        <f t="shared" si="36"/>
        <v>0</v>
      </c>
      <c r="M107" s="131">
        <f t="shared" si="36"/>
        <v>360.7</v>
      </c>
      <c r="N107" s="84"/>
      <c r="O107" s="84"/>
    </row>
    <row r="108" spans="2:15" ht="90">
      <c r="B108" s="106" t="s">
        <v>208</v>
      </c>
      <c r="C108" s="25" t="s">
        <v>78</v>
      </c>
      <c r="D108" s="25" t="s">
        <v>117</v>
      </c>
      <c r="E108" s="25" t="s">
        <v>15</v>
      </c>
      <c r="F108" s="25" t="s">
        <v>130</v>
      </c>
      <c r="G108" s="43"/>
      <c r="H108" s="26">
        <f aca="true" t="shared" si="37" ref="H108:M109">H109</f>
        <v>293.4</v>
      </c>
      <c r="I108" s="131">
        <f t="shared" si="37"/>
        <v>0</v>
      </c>
      <c r="J108" s="131">
        <f t="shared" si="37"/>
        <v>293.4</v>
      </c>
      <c r="K108" s="131">
        <f t="shared" si="37"/>
        <v>293.4</v>
      </c>
      <c r="L108" s="131">
        <f t="shared" si="37"/>
        <v>0</v>
      </c>
      <c r="M108" s="131">
        <f t="shared" si="37"/>
        <v>293.4</v>
      </c>
      <c r="N108" s="84"/>
      <c r="O108" s="84"/>
    </row>
    <row r="109" spans="2:15" ht="30">
      <c r="B109" s="106" t="s">
        <v>207</v>
      </c>
      <c r="C109" s="25" t="s">
        <v>78</v>
      </c>
      <c r="D109" s="25" t="s">
        <v>117</v>
      </c>
      <c r="E109" s="25" t="s">
        <v>15</v>
      </c>
      <c r="F109" s="25" t="s">
        <v>131</v>
      </c>
      <c r="G109" s="25"/>
      <c r="H109" s="26">
        <f t="shared" si="37"/>
        <v>293.4</v>
      </c>
      <c r="I109" s="131">
        <f t="shared" si="37"/>
        <v>0</v>
      </c>
      <c r="J109" s="131">
        <f t="shared" si="37"/>
        <v>293.4</v>
      </c>
      <c r="K109" s="131">
        <f t="shared" si="37"/>
        <v>293.4</v>
      </c>
      <c r="L109" s="131">
        <f t="shared" si="37"/>
        <v>0</v>
      </c>
      <c r="M109" s="131">
        <f t="shared" si="37"/>
        <v>293.4</v>
      </c>
      <c r="N109" s="84"/>
      <c r="O109" s="84"/>
    </row>
    <row r="110" spans="2:15" ht="19.5" customHeight="1">
      <c r="B110" s="108" t="s">
        <v>123</v>
      </c>
      <c r="C110" s="27" t="s">
        <v>78</v>
      </c>
      <c r="D110" s="27" t="s">
        <v>117</v>
      </c>
      <c r="E110" s="27" t="s">
        <v>15</v>
      </c>
      <c r="F110" s="27" t="s">
        <v>131</v>
      </c>
      <c r="G110" s="27" t="s">
        <v>112</v>
      </c>
      <c r="H110" s="28">
        <f>'вед.прил14'!I353</f>
        <v>293.4</v>
      </c>
      <c r="I110" s="132">
        <f>'вед.прил14'!J353</f>
        <v>0</v>
      </c>
      <c r="J110" s="132">
        <f>'вед.прил14'!K353</f>
        <v>293.4</v>
      </c>
      <c r="K110" s="132">
        <f>'вед.прил14'!L353</f>
        <v>293.4</v>
      </c>
      <c r="L110" s="133">
        <f>'вед.прил14'!M353</f>
        <v>0</v>
      </c>
      <c r="M110" s="133">
        <f>'вед.прил14'!R353</f>
        <v>293.4</v>
      </c>
      <c r="N110" s="84"/>
      <c r="O110" s="84"/>
    </row>
    <row r="111" spans="2:15" ht="45">
      <c r="B111" s="109" t="s">
        <v>224</v>
      </c>
      <c r="C111" s="25" t="s">
        <v>78</v>
      </c>
      <c r="D111" s="25" t="s">
        <v>117</v>
      </c>
      <c r="E111" s="25" t="s">
        <v>15</v>
      </c>
      <c r="F111" s="25" t="s">
        <v>132</v>
      </c>
      <c r="G111" s="25"/>
      <c r="H111" s="26">
        <f aca="true" t="shared" si="38" ref="H111:M112">H112</f>
        <v>67.3</v>
      </c>
      <c r="I111" s="131">
        <f t="shared" si="38"/>
        <v>0</v>
      </c>
      <c r="J111" s="131">
        <f t="shared" si="38"/>
        <v>67.3</v>
      </c>
      <c r="K111" s="131">
        <f t="shared" si="38"/>
        <v>67.3</v>
      </c>
      <c r="L111" s="131">
        <f t="shared" si="38"/>
        <v>0</v>
      </c>
      <c r="M111" s="131">
        <f t="shared" si="38"/>
        <v>67.3</v>
      </c>
      <c r="N111" s="84"/>
      <c r="O111" s="84"/>
    </row>
    <row r="112" spans="2:15" ht="45">
      <c r="B112" s="109" t="s">
        <v>210</v>
      </c>
      <c r="C112" s="25" t="s">
        <v>78</v>
      </c>
      <c r="D112" s="25" t="s">
        <v>117</v>
      </c>
      <c r="E112" s="25" t="s">
        <v>15</v>
      </c>
      <c r="F112" s="25" t="s">
        <v>133</v>
      </c>
      <c r="G112" s="25"/>
      <c r="H112" s="26">
        <f t="shared" si="38"/>
        <v>67.3</v>
      </c>
      <c r="I112" s="131">
        <f t="shared" si="38"/>
        <v>0</v>
      </c>
      <c r="J112" s="131">
        <f t="shared" si="38"/>
        <v>67.3</v>
      </c>
      <c r="K112" s="131">
        <f t="shared" si="38"/>
        <v>67.3</v>
      </c>
      <c r="L112" s="131">
        <f t="shared" si="38"/>
        <v>0</v>
      </c>
      <c r="M112" s="131">
        <f t="shared" si="38"/>
        <v>67.3</v>
      </c>
      <c r="N112" s="84"/>
      <c r="O112" s="84"/>
    </row>
    <row r="113" spans="2:15" ht="19.5" customHeight="1">
      <c r="B113" s="110" t="s">
        <v>123</v>
      </c>
      <c r="C113" s="27" t="s">
        <v>78</v>
      </c>
      <c r="D113" s="27" t="s">
        <v>117</v>
      </c>
      <c r="E113" s="27" t="s">
        <v>15</v>
      </c>
      <c r="F113" s="27" t="s">
        <v>133</v>
      </c>
      <c r="G113" s="27" t="s">
        <v>112</v>
      </c>
      <c r="H113" s="28">
        <f>'вед.прил14'!I356</f>
        <v>67.3</v>
      </c>
      <c r="I113" s="132">
        <f>'вед.прил14'!J356</f>
        <v>0</v>
      </c>
      <c r="J113" s="132">
        <f>'вед.прил14'!K356</f>
        <v>67.3</v>
      </c>
      <c r="K113" s="132">
        <f>'вед.прил14'!L356</f>
        <v>67.3</v>
      </c>
      <c r="L113" s="133">
        <f>'вед.прил14'!M356</f>
        <v>0</v>
      </c>
      <c r="M113" s="133">
        <f>'вед.прил14'!R356</f>
        <v>67.3</v>
      </c>
      <c r="N113" s="84"/>
      <c r="O113" s="84"/>
    </row>
    <row r="114" spans="2:15" ht="90">
      <c r="B114" s="106" t="s">
        <v>44</v>
      </c>
      <c r="C114" s="25" t="s">
        <v>78</v>
      </c>
      <c r="D114" s="25" t="s">
        <v>117</v>
      </c>
      <c r="E114" s="25" t="s">
        <v>350</v>
      </c>
      <c r="F114" s="25"/>
      <c r="G114" s="25"/>
      <c r="H114" s="26">
        <f aca="true" t="shared" si="39" ref="H114:M114">H115+H118</f>
        <v>866.1</v>
      </c>
      <c r="I114" s="131">
        <f t="shared" si="39"/>
        <v>0</v>
      </c>
      <c r="J114" s="131">
        <f t="shared" si="39"/>
        <v>866.1</v>
      </c>
      <c r="K114" s="131">
        <f t="shared" si="39"/>
        <v>866.1</v>
      </c>
      <c r="L114" s="131">
        <f t="shared" si="39"/>
        <v>0</v>
      </c>
      <c r="M114" s="131">
        <f t="shared" si="39"/>
        <v>866.1</v>
      </c>
      <c r="N114" s="84"/>
      <c r="O114" s="84"/>
    </row>
    <row r="115" spans="2:15" ht="90">
      <c r="B115" s="106" t="s">
        <v>208</v>
      </c>
      <c r="C115" s="25" t="s">
        <v>78</v>
      </c>
      <c r="D115" s="25" t="s">
        <v>117</v>
      </c>
      <c r="E115" s="25" t="s">
        <v>350</v>
      </c>
      <c r="F115" s="25" t="s">
        <v>130</v>
      </c>
      <c r="G115" s="25"/>
      <c r="H115" s="26">
        <f aca="true" t="shared" si="40" ref="H115:M116">H116</f>
        <v>810.5</v>
      </c>
      <c r="I115" s="131">
        <f t="shared" si="40"/>
        <v>0</v>
      </c>
      <c r="J115" s="131">
        <f t="shared" si="40"/>
        <v>810.5</v>
      </c>
      <c r="K115" s="131">
        <f t="shared" si="40"/>
        <v>810.5</v>
      </c>
      <c r="L115" s="131">
        <f t="shared" si="40"/>
        <v>0</v>
      </c>
      <c r="M115" s="131">
        <f t="shared" si="40"/>
        <v>810.5</v>
      </c>
      <c r="N115" s="84"/>
      <c r="O115" s="84"/>
    </row>
    <row r="116" spans="2:15" ht="30">
      <c r="B116" s="106" t="s">
        <v>207</v>
      </c>
      <c r="C116" s="25" t="s">
        <v>78</v>
      </c>
      <c r="D116" s="25" t="s">
        <v>117</v>
      </c>
      <c r="E116" s="25" t="s">
        <v>350</v>
      </c>
      <c r="F116" s="25" t="s">
        <v>131</v>
      </c>
      <c r="G116" s="25"/>
      <c r="H116" s="26">
        <f t="shared" si="40"/>
        <v>810.5</v>
      </c>
      <c r="I116" s="131">
        <f t="shared" si="40"/>
        <v>0</v>
      </c>
      <c r="J116" s="131">
        <f t="shared" si="40"/>
        <v>810.5</v>
      </c>
      <c r="K116" s="131">
        <f t="shared" si="40"/>
        <v>810.5</v>
      </c>
      <c r="L116" s="131">
        <f t="shared" si="40"/>
        <v>0</v>
      </c>
      <c r="M116" s="131">
        <f t="shared" si="40"/>
        <v>810.5</v>
      </c>
      <c r="N116" s="84"/>
      <c r="O116" s="84"/>
    </row>
    <row r="117" spans="2:15" ht="15">
      <c r="B117" s="108" t="s">
        <v>123</v>
      </c>
      <c r="C117" s="27" t="s">
        <v>78</v>
      </c>
      <c r="D117" s="27" t="s">
        <v>117</v>
      </c>
      <c r="E117" s="27" t="s">
        <v>350</v>
      </c>
      <c r="F117" s="27" t="s">
        <v>131</v>
      </c>
      <c r="G117" s="27" t="s">
        <v>112</v>
      </c>
      <c r="H117" s="28">
        <f>'вед.прил14'!I360</f>
        <v>810.5</v>
      </c>
      <c r="I117" s="132">
        <f>'вед.прил14'!J360</f>
        <v>0</v>
      </c>
      <c r="J117" s="132">
        <f>'вед.прил14'!K360</f>
        <v>810.5</v>
      </c>
      <c r="K117" s="132">
        <f>'вед.прил14'!L360</f>
        <v>810.5</v>
      </c>
      <c r="L117" s="133">
        <f>'вед.прил14'!M360</f>
        <v>0</v>
      </c>
      <c r="M117" s="133">
        <f>'вед.прил14'!R360</f>
        <v>810.5</v>
      </c>
      <c r="N117" s="84"/>
      <c r="O117" s="84"/>
    </row>
    <row r="118" spans="2:15" ht="45">
      <c r="B118" s="109" t="s">
        <v>224</v>
      </c>
      <c r="C118" s="25" t="s">
        <v>78</v>
      </c>
      <c r="D118" s="25" t="s">
        <v>117</v>
      </c>
      <c r="E118" s="25" t="s">
        <v>350</v>
      </c>
      <c r="F118" s="25" t="s">
        <v>132</v>
      </c>
      <c r="G118" s="25"/>
      <c r="H118" s="26">
        <f aca="true" t="shared" si="41" ref="H118:M119">H119</f>
        <v>55.6</v>
      </c>
      <c r="I118" s="131">
        <f t="shared" si="41"/>
        <v>0</v>
      </c>
      <c r="J118" s="131">
        <f t="shared" si="41"/>
        <v>55.6</v>
      </c>
      <c r="K118" s="131">
        <f t="shared" si="41"/>
        <v>55.6</v>
      </c>
      <c r="L118" s="131">
        <f t="shared" si="41"/>
        <v>0</v>
      </c>
      <c r="M118" s="131">
        <f t="shared" si="41"/>
        <v>55.6</v>
      </c>
      <c r="N118" s="84"/>
      <c r="O118" s="84"/>
    </row>
    <row r="119" spans="2:15" ht="45">
      <c r="B119" s="109" t="s">
        <v>210</v>
      </c>
      <c r="C119" s="25" t="s">
        <v>78</v>
      </c>
      <c r="D119" s="25" t="s">
        <v>117</v>
      </c>
      <c r="E119" s="25" t="s">
        <v>350</v>
      </c>
      <c r="F119" s="25" t="s">
        <v>133</v>
      </c>
      <c r="G119" s="25"/>
      <c r="H119" s="26">
        <f t="shared" si="41"/>
        <v>55.6</v>
      </c>
      <c r="I119" s="131">
        <f t="shared" si="41"/>
        <v>0</v>
      </c>
      <c r="J119" s="131">
        <f t="shared" si="41"/>
        <v>55.6</v>
      </c>
      <c r="K119" s="131">
        <f t="shared" si="41"/>
        <v>55.6</v>
      </c>
      <c r="L119" s="131">
        <f t="shared" si="41"/>
        <v>0</v>
      </c>
      <c r="M119" s="131">
        <f t="shared" si="41"/>
        <v>55.6</v>
      </c>
      <c r="N119" s="84"/>
      <c r="O119" s="84"/>
    </row>
    <row r="120" spans="2:15" ht="19.5" customHeight="1">
      <c r="B120" s="110" t="s">
        <v>123</v>
      </c>
      <c r="C120" s="27" t="s">
        <v>78</v>
      </c>
      <c r="D120" s="27" t="s">
        <v>117</v>
      </c>
      <c r="E120" s="27" t="s">
        <v>350</v>
      </c>
      <c r="F120" s="27" t="s">
        <v>133</v>
      </c>
      <c r="G120" s="27" t="s">
        <v>112</v>
      </c>
      <c r="H120" s="28">
        <f>'вед.прил14'!I363</f>
        <v>55.6</v>
      </c>
      <c r="I120" s="132">
        <f>'вед.прил14'!J363</f>
        <v>0</v>
      </c>
      <c r="J120" s="132">
        <f>'вед.прил14'!K363</f>
        <v>55.6</v>
      </c>
      <c r="K120" s="132">
        <f>'вед.прил14'!L363</f>
        <v>55.6</v>
      </c>
      <c r="L120" s="133">
        <f>'вед.прил14'!M363</f>
        <v>0</v>
      </c>
      <c r="M120" s="133">
        <f>'вед.прил14'!R363</f>
        <v>55.6</v>
      </c>
      <c r="N120" s="84"/>
      <c r="O120" s="84"/>
    </row>
    <row r="121" spans="2:15" ht="45">
      <c r="B121" s="106" t="s">
        <v>59</v>
      </c>
      <c r="C121" s="25" t="s">
        <v>78</v>
      </c>
      <c r="D121" s="25" t="s">
        <v>117</v>
      </c>
      <c r="E121" s="25" t="s">
        <v>351</v>
      </c>
      <c r="F121" s="25"/>
      <c r="G121" s="25"/>
      <c r="H121" s="26">
        <f aca="true" t="shared" si="42" ref="H121:M121">H122+H125</f>
        <v>357.4</v>
      </c>
      <c r="I121" s="131">
        <f t="shared" si="42"/>
        <v>0</v>
      </c>
      <c r="J121" s="131">
        <f t="shared" si="42"/>
        <v>357.4</v>
      </c>
      <c r="K121" s="131">
        <f t="shared" si="42"/>
        <v>357.4</v>
      </c>
      <c r="L121" s="131">
        <f t="shared" si="42"/>
        <v>0</v>
      </c>
      <c r="M121" s="131">
        <f t="shared" si="42"/>
        <v>357.4</v>
      </c>
      <c r="N121" s="84"/>
      <c r="O121" s="84"/>
    </row>
    <row r="122" spans="2:15" ht="90">
      <c r="B122" s="106" t="s">
        <v>208</v>
      </c>
      <c r="C122" s="25" t="s">
        <v>78</v>
      </c>
      <c r="D122" s="25" t="s">
        <v>117</v>
      </c>
      <c r="E122" s="25" t="s">
        <v>351</v>
      </c>
      <c r="F122" s="25" t="s">
        <v>130</v>
      </c>
      <c r="G122" s="25"/>
      <c r="H122" s="26">
        <f aca="true" t="shared" si="43" ref="H122:M123">H123</f>
        <v>309.4</v>
      </c>
      <c r="I122" s="131">
        <f t="shared" si="43"/>
        <v>0</v>
      </c>
      <c r="J122" s="131">
        <f t="shared" si="43"/>
        <v>309.4</v>
      </c>
      <c r="K122" s="131">
        <f t="shared" si="43"/>
        <v>309.4</v>
      </c>
      <c r="L122" s="131">
        <f t="shared" si="43"/>
        <v>0</v>
      </c>
      <c r="M122" s="131">
        <f t="shared" si="43"/>
        <v>309.4</v>
      </c>
      <c r="N122" s="84"/>
      <c r="O122" s="84"/>
    </row>
    <row r="123" spans="2:15" ht="30">
      <c r="B123" s="106" t="s">
        <v>207</v>
      </c>
      <c r="C123" s="25" t="s">
        <v>78</v>
      </c>
      <c r="D123" s="25" t="s">
        <v>117</v>
      </c>
      <c r="E123" s="25" t="s">
        <v>351</v>
      </c>
      <c r="F123" s="25" t="s">
        <v>131</v>
      </c>
      <c r="G123" s="25"/>
      <c r="H123" s="26">
        <f t="shared" si="43"/>
        <v>309.4</v>
      </c>
      <c r="I123" s="131">
        <f t="shared" si="43"/>
        <v>0</v>
      </c>
      <c r="J123" s="131">
        <f t="shared" si="43"/>
        <v>309.4</v>
      </c>
      <c r="K123" s="131">
        <f t="shared" si="43"/>
        <v>309.4</v>
      </c>
      <c r="L123" s="131">
        <f t="shared" si="43"/>
        <v>0</v>
      </c>
      <c r="M123" s="131">
        <f t="shared" si="43"/>
        <v>309.4</v>
      </c>
      <c r="N123" s="84"/>
      <c r="O123" s="84"/>
    </row>
    <row r="124" spans="2:15" ht="16.5" customHeight="1">
      <c r="B124" s="108" t="s">
        <v>123</v>
      </c>
      <c r="C124" s="27" t="s">
        <v>78</v>
      </c>
      <c r="D124" s="27" t="s">
        <v>117</v>
      </c>
      <c r="E124" s="27" t="s">
        <v>351</v>
      </c>
      <c r="F124" s="27" t="s">
        <v>131</v>
      </c>
      <c r="G124" s="27" t="s">
        <v>112</v>
      </c>
      <c r="H124" s="28">
        <f>'вед.прил14'!I367</f>
        <v>309.4</v>
      </c>
      <c r="I124" s="132">
        <f>'вед.прил14'!J367</f>
        <v>0</v>
      </c>
      <c r="J124" s="132">
        <f>'вед.прил14'!K367</f>
        <v>309.4</v>
      </c>
      <c r="K124" s="132">
        <f>'вед.прил14'!L367</f>
        <v>309.4</v>
      </c>
      <c r="L124" s="133">
        <f>'вед.прил14'!M367</f>
        <v>0</v>
      </c>
      <c r="M124" s="133">
        <f>'вед.прил14'!R367</f>
        <v>309.4</v>
      </c>
      <c r="N124" s="84"/>
      <c r="O124" s="84"/>
    </row>
    <row r="125" spans="2:15" ht="45">
      <c r="B125" s="109" t="s">
        <v>224</v>
      </c>
      <c r="C125" s="25" t="s">
        <v>78</v>
      </c>
      <c r="D125" s="25" t="s">
        <v>117</v>
      </c>
      <c r="E125" s="25" t="s">
        <v>351</v>
      </c>
      <c r="F125" s="25" t="s">
        <v>132</v>
      </c>
      <c r="G125" s="25"/>
      <c r="H125" s="26">
        <f aca="true" t="shared" si="44" ref="H125:M126">H126</f>
        <v>48</v>
      </c>
      <c r="I125" s="131">
        <f t="shared" si="44"/>
        <v>0</v>
      </c>
      <c r="J125" s="131">
        <f t="shared" si="44"/>
        <v>48</v>
      </c>
      <c r="K125" s="131">
        <f t="shared" si="44"/>
        <v>48</v>
      </c>
      <c r="L125" s="131">
        <f t="shared" si="44"/>
        <v>0</v>
      </c>
      <c r="M125" s="131">
        <f t="shared" si="44"/>
        <v>48</v>
      </c>
      <c r="N125" s="84"/>
      <c r="O125" s="84"/>
    </row>
    <row r="126" spans="2:15" ht="45">
      <c r="B126" s="109" t="s">
        <v>210</v>
      </c>
      <c r="C126" s="25" t="s">
        <v>78</v>
      </c>
      <c r="D126" s="25" t="s">
        <v>117</v>
      </c>
      <c r="E126" s="25" t="s">
        <v>351</v>
      </c>
      <c r="F126" s="25" t="s">
        <v>133</v>
      </c>
      <c r="G126" s="25"/>
      <c r="H126" s="26">
        <f t="shared" si="44"/>
        <v>48</v>
      </c>
      <c r="I126" s="131">
        <f t="shared" si="44"/>
        <v>0</v>
      </c>
      <c r="J126" s="131">
        <f t="shared" si="44"/>
        <v>48</v>
      </c>
      <c r="K126" s="131">
        <f t="shared" si="44"/>
        <v>48</v>
      </c>
      <c r="L126" s="131">
        <f t="shared" si="44"/>
        <v>0</v>
      </c>
      <c r="M126" s="131">
        <f t="shared" si="44"/>
        <v>48</v>
      </c>
      <c r="N126" s="84"/>
      <c r="O126" s="84"/>
    </row>
    <row r="127" spans="2:15" ht="18.75" customHeight="1">
      <c r="B127" s="108" t="s">
        <v>123</v>
      </c>
      <c r="C127" s="27" t="s">
        <v>78</v>
      </c>
      <c r="D127" s="27" t="s">
        <v>117</v>
      </c>
      <c r="E127" s="27" t="s">
        <v>351</v>
      </c>
      <c r="F127" s="27" t="s">
        <v>133</v>
      </c>
      <c r="G127" s="27" t="s">
        <v>112</v>
      </c>
      <c r="H127" s="28">
        <f>'вед.прил14'!I370</f>
        <v>48</v>
      </c>
      <c r="I127" s="132">
        <f>'вед.прил14'!J370</f>
        <v>0</v>
      </c>
      <c r="J127" s="132">
        <f>'вед.прил14'!K370</f>
        <v>48</v>
      </c>
      <c r="K127" s="132">
        <f>'вед.прил14'!L370</f>
        <v>48</v>
      </c>
      <c r="L127" s="133">
        <f>'вед.прил14'!M370</f>
        <v>0</v>
      </c>
      <c r="M127" s="133">
        <f>'вед.прил14'!R370</f>
        <v>48</v>
      </c>
      <c r="N127" s="84"/>
      <c r="O127" s="84"/>
    </row>
    <row r="128" spans="2:15" ht="30">
      <c r="B128" s="107" t="s">
        <v>129</v>
      </c>
      <c r="C128" s="25" t="s">
        <v>78</v>
      </c>
      <c r="D128" s="25" t="s">
        <v>117</v>
      </c>
      <c r="E128" s="25" t="s">
        <v>264</v>
      </c>
      <c r="F128" s="25"/>
      <c r="G128" s="25"/>
      <c r="H128" s="26">
        <f aca="true" t="shared" si="45" ref="H128:M128">H129+H132</f>
        <v>6988.8</v>
      </c>
      <c r="I128" s="131">
        <f t="shared" si="45"/>
        <v>0</v>
      </c>
      <c r="J128" s="131">
        <f t="shared" si="45"/>
        <v>6988.8</v>
      </c>
      <c r="K128" s="131">
        <f t="shared" si="45"/>
        <v>6988.8</v>
      </c>
      <c r="L128" s="131">
        <f t="shared" si="45"/>
        <v>0</v>
      </c>
      <c r="M128" s="131">
        <f t="shared" si="45"/>
        <v>6988.8</v>
      </c>
      <c r="N128" s="84"/>
      <c r="O128" s="84"/>
    </row>
    <row r="129" spans="2:15" ht="90">
      <c r="B129" s="106" t="s">
        <v>208</v>
      </c>
      <c r="C129" s="25" t="s">
        <v>78</v>
      </c>
      <c r="D129" s="25" t="s">
        <v>117</v>
      </c>
      <c r="E129" s="25" t="s">
        <v>264</v>
      </c>
      <c r="F129" s="25" t="s">
        <v>130</v>
      </c>
      <c r="G129" s="25"/>
      <c r="H129" s="26">
        <f aca="true" t="shared" si="46" ref="H129:M130">H130</f>
        <v>6562.1</v>
      </c>
      <c r="I129" s="131">
        <f t="shared" si="46"/>
        <v>0</v>
      </c>
      <c r="J129" s="131">
        <f t="shared" si="46"/>
        <v>6562.1</v>
      </c>
      <c r="K129" s="131">
        <f t="shared" si="46"/>
        <v>6562.1</v>
      </c>
      <c r="L129" s="131">
        <f t="shared" si="46"/>
        <v>0</v>
      </c>
      <c r="M129" s="131">
        <f t="shared" si="46"/>
        <v>6562.1</v>
      </c>
      <c r="N129" s="84"/>
      <c r="O129" s="84"/>
    </row>
    <row r="130" spans="2:15" ht="30">
      <c r="B130" s="106" t="s">
        <v>207</v>
      </c>
      <c r="C130" s="25" t="s">
        <v>78</v>
      </c>
      <c r="D130" s="25" t="s">
        <v>117</v>
      </c>
      <c r="E130" s="25" t="s">
        <v>264</v>
      </c>
      <c r="F130" s="25" t="s">
        <v>131</v>
      </c>
      <c r="G130" s="25"/>
      <c r="H130" s="26">
        <f t="shared" si="46"/>
        <v>6562.1</v>
      </c>
      <c r="I130" s="131">
        <f t="shared" si="46"/>
        <v>0</v>
      </c>
      <c r="J130" s="131">
        <f t="shared" si="46"/>
        <v>6562.1</v>
      </c>
      <c r="K130" s="131">
        <f t="shared" si="46"/>
        <v>6562.1</v>
      </c>
      <c r="L130" s="131">
        <f t="shared" si="46"/>
        <v>0</v>
      </c>
      <c r="M130" s="131">
        <f t="shared" si="46"/>
        <v>6562.1</v>
      </c>
      <c r="N130" s="84"/>
      <c r="O130" s="84"/>
    </row>
    <row r="131" spans="2:15" ht="18.75" customHeight="1">
      <c r="B131" s="108" t="s">
        <v>122</v>
      </c>
      <c r="C131" s="25" t="s">
        <v>78</v>
      </c>
      <c r="D131" s="25" t="s">
        <v>117</v>
      </c>
      <c r="E131" s="27" t="s">
        <v>264</v>
      </c>
      <c r="F131" s="27" t="s">
        <v>131</v>
      </c>
      <c r="G131" s="27" t="s">
        <v>111</v>
      </c>
      <c r="H131" s="28">
        <f>'вед.прил14'!I223</f>
        <v>6562.1</v>
      </c>
      <c r="I131" s="132">
        <f>'вед.прил14'!J223</f>
        <v>0</v>
      </c>
      <c r="J131" s="132">
        <f>'вед.прил14'!K223</f>
        <v>6562.1</v>
      </c>
      <c r="K131" s="132">
        <f>'вед.прил14'!L223</f>
        <v>6562.1</v>
      </c>
      <c r="L131" s="133">
        <f>'вед.прил14'!M223</f>
        <v>0</v>
      </c>
      <c r="M131" s="133">
        <f>'вед.прил14'!R223</f>
        <v>6562.1</v>
      </c>
      <c r="N131" s="84"/>
      <c r="O131" s="84"/>
    </row>
    <row r="132" spans="2:15" ht="45">
      <c r="B132" s="109" t="s">
        <v>224</v>
      </c>
      <c r="C132" s="25" t="s">
        <v>78</v>
      </c>
      <c r="D132" s="25" t="s">
        <v>117</v>
      </c>
      <c r="E132" s="25" t="s">
        <v>264</v>
      </c>
      <c r="F132" s="25" t="s">
        <v>132</v>
      </c>
      <c r="G132" s="25"/>
      <c r="H132" s="26">
        <f aca="true" t="shared" si="47" ref="H132:M133">H133</f>
        <v>426.7</v>
      </c>
      <c r="I132" s="131">
        <f t="shared" si="47"/>
        <v>0</v>
      </c>
      <c r="J132" s="131">
        <f t="shared" si="47"/>
        <v>426.7</v>
      </c>
      <c r="K132" s="131">
        <f t="shared" si="47"/>
        <v>426.7</v>
      </c>
      <c r="L132" s="131">
        <f t="shared" si="47"/>
        <v>0</v>
      </c>
      <c r="M132" s="131">
        <f t="shared" si="47"/>
        <v>426.7</v>
      </c>
      <c r="N132" s="84"/>
      <c r="O132" s="84"/>
    </row>
    <row r="133" spans="2:15" ht="45">
      <c r="B133" s="109" t="s">
        <v>210</v>
      </c>
      <c r="C133" s="25" t="s">
        <v>78</v>
      </c>
      <c r="D133" s="25" t="s">
        <v>117</v>
      </c>
      <c r="E133" s="25" t="s">
        <v>264</v>
      </c>
      <c r="F133" s="25" t="s">
        <v>133</v>
      </c>
      <c r="G133" s="25"/>
      <c r="H133" s="26">
        <f t="shared" si="47"/>
        <v>426.7</v>
      </c>
      <c r="I133" s="131">
        <f t="shared" si="47"/>
        <v>0</v>
      </c>
      <c r="J133" s="131">
        <f t="shared" si="47"/>
        <v>426.7</v>
      </c>
      <c r="K133" s="131">
        <f t="shared" si="47"/>
        <v>426.7</v>
      </c>
      <c r="L133" s="131">
        <f t="shared" si="47"/>
        <v>0</v>
      </c>
      <c r="M133" s="131">
        <f t="shared" si="47"/>
        <v>426.7</v>
      </c>
      <c r="N133" s="84"/>
      <c r="O133" s="84"/>
    </row>
    <row r="134" spans="2:15" ht="20.25" customHeight="1">
      <c r="B134" s="110" t="s">
        <v>122</v>
      </c>
      <c r="C134" s="25" t="s">
        <v>78</v>
      </c>
      <c r="D134" s="25" t="s">
        <v>117</v>
      </c>
      <c r="E134" s="27" t="s">
        <v>264</v>
      </c>
      <c r="F134" s="27" t="s">
        <v>133</v>
      </c>
      <c r="G134" s="27" t="s">
        <v>111</v>
      </c>
      <c r="H134" s="28">
        <f>'вед.прил14'!I226</f>
        <v>426.7</v>
      </c>
      <c r="I134" s="132">
        <f>'вед.прил14'!J226</f>
        <v>0</v>
      </c>
      <c r="J134" s="132">
        <f>'вед.прил14'!K226</f>
        <v>426.7</v>
      </c>
      <c r="K134" s="132">
        <f>'вед.прил14'!L226</f>
        <v>426.7</v>
      </c>
      <c r="L134" s="133">
        <f>'вед.прил14'!M226</f>
        <v>0</v>
      </c>
      <c r="M134" s="133">
        <f>'вед.прил14'!R226</f>
        <v>426.7</v>
      </c>
      <c r="N134" s="84"/>
      <c r="O134" s="84"/>
    </row>
    <row r="135" spans="2:15" ht="75">
      <c r="B135" s="109" t="s">
        <v>165</v>
      </c>
      <c r="C135" s="25" t="s">
        <v>78</v>
      </c>
      <c r="D135" s="25" t="s">
        <v>117</v>
      </c>
      <c r="E135" s="25" t="s">
        <v>17</v>
      </c>
      <c r="F135" s="25"/>
      <c r="G135" s="25"/>
      <c r="H135" s="26">
        <f aca="true" t="shared" si="48" ref="H135:M135">H136+H139</f>
        <v>1789.3</v>
      </c>
      <c r="I135" s="131">
        <f t="shared" si="48"/>
        <v>0</v>
      </c>
      <c r="J135" s="131">
        <f t="shared" si="48"/>
        <v>1789.3</v>
      </c>
      <c r="K135" s="131">
        <f t="shared" si="48"/>
        <v>1789.3</v>
      </c>
      <c r="L135" s="131">
        <f t="shared" si="48"/>
        <v>0</v>
      </c>
      <c r="M135" s="131">
        <f t="shared" si="48"/>
        <v>1789.3</v>
      </c>
      <c r="N135" s="84"/>
      <c r="O135" s="84"/>
    </row>
    <row r="136" spans="2:15" ht="45">
      <c r="B136" s="109" t="s">
        <v>224</v>
      </c>
      <c r="C136" s="25" t="s">
        <v>78</v>
      </c>
      <c r="D136" s="25" t="s">
        <v>117</v>
      </c>
      <c r="E136" s="25" t="s">
        <v>17</v>
      </c>
      <c r="F136" s="25" t="s">
        <v>132</v>
      </c>
      <c r="G136" s="25"/>
      <c r="H136" s="26">
        <f aca="true" t="shared" si="49" ref="H136:M137">H137</f>
        <v>1779.1</v>
      </c>
      <c r="I136" s="131">
        <f t="shared" si="49"/>
        <v>0</v>
      </c>
      <c r="J136" s="131">
        <f t="shared" si="49"/>
        <v>1779.1</v>
      </c>
      <c r="K136" s="131">
        <f t="shared" si="49"/>
        <v>1779.1</v>
      </c>
      <c r="L136" s="131">
        <f t="shared" si="49"/>
        <v>0</v>
      </c>
      <c r="M136" s="131">
        <f t="shared" si="49"/>
        <v>1779.1</v>
      </c>
      <c r="N136" s="84"/>
      <c r="O136" s="84"/>
    </row>
    <row r="137" spans="2:15" ht="45">
      <c r="B137" s="109" t="s">
        <v>210</v>
      </c>
      <c r="C137" s="25" t="s">
        <v>78</v>
      </c>
      <c r="D137" s="25" t="s">
        <v>117</v>
      </c>
      <c r="E137" s="25" t="s">
        <v>17</v>
      </c>
      <c r="F137" s="25" t="s">
        <v>133</v>
      </c>
      <c r="G137" s="25"/>
      <c r="H137" s="26">
        <f t="shared" si="49"/>
        <v>1779.1</v>
      </c>
      <c r="I137" s="131">
        <f t="shared" si="49"/>
        <v>0</v>
      </c>
      <c r="J137" s="131">
        <f t="shared" si="49"/>
        <v>1779.1</v>
      </c>
      <c r="K137" s="131">
        <f t="shared" si="49"/>
        <v>1779.1</v>
      </c>
      <c r="L137" s="131">
        <f t="shared" si="49"/>
        <v>0</v>
      </c>
      <c r="M137" s="131">
        <f t="shared" si="49"/>
        <v>1779.1</v>
      </c>
      <c r="N137" s="84"/>
      <c r="O137" s="84"/>
    </row>
    <row r="138" spans="2:15" ht="18.75" customHeight="1">
      <c r="B138" s="110" t="s">
        <v>122</v>
      </c>
      <c r="C138" s="27" t="s">
        <v>78</v>
      </c>
      <c r="D138" s="27" t="s">
        <v>117</v>
      </c>
      <c r="E138" s="27" t="s">
        <v>17</v>
      </c>
      <c r="F138" s="27" t="s">
        <v>133</v>
      </c>
      <c r="G138" s="27" t="s">
        <v>111</v>
      </c>
      <c r="H138" s="28">
        <f>'вед.прил14'!I230</f>
        <v>1779.1</v>
      </c>
      <c r="I138" s="132">
        <f>'вед.прил14'!J230</f>
        <v>0</v>
      </c>
      <c r="J138" s="132">
        <f>'вед.прил14'!K230</f>
        <v>1779.1</v>
      </c>
      <c r="K138" s="132">
        <f>'вед.прил14'!L230</f>
        <v>1779.1</v>
      </c>
      <c r="L138" s="133">
        <f>'вед.прил14'!M230</f>
        <v>0</v>
      </c>
      <c r="M138" s="133">
        <f>'вед.прил14'!R230</f>
        <v>1779.1</v>
      </c>
      <c r="N138" s="84"/>
      <c r="O138" s="84"/>
    </row>
    <row r="139" spans="2:15" ht="17.25" customHeight="1">
      <c r="B139" s="109" t="s">
        <v>141</v>
      </c>
      <c r="C139" s="25" t="s">
        <v>78</v>
      </c>
      <c r="D139" s="25" t="s">
        <v>117</v>
      </c>
      <c r="E139" s="25" t="s">
        <v>17</v>
      </c>
      <c r="F139" s="25" t="s">
        <v>140</v>
      </c>
      <c r="G139" s="25"/>
      <c r="H139" s="26">
        <f aca="true" t="shared" si="50" ref="H139:M140">H140</f>
        <v>10.2</v>
      </c>
      <c r="I139" s="131">
        <f t="shared" si="50"/>
        <v>0</v>
      </c>
      <c r="J139" s="131">
        <f t="shared" si="50"/>
        <v>10.2</v>
      </c>
      <c r="K139" s="131">
        <f t="shared" si="50"/>
        <v>10.2</v>
      </c>
      <c r="L139" s="131">
        <f t="shared" si="50"/>
        <v>0</v>
      </c>
      <c r="M139" s="131">
        <f t="shared" si="50"/>
        <v>10.2</v>
      </c>
      <c r="N139" s="84"/>
      <c r="O139" s="84"/>
    </row>
    <row r="140" spans="2:15" ht="19.5" customHeight="1">
      <c r="B140" s="109" t="s">
        <v>143</v>
      </c>
      <c r="C140" s="25" t="s">
        <v>78</v>
      </c>
      <c r="D140" s="25" t="s">
        <v>117</v>
      </c>
      <c r="E140" s="25" t="s">
        <v>17</v>
      </c>
      <c r="F140" s="25" t="s">
        <v>142</v>
      </c>
      <c r="G140" s="25"/>
      <c r="H140" s="26">
        <f t="shared" si="50"/>
        <v>10.2</v>
      </c>
      <c r="I140" s="131">
        <f t="shared" si="50"/>
        <v>0</v>
      </c>
      <c r="J140" s="131">
        <f t="shared" si="50"/>
        <v>10.2</v>
      </c>
      <c r="K140" s="131">
        <f t="shared" si="50"/>
        <v>10.2</v>
      </c>
      <c r="L140" s="131">
        <f t="shared" si="50"/>
        <v>0</v>
      </c>
      <c r="M140" s="131">
        <f t="shared" si="50"/>
        <v>10.2</v>
      </c>
      <c r="N140" s="84"/>
      <c r="O140" s="84"/>
    </row>
    <row r="141" spans="2:15" ht="17.25" customHeight="1">
      <c r="B141" s="108" t="s">
        <v>122</v>
      </c>
      <c r="C141" s="27" t="s">
        <v>78</v>
      </c>
      <c r="D141" s="27" t="s">
        <v>117</v>
      </c>
      <c r="E141" s="27" t="s">
        <v>17</v>
      </c>
      <c r="F141" s="27" t="s">
        <v>142</v>
      </c>
      <c r="G141" s="27" t="s">
        <v>111</v>
      </c>
      <c r="H141" s="28">
        <f>'вед.прил14'!I233</f>
        <v>10.2</v>
      </c>
      <c r="I141" s="132">
        <f>'вед.прил14'!J233</f>
        <v>0</v>
      </c>
      <c r="J141" s="132">
        <f>'вед.прил14'!K233</f>
        <v>10.2</v>
      </c>
      <c r="K141" s="132">
        <f>'вед.прил14'!L233</f>
        <v>10.2</v>
      </c>
      <c r="L141" s="133">
        <f>'вед.прил14'!M233</f>
        <v>0</v>
      </c>
      <c r="M141" s="133">
        <f>'вед.прил14'!R233</f>
        <v>10.2</v>
      </c>
      <c r="N141" s="84"/>
      <c r="O141" s="84"/>
    </row>
    <row r="142" spans="2:15" ht="60">
      <c r="B142" s="109" t="s">
        <v>185</v>
      </c>
      <c r="C142" s="25" t="s">
        <v>78</v>
      </c>
      <c r="D142" s="25" t="s">
        <v>117</v>
      </c>
      <c r="E142" s="25" t="s">
        <v>279</v>
      </c>
      <c r="F142" s="25"/>
      <c r="G142" s="25"/>
      <c r="H142" s="26">
        <f aca="true" t="shared" si="51" ref="H142:M144">H143</f>
        <v>3200</v>
      </c>
      <c r="I142" s="131">
        <f t="shared" si="51"/>
        <v>0</v>
      </c>
      <c r="J142" s="131">
        <f t="shared" si="51"/>
        <v>3200</v>
      </c>
      <c r="K142" s="131">
        <f t="shared" si="51"/>
        <v>3200</v>
      </c>
      <c r="L142" s="131">
        <f t="shared" si="51"/>
        <v>0</v>
      </c>
      <c r="M142" s="131">
        <f t="shared" si="51"/>
        <v>3200</v>
      </c>
      <c r="N142" s="84"/>
      <c r="O142" s="84"/>
    </row>
    <row r="143" spans="2:15" ht="45">
      <c r="B143" s="109" t="s">
        <v>224</v>
      </c>
      <c r="C143" s="25" t="s">
        <v>78</v>
      </c>
      <c r="D143" s="25" t="s">
        <v>117</v>
      </c>
      <c r="E143" s="25" t="s">
        <v>279</v>
      </c>
      <c r="F143" s="25" t="s">
        <v>132</v>
      </c>
      <c r="G143" s="25"/>
      <c r="H143" s="26">
        <f t="shared" si="51"/>
        <v>3200</v>
      </c>
      <c r="I143" s="131">
        <f t="shared" si="51"/>
        <v>0</v>
      </c>
      <c r="J143" s="131">
        <f t="shared" si="51"/>
        <v>3200</v>
      </c>
      <c r="K143" s="131">
        <f t="shared" si="51"/>
        <v>3200</v>
      </c>
      <c r="L143" s="131">
        <f t="shared" si="51"/>
        <v>0</v>
      </c>
      <c r="M143" s="131">
        <f t="shared" si="51"/>
        <v>3200</v>
      </c>
      <c r="N143" s="84"/>
      <c r="O143" s="84"/>
    </row>
    <row r="144" spans="2:15" ht="45">
      <c r="B144" s="109" t="s">
        <v>210</v>
      </c>
      <c r="C144" s="25" t="s">
        <v>78</v>
      </c>
      <c r="D144" s="25" t="s">
        <v>117</v>
      </c>
      <c r="E144" s="25" t="s">
        <v>279</v>
      </c>
      <c r="F144" s="25" t="s">
        <v>133</v>
      </c>
      <c r="G144" s="25"/>
      <c r="H144" s="26">
        <f t="shared" si="51"/>
        <v>3200</v>
      </c>
      <c r="I144" s="131">
        <f t="shared" si="51"/>
        <v>0</v>
      </c>
      <c r="J144" s="131">
        <f t="shared" si="51"/>
        <v>3200</v>
      </c>
      <c r="K144" s="131">
        <f t="shared" si="51"/>
        <v>3200</v>
      </c>
      <c r="L144" s="131">
        <f t="shared" si="51"/>
        <v>0</v>
      </c>
      <c r="M144" s="131">
        <f t="shared" si="51"/>
        <v>3200</v>
      </c>
      <c r="N144" s="84"/>
      <c r="O144" s="84"/>
    </row>
    <row r="145" spans="2:15" ht="18.75" customHeight="1">
      <c r="B145" s="108" t="s">
        <v>122</v>
      </c>
      <c r="C145" s="27" t="s">
        <v>78</v>
      </c>
      <c r="D145" s="27" t="s">
        <v>117</v>
      </c>
      <c r="E145" s="27" t="s">
        <v>279</v>
      </c>
      <c r="F145" s="27" t="s">
        <v>133</v>
      </c>
      <c r="G145" s="27" t="s">
        <v>111</v>
      </c>
      <c r="H145" s="28">
        <f>'вед.прил14'!I32</f>
        <v>3200</v>
      </c>
      <c r="I145" s="132">
        <f>'вед.прил14'!J32</f>
        <v>0</v>
      </c>
      <c r="J145" s="132">
        <f>'вед.прил14'!K32</f>
        <v>3200</v>
      </c>
      <c r="K145" s="132">
        <f>'вед.прил14'!L32</f>
        <v>3200</v>
      </c>
      <c r="L145" s="133">
        <f>'вед.прил14'!M32</f>
        <v>0</v>
      </c>
      <c r="M145" s="133">
        <f>'вед.прил14'!R32</f>
        <v>3200</v>
      </c>
      <c r="N145" s="84"/>
      <c r="O145" s="84"/>
    </row>
    <row r="146" spans="2:15" ht="45">
      <c r="B146" s="109" t="s">
        <v>164</v>
      </c>
      <c r="C146" s="25" t="s">
        <v>78</v>
      </c>
      <c r="D146" s="25" t="s">
        <v>117</v>
      </c>
      <c r="E146" s="25" t="s">
        <v>280</v>
      </c>
      <c r="F146" s="25"/>
      <c r="G146" s="25"/>
      <c r="H146" s="26">
        <f aca="true" t="shared" si="52" ref="H146:M146">H147+H150</f>
        <v>415</v>
      </c>
      <c r="I146" s="131">
        <f t="shared" si="52"/>
        <v>0</v>
      </c>
      <c r="J146" s="131">
        <f t="shared" si="52"/>
        <v>415</v>
      </c>
      <c r="K146" s="131">
        <f t="shared" si="52"/>
        <v>415</v>
      </c>
      <c r="L146" s="131">
        <f t="shared" si="52"/>
        <v>0</v>
      </c>
      <c r="M146" s="131">
        <f t="shared" si="52"/>
        <v>415</v>
      </c>
      <c r="N146" s="84"/>
      <c r="O146" s="84"/>
    </row>
    <row r="147" spans="2:15" ht="45">
      <c r="B147" s="109" t="s">
        <v>224</v>
      </c>
      <c r="C147" s="25" t="s">
        <v>78</v>
      </c>
      <c r="D147" s="25" t="s">
        <v>117</v>
      </c>
      <c r="E147" s="25" t="s">
        <v>280</v>
      </c>
      <c r="F147" s="25" t="s">
        <v>132</v>
      </c>
      <c r="G147" s="25"/>
      <c r="H147" s="26">
        <f aca="true" t="shared" si="53" ref="H147:M148">H148</f>
        <v>370</v>
      </c>
      <c r="I147" s="131">
        <f t="shared" si="53"/>
        <v>0</v>
      </c>
      <c r="J147" s="131">
        <f t="shared" si="53"/>
        <v>370</v>
      </c>
      <c r="K147" s="131">
        <f t="shared" si="53"/>
        <v>370</v>
      </c>
      <c r="L147" s="131">
        <f t="shared" si="53"/>
        <v>0</v>
      </c>
      <c r="M147" s="131">
        <f t="shared" si="53"/>
        <v>370</v>
      </c>
      <c r="N147" s="84"/>
      <c r="O147" s="84"/>
    </row>
    <row r="148" spans="2:15" ht="45">
      <c r="B148" s="109" t="s">
        <v>210</v>
      </c>
      <c r="C148" s="25" t="s">
        <v>78</v>
      </c>
      <c r="D148" s="25" t="s">
        <v>117</v>
      </c>
      <c r="E148" s="25" t="s">
        <v>280</v>
      </c>
      <c r="F148" s="25" t="s">
        <v>133</v>
      </c>
      <c r="G148" s="25"/>
      <c r="H148" s="26">
        <f t="shared" si="53"/>
        <v>370</v>
      </c>
      <c r="I148" s="131">
        <f t="shared" si="53"/>
        <v>0</v>
      </c>
      <c r="J148" s="131">
        <f t="shared" si="53"/>
        <v>370</v>
      </c>
      <c r="K148" s="131">
        <f t="shared" si="53"/>
        <v>370</v>
      </c>
      <c r="L148" s="131">
        <f t="shared" si="53"/>
        <v>0</v>
      </c>
      <c r="M148" s="131">
        <f t="shared" si="53"/>
        <v>370</v>
      </c>
      <c r="N148" s="84"/>
      <c r="O148" s="84"/>
    </row>
    <row r="149" spans="2:15" ht="18" customHeight="1">
      <c r="B149" s="110" t="s">
        <v>122</v>
      </c>
      <c r="C149" s="27" t="s">
        <v>78</v>
      </c>
      <c r="D149" s="27" t="s">
        <v>117</v>
      </c>
      <c r="E149" s="27" t="s">
        <v>280</v>
      </c>
      <c r="F149" s="27" t="s">
        <v>133</v>
      </c>
      <c r="G149" s="27" t="s">
        <v>111</v>
      </c>
      <c r="H149" s="28">
        <f>'вед.прил14'!I36+'вед.прил14'!I374</f>
        <v>370</v>
      </c>
      <c r="I149" s="132">
        <f>'вед.прил14'!J36+'вед.прил14'!J374</f>
        <v>0</v>
      </c>
      <c r="J149" s="132">
        <f>'вед.прил14'!K374+'вед.прил14'!K36</f>
        <v>370</v>
      </c>
      <c r="K149" s="132">
        <f>'вед.прил14'!L374+'вед.прил14'!L36</f>
        <v>370</v>
      </c>
      <c r="L149" s="133">
        <f>'вед.прил14'!M36+'вед.прил14'!M374</f>
        <v>0</v>
      </c>
      <c r="M149" s="133">
        <f>'вед.прил14'!R374+'вед.прил14'!R36</f>
        <v>370</v>
      </c>
      <c r="N149" s="84"/>
      <c r="O149" s="84"/>
    </row>
    <row r="150" spans="2:15" ht="18.75" customHeight="1">
      <c r="B150" s="109" t="s">
        <v>141</v>
      </c>
      <c r="C150" s="25" t="s">
        <v>78</v>
      </c>
      <c r="D150" s="25" t="s">
        <v>117</v>
      </c>
      <c r="E150" s="25" t="s">
        <v>280</v>
      </c>
      <c r="F150" s="25" t="s">
        <v>140</v>
      </c>
      <c r="G150" s="25"/>
      <c r="H150" s="26">
        <f aca="true" t="shared" si="54" ref="H150:M151">H151</f>
        <v>45</v>
      </c>
      <c r="I150" s="131">
        <f t="shared" si="54"/>
        <v>0</v>
      </c>
      <c r="J150" s="131">
        <f t="shared" si="54"/>
        <v>45</v>
      </c>
      <c r="K150" s="131">
        <f t="shared" si="54"/>
        <v>45</v>
      </c>
      <c r="L150" s="131">
        <f t="shared" si="54"/>
        <v>0</v>
      </c>
      <c r="M150" s="131">
        <f t="shared" si="54"/>
        <v>45</v>
      </c>
      <c r="N150" s="84"/>
      <c r="O150" s="84"/>
    </row>
    <row r="151" spans="2:15" ht="18.75" customHeight="1">
      <c r="B151" s="109" t="s">
        <v>143</v>
      </c>
      <c r="C151" s="25" t="s">
        <v>78</v>
      </c>
      <c r="D151" s="25" t="s">
        <v>117</v>
      </c>
      <c r="E151" s="25" t="s">
        <v>281</v>
      </c>
      <c r="F151" s="25" t="s">
        <v>142</v>
      </c>
      <c r="G151" s="25"/>
      <c r="H151" s="26">
        <f t="shared" si="54"/>
        <v>45</v>
      </c>
      <c r="I151" s="131">
        <f t="shared" si="54"/>
        <v>0</v>
      </c>
      <c r="J151" s="131">
        <f t="shared" si="54"/>
        <v>45</v>
      </c>
      <c r="K151" s="131">
        <f t="shared" si="54"/>
        <v>45</v>
      </c>
      <c r="L151" s="131">
        <f t="shared" si="54"/>
        <v>0</v>
      </c>
      <c r="M151" s="131">
        <f t="shared" si="54"/>
        <v>45</v>
      </c>
      <c r="N151" s="84"/>
      <c r="O151" s="84"/>
    </row>
    <row r="152" spans="2:15" ht="19.5" customHeight="1">
      <c r="B152" s="110" t="s">
        <v>122</v>
      </c>
      <c r="C152" s="27" t="s">
        <v>78</v>
      </c>
      <c r="D152" s="27" t="s">
        <v>117</v>
      </c>
      <c r="E152" s="27" t="s">
        <v>280</v>
      </c>
      <c r="F152" s="27" t="s">
        <v>142</v>
      </c>
      <c r="G152" s="27" t="s">
        <v>111</v>
      </c>
      <c r="H152" s="28">
        <f>'вед.прил14'!I377</f>
        <v>45</v>
      </c>
      <c r="I152" s="132">
        <f>'вед.прил14'!J377</f>
        <v>0</v>
      </c>
      <c r="J152" s="132">
        <f>'вед.прил14'!K377</f>
        <v>45</v>
      </c>
      <c r="K152" s="132">
        <f>'вед.прил14'!L377</f>
        <v>45</v>
      </c>
      <c r="L152" s="133">
        <f>'вед.прил14'!M377</f>
        <v>0</v>
      </c>
      <c r="M152" s="133">
        <f>'вед.прил14'!R377</f>
        <v>45</v>
      </c>
      <c r="N152" s="84"/>
      <c r="O152" s="84"/>
    </row>
    <row r="153" spans="2:13" ht="17.25" customHeight="1">
      <c r="B153" s="112" t="s">
        <v>66</v>
      </c>
      <c r="C153" s="43" t="s">
        <v>81</v>
      </c>
      <c r="D153" s="43"/>
      <c r="E153" s="43"/>
      <c r="F153" s="43"/>
      <c r="G153" s="43"/>
      <c r="H153" s="31">
        <f aca="true" t="shared" si="55" ref="H153:M153">H156+H164+H170+H218</f>
        <v>100169.79999999999</v>
      </c>
      <c r="I153" s="134">
        <f t="shared" si="55"/>
        <v>20000</v>
      </c>
      <c r="J153" s="134">
        <f t="shared" si="55"/>
        <v>120169.79999999999</v>
      </c>
      <c r="K153" s="134">
        <f t="shared" si="55"/>
        <v>108144.8</v>
      </c>
      <c r="L153" s="134">
        <f t="shared" si="55"/>
        <v>0</v>
      </c>
      <c r="M153" s="134">
        <f t="shared" si="55"/>
        <v>108144.8</v>
      </c>
    </row>
    <row r="154" spans="2:13" ht="18.75" customHeight="1">
      <c r="B154" s="112" t="s">
        <v>122</v>
      </c>
      <c r="C154" s="43" t="s">
        <v>81</v>
      </c>
      <c r="D154" s="43"/>
      <c r="E154" s="43"/>
      <c r="F154" s="43"/>
      <c r="G154" s="43" t="s">
        <v>111</v>
      </c>
      <c r="H154" s="31">
        <f aca="true" t="shared" si="56" ref="H154:M154">H163+H169+H180+H189+H217+H224+H229+H234+H195+H201+H209</f>
        <v>4117.9</v>
      </c>
      <c r="I154" s="134">
        <f t="shared" si="56"/>
        <v>0</v>
      </c>
      <c r="J154" s="134">
        <f t="shared" si="56"/>
        <v>4117.9</v>
      </c>
      <c r="K154" s="134">
        <f t="shared" si="56"/>
        <v>1978.5</v>
      </c>
      <c r="L154" s="134">
        <f t="shared" si="56"/>
        <v>0</v>
      </c>
      <c r="M154" s="134">
        <f t="shared" si="56"/>
        <v>1978.5</v>
      </c>
    </row>
    <row r="155" spans="2:13" ht="17.25" customHeight="1">
      <c r="B155" s="112" t="s">
        <v>123</v>
      </c>
      <c r="C155" s="43" t="s">
        <v>81</v>
      </c>
      <c r="D155" s="43"/>
      <c r="E155" s="43"/>
      <c r="F155" s="43"/>
      <c r="G155" s="43" t="s">
        <v>112</v>
      </c>
      <c r="H155" s="31">
        <f aca="true" t="shared" si="57" ref="H155:M155">H176+H185+H213+H206</f>
        <v>96051.9</v>
      </c>
      <c r="I155" s="134">
        <f t="shared" si="57"/>
        <v>20000</v>
      </c>
      <c r="J155" s="134">
        <f t="shared" si="57"/>
        <v>116051.9</v>
      </c>
      <c r="K155" s="134">
        <f t="shared" si="57"/>
        <v>106166.3</v>
      </c>
      <c r="L155" s="134">
        <f t="shared" si="57"/>
        <v>0</v>
      </c>
      <c r="M155" s="134">
        <f t="shared" si="57"/>
        <v>106166.3</v>
      </c>
    </row>
    <row r="156" spans="2:13" ht="18.75" customHeight="1">
      <c r="B156" s="61" t="s">
        <v>124</v>
      </c>
      <c r="C156" s="43" t="s">
        <v>81</v>
      </c>
      <c r="D156" s="43" t="s">
        <v>78</v>
      </c>
      <c r="E156" s="43"/>
      <c r="F156" s="43"/>
      <c r="G156" s="44"/>
      <c r="H156" s="31">
        <f aca="true" t="shared" si="58" ref="H156:M162">H157</f>
        <v>150</v>
      </c>
      <c r="I156" s="134">
        <f t="shared" si="58"/>
        <v>0</v>
      </c>
      <c r="J156" s="134">
        <f t="shared" si="58"/>
        <v>150</v>
      </c>
      <c r="K156" s="134">
        <f t="shared" si="58"/>
        <v>150</v>
      </c>
      <c r="L156" s="134">
        <f t="shared" si="58"/>
        <v>0</v>
      </c>
      <c r="M156" s="134">
        <f t="shared" si="58"/>
        <v>150</v>
      </c>
    </row>
    <row r="157" spans="2:13" ht="45">
      <c r="B157" s="109" t="s">
        <v>202</v>
      </c>
      <c r="C157" s="25" t="s">
        <v>81</v>
      </c>
      <c r="D157" s="25" t="s">
        <v>78</v>
      </c>
      <c r="E157" s="25" t="s">
        <v>329</v>
      </c>
      <c r="F157" s="25"/>
      <c r="G157" s="25"/>
      <c r="H157" s="26">
        <f t="shared" si="58"/>
        <v>150</v>
      </c>
      <c r="I157" s="131">
        <f t="shared" si="58"/>
        <v>0</v>
      </c>
      <c r="J157" s="131">
        <f t="shared" si="58"/>
        <v>150</v>
      </c>
      <c r="K157" s="131">
        <f t="shared" si="58"/>
        <v>150</v>
      </c>
      <c r="L157" s="131">
        <f t="shared" si="58"/>
        <v>0</v>
      </c>
      <c r="M157" s="131">
        <f t="shared" si="58"/>
        <v>150</v>
      </c>
    </row>
    <row r="158" spans="2:13" ht="45">
      <c r="B158" s="109" t="s">
        <v>218</v>
      </c>
      <c r="C158" s="25" t="s">
        <v>81</v>
      </c>
      <c r="D158" s="25" t="s">
        <v>78</v>
      </c>
      <c r="E158" s="25" t="s">
        <v>330</v>
      </c>
      <c r="F158" s="25"/>
      <c r="G158" s="25"/>
      <c r="H158" s="26">
        <f t="shared" si="58"/>
        <v>150</v>
      </c>
      <c r="I158" s="131">
        <f t="shared" si="58"/>
        <v>0</v>
      </c>
      <c r="J158" s="131">
        <f t="shared" si="58"/>
        <v>150</v>
      </c>
      <c r="K158" s="131">
        <f t="shared" si="58"/>
        <v>150</v>
      </c>
      <c r="L158" s="131">
        <f t="shared" si="58"/>
        <v>0</v>
      </c>
      <c r="M158" s="131">
        <f t="shared" si="58"/>
        <v>150</v>
      </c>
    </row>
    <row r="159" spans="2:13" ht="90">
      <c r="B159" s="109" t="s">
        <v>331</v>
      </c>
      <c r="C159" s="25" t="s">
        <v>81</v>
      </c>
      <c r="D159" s="25" t="s">
        <v>78</v>
      </c>
      <c r="E159" s="25" t="s">
        <v>332</v>
      </c>
      <c r="F159" s="25"/>
      <c r="G159" s="25"/>
      <c r="H159" s="26">
        <f t="shared" si="58"/>
        <v>150</v>
      </c>
      <c r="I159" s="131">
        <f t="shared" si="58"/>
        <v>0</v>
      </c>
      <c r="J159" s="131">
        <f t="shared" si="58"/>
        <v>150</v>
      </c>
      <c r="K159" s="131">
        <f t="shared" si="58"/>
        <v>150</v>
      </c>
      <c r="L159" s="131">
        <f t="shared" si="58"/>
        <v>0</v>
      </c>
      <c r="M159" s="131">
        <f t="shared" si="58"/>
        <v>150</v>
      </c>
    </row>
    <row r="160" spans="2:13" ht="19.5" customHeight="1">
      <c r="B160" s="109" t="s">
        <v>190</v>
      </c>
      <c r="C160" s="25" t="s">
        <v>81</v>
      </c>
      <c r="D160" s="25" t="s">
        <v>78</v>
      </c>
      <c r="E160" s="25" t="s">
        <v>333</v>
      </c>
      <c r="F160" s="25"/>
      <c r="G160" s="25"/>
      <c r="H160" s="26">
        <f t="shared" si="58"/>
        <v>150</v>
      </c>
      <c r="I160" s="131">
        <f t="shared" si="58"/>
        <v>0</v>
      </c>
      <c r="J160" s="131">
        <f t="shared" si="58"/>
        <v>150</v>
      </c>
      <c r="K160" s="131">
        <f t="shared" si="58"/>
        <v>150</v>
      </c>
      <c r="L160" s="131">
        <f t="shared" si="58"/>
        <v>0</v>
      </c>
      <c r="M160" s="131">
        <f t="shared" si="58"/>
        <v>150</v>
      </c>
    </row>
    <row r="161" spans="2:13" ht="45">
      <c r="B161" s="109" t="s">
        <v>135</v>
      </c>
      <c r="C161" s="25" t="s">
        <v>81</v>
      </c>
      <c r="D161" s="25" t="s">
        <v>78</v>
      </c>
      <c r="E161" s="25" t="s">
        <v>333</v>
      </c>
      <c r="F161" s="25" t="s">
        <v>134</v>
      </c>
      <c r="G161" s="25"/>
      <c r="H161" s="26">
        <f t="shared" si="58"/>
        <v>150</v>
      </c>
      <c r="I161" s="131">
        <f t="shared" si="58"/>
        <v>0</v>
      </c>
      <c r="J161" s="131">
        <f t="shared" si="58"/>
        <v>150</v>
      </c>
      <c r="K161" s="131">
        <f t="shared" si="58"/>
        <v>150</v>
      </c>
      <c r="L161" s="131">
        <f t="shared" si="58"/>
        <v>0</v>
      </c>
      <c r="M161" s="131">
        <f t="shared" si="58"/>
        <v>150</v>
      </c>
    </row>
    <row r="162" spans="2:13" ht="19.5" customHeight="1">
      <c r="B162" s="109" t="s">
        <v>137</v>
      </c>
      <c r="C162" s="25" t="s">
        <v>81</v>
      </c>
      <c r="D162" s="25" t="s">
        <v>78</v>
      </c>
      <c r="E162" s="25" t="s">
        <v>333</v>
      </c>
      <c r="F162" s="25" t="s">
        <v>136</v>
      </c>
      <c r="G162" s="25"/>
      <c r="H162" s="26">
        <f t="shared" si="58"/>
        <v>150</v>
      </c>
      <c r="I162" s="131">
        <f t="shared" si="58"/>
        <v>0</v>
      </c>
      <c r="J162" s="131">
        <f t="shared" si="58"/>
        <v>150</v>
      </c>
      <c r="K162" s="131">
        <f t="shared" si="58"/>
        <v>150</v>
      </c>
      <c r="L162" s="131">
        <f t="shared" si="58"/>
        <v>0</v>
      </c>
      <c r="M162" s="131">
        <f t="shared" si="58"/>
        <v>150</v>
      </c>
    </row>
    <row r="163" spans="2:13" ht="19.5" customHeight="1">
      <c r="B163" s="108" t="s">
        <v>122</v>
      </c>
      <c r="C163" s="27" t="s">
        <v>81</v>
      </c>
      <c r="D163" s="27" t="s">
        <v>78</v>
      </c>
      <c r="E163" s="27" t="s">
        <v>333</v>
      </c>
      <c r="F163" s="27" t="s">
        <v>136</v>
      </c>
      <c r="G163" s="27" t="s">
        <v>111</v>
      </c>
      <c r="H163" s="28">
        <f>'вед.прил14'!I61</f>
        <v>150</v>
      </c>
      <c r="I163" s="132">
        <f>'вед.прил14'!J61</f>
        <v>0</v>
      </c>
      <c r="J163" s="132">
        <f>'вед.прил14'!K61</f>
        <v>150</v>
      </c>
      <c r="K163" s="132">
        <f>'вед.прил14'!L61</f>
        <v>150</v>
      </c>
      <c r="L163" s="133">
        <f>'вед.прил14'!M61</f>
        <v>0</v>
      </c>
      <c r="M163" s="133">
        <f>'вед.прил14'!R61</f>
        <v>150</v>
      </c>
    </row>
    <row r="164" spans="2:13" ht="17.25" customHeight="1">
      <c r="B164" s="61" t="s">
        <v>156</v>
      </c>
      <c r="C164" s="43" t="s">
        <v>81</v>
      </c>
      <c r="D164" s="43" t="s">
        <v>82</v>
      </c>
      <c r="E164" s="43"/>
      <c r="F164" s="43"/>
      <c r="G164" s="43"/>
      <c r="H164" s="44">
        <f aca="true" t="shared" si="59" ref="H164:M168">H165</f>
        <v>220</v>
      </c>
      <c r="I164" s="130">
        <f t="shared" si="59"/>
        <v>0</v>
      </c>
      <c r="J164" s="130">
        <f t="shared" si="59"/>
        <v>220</v>
      </c>
      <c r="K164" s="130">
        <f t="shared" si="59"/>
        <v>220</v>
      </c>
      <c r="L164" s="130">
        <f t="shared" si="59"/>
        <v>0</v>
      </c>
      <c r="M164" s="130">
        <f t="shared" si="59"/>
        <v>220</v>
      </c>
    </row>
    <row r="165" spans="2:13" ht="21" customHeight="1">
      <c r="B165" s="109" t="s">
        <v>53</v>
      </c>
      <c r="C165" s="25" t="s">
        <v>81</v>
      </c>
      <c r="D165" s="25" t="s">
        <v>82</v>
      </c>
      <c r="E165" s="25" t="s">
        <v>265</v>
      </c>
      <c r="F165" s="43"/>
      <c r="G165" s="43"/>
      <c r="H165" s="26">
        <f t="shared" si="59"/>
        <v>220</v>
      </c>
      <c r="I165" s="131">
        <f t="shared" si="59"/>
        <v>0</v>
      </c>
      <c r="J165" s="131">
        <f t="shared" si="59"/>
        <v>220</v>
      </c>
      <c r="K165" s="131">
        <f t="shared" si="59"/>
        <v>220</v>
      </c>
      <c r="L165" s="131">
        <f t="shared" si="59"/>
        <v>0</v>
      </c>
      <c r="M165" s="131">
        <f t="shared" si="59"/>
        <v>220</v>
      </c>
    </row>
    <row r="166" spans="2:13" ht="81" customHeight="1">
      <c r="B166" s="106" t="s">
        <v>157</v>
      </c>
      <c r="C166" s="25" t="s">
        <v>81</v>
      </c>
      <c r="D166" s="25" t="s">
        <v>82</v>
      </c>
      <c r="E166" s="25" t="s">
        <v>362</v>
      </c>
      <c r="F166" s="25"/>
      <c r="G166" s="25"/>
      <c r="H166" s="26">
        <f t="shared" si="59"/>
        <v>220</v>
      </c>
      <c r="I166" s="131">
        <f t="shared" si="59"/>
        <v>0</v>
      </c>
      <c r="J166" s="131">
        <f t="shared" si="59"/>
        <v>220</v>
      </c>
      <c r="K166" s="131">
        <f t="shared" si="59"/>
        <v>220</v>
      </c>
      <c r="L166" s="131">
        <f t="shared" si="59"/>
        <v>0</v>
      </c>
      <c r="M166" s="131">
        <f t="shared" si="59"/>
        <v>220</v>
      </c>
    </row>
    <row r="167" spans="2:13" ht="45">
      <c r="B167" s="109" t="s">
        <v>224</v>
      </c>
      <c r="C167" s="25" t="s">
        <v>81</v>
      </c>
      <c r="D167" s="25" t="s">
        <v>82</v>
      </c>
      <c r="E167" s="25" t="s">
        <v>362</v>
      </c>
      <c r="F167" s="25" t="s">
        <v>132</v>
      </c>
      <c r="G167" s="25"/>
      <c r="H167" s="26">
        <f t="shared" si="59"/>
        <v>220</v>
      </c>
      <c r="I167" s="131">
        <f t="shared" si="59"/>
        <v>0</v>
      </c>
      <c r="J167" s="131">
        <f t="shared" si="59"/>
        <v>220</v>
      </c>
      <c r="K167" s="131">
        <f t="shared" si="59"/>
        <v>220</v>
      </c>
      <c r="L167" s="131">
        <f t="shared" si="59"/>
        <v>0</v>
      </c>
      <c r="M167" s="131">
        <f t="shared" si="59"/>
        <v>220</v>
      </c>
    </row>
    <row r="168" spans="2:13" ht="45">
      <c r="B168" s="109" t="s">
        <v>210</v>
      </c>
      <c r="C168" s="25" t="s">
        <v>81</v>
      </c>
      <c r="D168" s="25" t="s">
        <v>82</v>
      </c>
      <c r="E168" s="25" t="s">
        <v>362</v>
      </c>
      <c r="F168" s="25" t="s">
        <v>133</v>
      </c>
      <c r="G168" s="25"/>
      <c r="H168" s="26">
        <f t="shared" si="59"/>
        <v>220</v>
      </c>
      <c r="I168" s="131">
        <f t="shared" si="59"/>
        <v>0</v>
      </c>
      <c r="J168" s="131">
        <f t="shared" si="59"/>
        <v>220</v>
      </c>
      <c r="K168" s="131">
        <f t="shared" si="59"/>
        <v>220</v>
      </c>
      <c r="L168" s="131">
        <f t="shared" si="59"/>
        <v>0</v>
      </c>
      <c r="M168" s="131">
        <f t="shared" si="59"/>
        <v>220</v>
      </c>
    </row>
    <row r="169" spans="2:13" ht="18.75" customHeight="1">
      <c r="B169" s="110" t="s">
        <v>122</v>
      </c>
      <c r="C169" s="27" t="s">
        <v>81</v>
      </c>
      <c r="D169" s="27" t="s">
        <v>82</v>
      </c>
      <c r="E169" s="27" t="s">
        <v>362</v>
      </c>
      <c r="F169" s="27" t="s">
        <v>133</v>
      </c>
      <c r="G169" s="27" t="s">
        <v>111</v>
      </c>
      <c r="H169" s="28">
        <f>'вед.прил14'!I452</f>
        <v>220</v>
      </c>
      <c r="I169" s="132">
        <f>'вед.прил14'!J452</f>
        <v>0</v>
      </c>
      <c r="J169" s="132">
        <f>'вед.прил14'!K452</f>
        <v>220</v>
      </c>
      <c r="K169" s="132">
        <f>'вед.прил14'!L452</f>
        <v>220</v>
      </c>
      <c r="L169" s="133">
        <f>'вед.прил14'!M452</f>
        <v>0</v>
      </c>
      <c r="M169" s="133">
        <f>'вед.прил14'!R452</f>
        <v>220</v>
      </c>
    </row>
    <row r="170" spans="2:13" ht="20.25" customHeight="1">
      <c r="B170" s="66" t="s">
        <v>211</v>
      </c>
      <c r="C170" s="43" t="s">
        <v>81</v>
      </c>
      <c r="D170" s="43" t="s">
        <v>80</v>
      </c>
      <c r="E170" s="43"/>
      <c r="F170" s="43"/>
      <c r="G170" s="43"/>
      <c r="H170" s="44">
        <f aca="true" t="shared" si="60" ref="H170:M170">H171+H196+H190</f>
        <v>99389.79999999999</v>
      </c>
      <c r="I170" s="130">
        <f t="shared" si="60"/>
        <v>20000</v>
      </c>
      <c r="J170" s="130">
        <f t="shared" si="60"/>
        <v>119389.79999999999</v>
      </c>
      <c r="K170" s="130">
        <f t="shared" si="60"/>
        <v>107424.8</v>
      </c>
      <c r="L170" s="130">
        <f t="shared" si="60"/>
        <v>0</v>
      </c>
      <c r="M170" s="130">
        <f t="shared" si="60"/>
        <v>107424.8</v>
      </c>
    </row>
    <row r="171" spans="2:13" ht="75">
      <c r="B171" s="109" t="str">
        <f>'вед.прил14'!A454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2020-2023 годы"</v>
      </c>
      <c r="C171" s="25" t="s">
        <v>81</v>
      </c>
      <c r="D171" s="25" t="s">
        <v>80</v>
      </c>
      <c r="E171" s="25" t="str">
        <f>'вед.прил14'!E454</f>
        <v>55 0 00 00000</v>
      </c>
      <c r="F171" s="25"/>
      <c r="G171" s="25"/>
      <c r="H171" s="26">
        <f aca="true" t="shared" si="61" ref="H171:M171">H172+H181</f>
        <v>82079.4</v>
      </c>
      <c r="I171" s="131">
        <f t="shared" si="61"/>
        <v>20000</v>
      </c>
      <c r="J171" s="131">
        <f t="shared" si="61"/>
        <v>102079.4</v>
      </c>
      <c r="K171" s="131">
        <f t="shared" si="61"/>
        <v>90000</v>
      </c>
      <c r="L171" s="131">
        <f t="shared" si="61"/>
        <v>0</v>
      </c>
      <c r="M171" s="131">
        <f t="shared" si="61"/>
        <v>90000</v>
      </c>
    </row>
    <row r="172" spans="2:13" ht="45">
      <c r="B172" s="109" t="str">
        <f>'вед.прил14'!A455</f>
        <v>Основное мероприятие "Ремонт автомобильных дорог общего пользования местного значения города"</v>
      </c>
      <c r="C172" s="25" t="s">
        <v>81</v>
      </c>
      <c r="D172" s="25" t="s">
        <v>80</v>
      </c>
      <c r="E172" s="25" t="str">
        <f>'вед.прил14'!E455</f>
        <v>55 0 01 00000</v>
      </c>
      <c r="F172" s="25"/>
      <c r="G172" s="25"/>
      <c r="H172" s="26">
        <f aca="true" t="shared" si="62" ref="H172:M172">H177+H173</f>
        <v>40606.1</v>
      </c>
      <c r="I172" s="131">
        <f t="shared" si="62"/>
        <v>20000</v>
      </c>
      <c r="J172" s="131">
        <f t="shared" si="62"/>
        <v>60606.1</v>
      </c>
      <c r="K172" s="131">
        <f t="shared" si="62"/>
        <v>50000</v>
      </c>
      <c r="L172" s="131">
        <f t="shared" si="62"/>
        <v>0</v>
      </c>
      <c r="M172" s="131">
        <f t="shared" si="62"/>
        <v>50000</v>
      </c>
    </row>
    <row r="173" spans="2:13" ht="17.25" customHeight="1">
      <c r="B173" s="109" t="s">
        <v>190</v>
      </c>
      <c r="C173" s="25" t="s">
        <v>81</v>
      </c>
      <c r="D173" s="25" t="s">
        <v>80</v>
      </c>
      <c r="E173" s="25" t="s">
        <v>421</v>
      </c>
      <c r="F173" s="25"/>
      <c r="G173" s="25"/>
      <c r="H173" s="26">
        <f aca="true" t="shared" si="63" ref="H173:M175">H174</f>
        <v>40000</v>
      </c>
      <c r="I173" s="131">
        <f t="shared" si="63"/>
        <v>20000</v>
      </c>
      <c r="J173" s="131">
        <f t="shared" si="63"/>
        <v>60000</v>
      </c>
      <c r="K173" s="131">
        <f t="shared" si="63"/>
        <v>50000</v>
      </c>
      <c r="L173" s="131">
        <f t="shared" si="63"/>
        <v>0</v>
      </c>
      <c r="M173" s="131">
        <f t="shared" si="63"/>
        <v>50000</v>
      </c>
    </row>
    <row r="174" spans="2:13" ht="45">
      <c r="B174" s="109" t="s">
        <v>224</v>
      </c>
      <c r="C174" s="25" t="s">
        <v>81</v>
      </c>
      <c r="D174" s="25" t="s">
        <v>80</v>
      </c>
      <c r="E174" s="25" t="s">
        <v>421</v>
      </c>
      <c r="F174" s="25" t="s">
        <v>132</v>
      </c>
      <c r="G174" s="25"/>
      <c r="H174" s="26">
        <f t="shared" si="63"/>
        <v>40000</v>
      </c>
      <c r="I174" s="131">
        <f t="shared" si="63"/>
        <v>20000</v>
      </c>
      <c r="J174" s="131">
        <f t="shared" si="63"/>
        <v>60000</v>
      </c>
      <c r="K174" s="131">
        <f t="shared" si="63"/>
        <v>50000</v>
      </c>
      <c r="L174" s="131">
        <f t="shared" si="63"/>
        <v>0</v>
      </c>
      <c r="M174" s="131">
        <f t="shared" si="63"/>
        <v>50000</v>
      </c>
    </row>
    <row r="175" spans="2:13" ht="45">
      <c r="B175" s="109" t="s">
        <v>210</v>
      </c>
      <c r="C175" s="25" t="s">
        <v>81</v>
      </c>
      <c r="D175" s="25" t="s">
        <v>80</v>
      </c>
      <c r="E175" s="25" t="s">
        <v>421</v>
      </c>
      <c r="F175" s="25" t="s">
        <v>133</v>
      </c>
      <c r="G175" s="25"/>
      <c r="H175" s="26">
        <f t="shared" si="63"/>
        <v>40000</v>
      </c>
      <c r="I175" s="131">
        <f t="shared" si="63"/>
        <v>20000</v>
      </c>
      <c r="J175" s="131">
        <f t="shared" si="63"/>
        <v>60000</v>
      </c>
      <c r="K175" s="131">
        <f t="shared" si="63"/>
        <v>50000</v>
      </c>
      <c r="L175" s="131">
        <f t="shared" si="63"/>
        <v>0</v>
      </c>
      <c r="M175" s="131">
        <f t="shared" si="63"/>
        <v>50000</v>
      </c>
    </row>
    <row r="176" spans="2:13" ht="18.75" customHeight="1">
      <c r="B176" s="110" t="s">
        <v>123</v>
      </c>
      <c r="C176" s="27" t="s">
        <v>81</v>
      </c>
      <c r="D176" s="27" t="s">
        <v>80</v>
      </c>
      <c r="E176" s="27" t="s">
        <v>421</v>
      </c>
      <c r="F176" s="27" t="s">
        <v>133</v>
      </c>
      <c r="G176" s="27" t="s">
        <v>112</v>
      </c>
      <c r="H176" s="28">
        <f>'вед.прил14'!I459</f>
        <v>40000</v>
      </c>
      <c r="I176" s="132">
        <f>'вед.прил14'!J459</f>
        <v>20000</v>
      </c>
      <c r="J176" s="132">
        <f>'вед.прил14'!K459</f>
        <v>60000</v>
      </c>
      <c r="K176" s="132">
        <f>'вед.прил14'!L459</f>
        <v>50000</v>
      </c>
      <c r="L176" s="133">
        <f>'вед.прил14'!M459</f>
        <v>0</v>
      </c>
      <c r="M176" s="133">
        <f>'вед.прил14'!R459</f>
        <v>50000</v>
      </c>
    </row>
    <row r="177" spans="2:13" ht="19.5" customHeight="1">
      <c r="B177" s="109" t="s">
        <v>190</v>
      </c>
      <c r="C177" s="25" t="s">
        <v>81</v>
      </c>
      <c r="D177" s="25" t="s">
        <v>80</v>
      </c>
      <c r="E177" s="25" t="str">
        <f>'вед.прил14'!E460</f>
        <v>55 0 01 77630</v>
      </c>
      <c r="F177" s="25"/>
      <c r="G177" s="25"/>
      <c r="H177" s="26">
        <f aca="true" t="shared" si="64" ref="H177:M179">H178</f>
        <v>606.1</v>
      </c>
      <c r="I177" s="131">
        <f t="shared" si="64"/>
        <v>0</v>
      </c>
      <c r="J177" s="131">
        <f t="shared" si="64"/>
        <v>606.1</v>
      </c>
      <c r="K177" s="131">
        <f t="shared" si="64"/>
        <v>0</v>
      </c>
      <c r="L177" s="131">
        <f t="shared" si="64"/>
        <v>0</v>
      </c>
      <c r="M177" s="131">
        <f t="shared" si="64"/>
        <v>0</v>
      </c>
    </row>
    <row r="178" spans="2:13" ht="45">
      <c r="B178" s="109" t="s">
        <v>224</v>
      </c>
      <c r="C178" s="25" t="s">
        <v>81</v>
      </c>
      <c r="D178" s="25" t="s">
        <v>80</v>
      </c>
      <c r="E178" s="25" t="str">
        <f>'вед.прил14'!E461</f>
        <v>55 0 01 77630</v>
      </c>
      <c r="F178" s="25" t="s">
        <v>132</v>
      </c>
      <c r="G178" s="25"/>
      <c r="H178" s="26">
        <f t="shared" si="64"/>
        <v>606.1</v>
      </c>
      <c r="I178" s="131">
        <f t="shared" si="64"/>
        <v>0</v>
      </c>
      <c r="J178" s="131">
        <f t="shared" si="64"/>
        <v>606.1</v>
      </c>
      <c r="K178" s="131">
        <f t="shared" si="64"/>
        <v>0</v>
      </c>
      <c r="L178" s="131">
        <f t="shared" si="64"/>
        <v>0</v>
      </c>
      <c r="M178" s="131">
        <f t="shared" si="64"/>
        <v>0</v>
      </c>
    </row>
    <row r="179" spans="2:13" ht="45">
      <c r="B179" s="109" t="s">
        <v>210</v>
      </c>
      <c r="C179" s="25" t="s">
        <v>81</v>
      </c>
      <c r="D179" s="25" t="s">
        <v>80</v>
      </c>
      <c r="E179" s="25" t="str">
        <f>'вед.прил14'!E462</f>
        <v>55 0 01 77630</v>
      </c>
      <c r="F179" s="25" t="s">
        <v>133</v>
      </c>
      <c r="G179" s="25"/>
      <c r="H179" s="26">
        <f t="shared" si="64"/>
        <v>606.1</v>
      </c>
      <c r="I179" s="131">
        <f t="shared" si="64"/>
        <v>0</v>
      </c>
      <c r="J179" s="131">
        <f t="shared" si="64"/>
        <v>606.1</v>
      </c>
      <c r="K179" s="131">
        <f t="shared" si="64"/>
        <v>0</v>
      </c>
      <c r="L179" s="131">
        <f t="shared" si="64"/>
        <v>0</v>
      </c>
      <c r="M179" s="131">
        <f t="shared" si="64"/>
        <v>0</v>
      </c>
    </row>
    <row r="180" spans="2:13" ht="18" customHeight="1">
      <c r="B180" s="110" t="s">
        <v>122</v>
      </c>
      <c r="C180" s="27" t="s">
        <v>81</v>
      </c>
      <c r="D180" s="27" t="s">
        <v>80</v>
      </c>
      <c r="E180" s="27" t="str">
        <f>'вед.прил14'!E463</f>
        <v>55 0 01 77630</v>
      </c>
      <c r="F180" s="27" t="s">
        <v>133</v>
      </c>
      <c r="G180" s="27" t="s">
        <v>111</v>
      </c>
      <c r="H180" s="28">
        <f>'вед.прил14'!I463</f>
        <v>606.1</v>
      </c>
      <c r="I180" s="132">
        <f>'вед.прил14'!J463</f>
        <v>0</v>
      </c>
      <c r="J180" s="132">
        <f>'вед.прил14'!K463</f>
        <v>606.1</v>
      </c>
      <c r="K180" s="132">
        <f>'вед.прил14'!L463</f>
        <v>0</v>
      </c>
      <c r="L180" s="133">
        <f>'вед.прил14'!M463</f>
        <v>0</v>
      </c>
      <c r="M180" s="133">
        <f>'вед.прил14'!R463</f>
        <v>0</v>
      </c>
    </row>
    <row r="181" spans="2:13" ht="45">
      <c r="B181" s="109" t="str">
        <f>'вед.прил14'!A464</f>
        <v>Основное мероприятие "Содержание автомобильных дорог общего пользования местного значения города"</v>
      </c>
      <c r="C181" s="25" t="s">
        <v>81</v>
      </c>
      <c r="D181" s="25" t="s">
        <v>80</v>
      </c>
      <c r="E181" s="25" t="str">
        <f>'вед.прил14'!E464</f>
        <v>55 0 02 00000</v>
      </c>
      <c r="F181" s="25"/>
      <c r="G181" s="25"/>
      <c r="H181" s="26">
        <f aca="true" t="shared" si="65" ref="H181:M181">H186+H182</f>
        <v>41473.3</v>
      </c>
      <c r="I181" s="131">
        <f t="shared" si="65"/>
        <v>0</v>
      </c>
      <c r="J181" s="131">
        <f t="shared" si="65"/>
        <v>41473.3</v>
      </c>
      <c r="K181" s="131">
        <f t="shared" si="65"/>
        <v>40000</v>
      </c>
      <c r="L181" s="131">
        <f t="shared" si="65"/>
        <v>0</v>
      </c>
      <c r="M181" s="131">
        <f t="shared" si="65"/>
        <v>40000</v>
      </c>
    </row>
    <row r="182" spans="2:13" ht="19.5" customHeight="1">
      <c r="B182" s="109" t="s">
        <v>190</v>
      </c>
      <c r="C182" s="25" t="s">
        <v>81</v>
      </c>
      <c r="D182" s="25" t="s">
        <v>80</v>
      </c>
      <c r="E182" s="25" t="s">
        <v>419</v>
      </c>
      <c r="F182" s="25"/>
      <c r="G182" s="25"/>
      <c r="H182" s="26">
        <f aca="true" t="shared" si="66" ref="H182:M184">H183</f>
        <v>40000</v>
      </c>
      <c r="I182" s="131">
        <f t="shared" si="66"/>
        <v>0</v>
      </c>
      <c r="J182" s="131">
        <f t="shared" si="66"/>
        <v>40000</v>
      </c>
      <c r="K182" s="131">
        <f t="shared" si="66"/>
        <v>40000</v>
      </c>
      <c r="L182" s="131">
        <f t="shared" si="66"/>
        <v>0</v>
      </c>
      <c r="M182" s="131">
        <f t="shared" si="66"/>
        <v>40000</v>
      </c>
    </row>
    <row r="183" spans="2:13" ht="45">
      <c r="B183" s="109" t="s">
        <v>224</v>
      </c>
      <c r="C183" s="25" t="s">
        <v>81</v>
      </c>
      <c r="D183" s="25" t="s">
        <v>80</v>
      </c>
      <c r="E183" s="25" t="s">
        <v>419</v>
      </c>
      <c r="F183" s="25" t="s">
        <v>132</v>
      </c>
      <c r="G183" s="25"/>
      <c r="H183" s="26">
        <f t="shared" si="66"/>
        <v>40000</v>
      </c>
      <c r="I183" s="131">
        <f t="shared" si="66"/>
        <v>0</v>
      </c>
      <c r="J183" s="131">
        <f t="shared" si="66"/>
        <v>40000</v>
      </c>
      <c r="K183" s="131">
        <f t="shared" si="66"/>
        <v>40000</v>
      </c>
      <c r="L183" s="131">
        <f t="shared" si="66"/>
        <v>0</v>
      </c>
      <c r="M183" s="131">
        <f t="shared" si="66"/>
        <v>40000</v>
      </c>
    </row>
    <row r="184" spans="2:13" ht="45">
      <c r="B184" s="109" t="s">
        <v>210</v>
      </c>
      <c r="C184" s="25" t="s">
        <v>81</v>
      </c>
      <c r="D184" s="25" t="s">
        <v>80</v>
      </c>
      <c r="E184" s="25" t="s">
        <v>419</v>
      </c>
      <c r="F184" s="25" t="s">
        <v>133</v>
      </c>
      <c r="G184" s="25"/>
      <c r="H184" s="26">
        <f t="shared" si="66"/>
        <v>40000</v>
      </c>
      <c r="I184" s="131">
        <f t="shared" si="66"/>
        <v>0</v>
      </c>
      <c r="J184" s="131">
        <f t="shared" si="66"/>
        <v>40000</v>
      </c>
      <c r="K184" s="131">
        <f t="shared" si="66"/>
        <v>40000</v>
      </c>
      <c r="L184" s="131">
        <f t="shared" si="66"/>
        <v>0</v>
      </c>
      <c r="M184" s="131">
        <f t="shared" si="66"/>
        <v>40000</v>
      </c>
    </row>
    <row r="185" spans="2:13" ht="18.75" customHeight="1">
      <c r="B185" s="110" t="s">
        <v>123</v>
      </c>
      <c r="C185" s="27" t="s">
        <v>81</v>
      </c>
      <c r="D185" s="27" t="s">
        <v>80</v>
      </c>
      <c r="E185" s="27" t="s">
        <v>419</v>
      </c>
      <c r="F185" s="27" t="s">
        <v>133</v>
      </c>
      <c r="G185" s="27" t="s">
        <v>112</v>
      </c>
      <c r="H185" s="28">
        <f>'вед.прил14'!I468</f>
        <v>40000</v>
      </c>
      <c r="I185" s="132">
        <f>'вед.прил14'!J468</f>
        <v>0</v>
      </c>
      <c r="J185" s="132">
        <f>'вед.прил14'!K468</f>
        <v>40000</v>
      </c>
      <c r="K185" s="132">
        <f>'вед.прил14'!L468</f>
        <v>40000</v>
      </c>
      <c r="L185" s="133">
        <f>'вед.прил14'!M468</f>
        <v>0</v>
      </c>
      <c r="M185" s="133">
        <f>'вед.прил14'!R468</f>
        <v>40000</v>
      </c>
    </row>
    <row r="186" spans="2:13" ht="18.75" customHeight="1">
      <c r="B186" s="109" t="s">
        <v>190</v>
      </c>
      <c r="C186" s="25" t="s">
        <v>81</v>
      </c>
      <c r="D186" s="25" t="s">
        <v>80</v>
      </c>
      <c r="E186" s="25" t="str">
        <f>'вед.прил14'!E469</f>
        <v>55 0 02 77630</v>
      </c>
      <c r="F186" s="25"/>
      <c r="G186" s="25"/>
      <c r="H186" s="26">
        <f aca="true" t="shared" si="67" ref="H186:M188">H187</f>
        <v>1473.3</v>
      </c>
      <c r="I186" s="131">
        <f t="shared" si="67"/>
        <v>0</v>
      </c>
      <c r="J186" s="131">
        <f t="shared" si="67"/>
        <v>1473.3</v>
      </c>
      <c r="K186" s="131">
        <f t="shared" si="67"/>
        <v>0</v>
      </c>
      <c r="L186" s="131">
        <f t="shared" si="67"/>
        <v>0</v>
      </c>
      <c r="M186" s="131">
        <f t="shared" si="67"/>
        <v>0</v>
      </c>
    </row>
    <row r="187" spans="2:13" ht="45">
      <c r="B187" s="106" t="str">
        <f>'вед.прил14'!A470</f>
        <v>Закупка товаров, работ и услуг для обеспечения государственных (муниципальных) нужд</v>
      </c>
      <c r="C187" s="25" t="s">
        <v>81</v>
      </c>
      <c r="D187" s="25" t="s">
        <v>80</v>
      </c>
      <c r="E187" s="25" t="str">
        <f>'вед.прил14'!E470</f>
        <v>55 0 02 77630</v>
      </c>
      <c r="F187" s="25" t="s">
        <v>132</v>
      </c>
      <c r="G187" s="25"/>
      <c r="H187" s="26">
        <f t="shared" si="67"/>
        <v>1473.3</v>
      </c>
      <c r="I187" s="131">
        <f t="shared" si="67"/>
        <v>0</v>
      </c>
      <c r="J187" s="131">
        <f t="shared" si="67"/>
        <v>1473.3</v>
      </c>
      <c r="K187" s="131">
        <f t="shared" si="67"/>
        <v>0</v>
      </c>
      <c r="L187" s="131">
        <f t="shared" si="67"/>
        <v>0</v>
      </c>
      <c r="M187" s="131">
        <f t="shared" si="67"/>
        <v>0</v>
      </c>
    </row>
    <row r="188" spans="2:13" ht="45">
      <c r="B188" s="106" t="str">
        <f>'вед.прил14'!A471</f>
        <v>Иные закупки товаров, работ и услуг для обеспечения государственных (муниципальных) нужд</v>
      </c>
      <c r="C188" s="25" t="s">
        <v>81</v>
      </c>
      <c r="D188" s="25" t="s">
        <v>80</v>
      </c>
      <c r="E188" s="25" t="str">
        <f>'вед.прил14'!E471</f>
        <v>55 0 02 77630</v>
      </c>
      <c r="F188" s="25" t="s">
        <v>133</v>
      </c>
      <c r="G188" s="25"/>
      <c r="H188" s="26">
        <f t="shared" si="67"/>
        <v>1473.3</v>
      </c>
      <c r="I188" s="131">
        <f t="shared" si="67"/>
        <v>0</v>
      </c>
      <c r="J188" s="131">
        <f t="shared" si="67"/>
        <v>1473.3</v>
      </c>
      <c r="K188" s="131">
        <f t="shared" si="67"/>
        <v>0</v>
      </c>
      <c r="L188" s="131">
        <f t="shared" si="67"/>
        <v>0</v>
      </c>
      <c r="M188" s="131">
        <f t="shared" si="67"/>
        <v>0</v>
      </c>
    </row>
    <row r="189" spans="2:13" ht="19.5" customHeight="1">
      <c r="B189" s="110" t="str">
        <f>'вед.прил14'!A472</f>
        <v>Городские средства</v>
      </c>
      <c r="C189" s="27" t="s">
        <v>81</v>
      </c>
      <c r="D189" s="27" t="s">
        <v>80</v>
      </c>
      <c r="E189" s="27" t="str">
        <f>'вед.прил14'!E472</f>
        <v>55 0 02 77630</v>
      </c>
      <c r="F189" s="27" t="s">
        <v>133</v>
      </c>
      <c r="G189" s="27" t="s">
        <v>111</v>
      </c>
      <c r="H189" s="28">
        <f>'вед.прил14'!I472</f>
        <v>1473.3</v>
      </c>
      <c r="I189" s="132">
        <f>'вед.прил14'!J472</f>
        <v>0</v>
      </c>
      <c r="J189" s="132">
        <f>'вед.прил14'!K472</f>
        <v>1473.3</v>
      </c>
      <c r="K189" s="132">
        <f>'вед.прил14'!L472</f>
        <v>0</v>
      </c>
      <c r="L189" s="133">
        <f>'вед.прил14'!M472</f>
        <v>0</v>
      </c>
      <c r="M189" s="133">
        <f>'вед.прил14'!R472</f>
        <v>0</v>
      </c>
    </row>
    <row r="190" spans="2:13" ht="60">
      <c r="B190" s="106" t="s">
        <v>454</v>
      </c>
      <c r="C190" s="25" t="s">
        <v>81</v>
      </c>
      <c r="D190" s="25" t="s">
        <v>80</v>
      </c>
      <c r="E190" s="25" t="s">
        <v>337</v>
      </c>
      <c r="F190" s="25"/>
      <c r="G190" s="25"/>
      <c r="H190" s="26">
        <f aca="true" t="shared" si="68" ref="H190:M194">H191</f>
        <v>720</v>
      </c>
      <c r="I190" s="131">
        <f t="shared" si="68"/>
        <v>0</v>
      </c>
      <c r="J190" s="131">
        <f t="shared" si="68"/>
        <v>720</v>
      </c>
      <c r="K190" s="131">
        <f t="shared" si="68"/>
        <v>720</v>
      </c>
      <c r="L190" s="131">
        <f t="shared" si="68"/>
        <v>0</v>
      </c>
      <c r="M190" s="131">
        <f t="shared" si="68"/>
        <v>720</v>
      </c>
    </row>
    <row r="191" spans="2:13" ht="45">
      <c r="B191" s="106" t="s">
        <v>35</v>
      </c>
      <c r="C191" s="25" t="s">
        <v>81</v>
      </c>
      <c r="D191" s="25" t="s">
        <v>80</v>
      </c>
      <c r="E191" s="25" t="s">
        <v>338</v>
      </c>
      <c r="F191" s="25"/>
      <c r="G191" s="25"/>
      <c r="H191" s="26">
        <f t="shared" si="68"/>
        <v>720</v>
      </c>
      <c r="I191" s="131">
        <f t="shared" si="68"/>
        <v>0</v>
      </c>
      <c r="J191" s="131">
        <f t="shared" si="68"/>
        <v>720</v>
      </c>
      <c r="K191" s="131">
        <f t="shared" si="68"/>
        <v>720</v>
      </c>
      <c r="L191" s="131">
        <f t="shared" si="68"/>
        <v>0</v>
      </c>
      <c r="M191" s="131">
        <f t="shared" si="68"/>
        <v>720</v>
      </c>
    </row>
    <row r="192" spans="2:13" ht="18.75" customHeight="1">
      <c r="B192" s="106" t="s">
        <v>190</v>
      </c>
      <c r="C192" s="25" t="s">
        <v>81</v>
      </c>
      <c r="D192" s="25" t="s">
        <v>80</v>
      </c>
      <c r="E192" s="25" t="s">
        <v>339</v>
      </c>
      <c r="F192" s="25"/>
      <c r="G192" s="25"/>
      <c r="H192" s="26">
        <f t="shared" si="68"/>
        <v>720</v>
      </c>
      <c r="I192" s="131">
        <f t="shared" si="68"/>
        <v>0</v>
      </c>
      <c r="J192" s="131">
        <f t="shared" si="68"/>
        <v>720</v>
      </c>
      <c r="K192" s="131">
        <f t="shared" si="68"/>
        <v>720</v>
      </c>
      <c r="L192" s="131">
        <f t="shared" si="68"/>
        <v>0</v>
      </c>
      <c r="M192" s="131">
        <f t="shared" si="68"/>
        <v>720</v>
      </c>
    </row>
    <row r="193" spans="2:13" ht="45">
      <c r="B193" s="106" t="s">
        <v>224</v>
      </c>
      <c r="C193" s="25" t="s">
        <v>81</v>
      </c>
      <c r="D193" s="25" t="s">
        <v>80</v>
      </c>
      <c r="E193" s="25" t="s">
        <v>339</v>
      </c>
      <c r="F193" s="25" t="s">
        <v>132</v>
      </c>
      <c r="G193" s="25"/>
      <c r="H193" s="26">
        <f t="shared" si="68"/>
        <v>720</v>
      </c>
      <c r="I193" s="131">
        <f t="shared" si="68"/>
        <v>0</v>
      </c>
      <c r="J193" s="131">
        <f t="shared" si="68"/>
        <v>720</v>
      </c>
      <c r="K193" s="131">
        <f t="shared" si="68"/>
        <v>720</v>
      </c>
      <c r="L193" s="131">
        <f t="shared" si="68"/>
        <v>0</v>
      </c>
      <c r="M193" s="131">
        <f t="shared" si="68"/>
        <v>720</v>
      </c>
    </row>
    <row r="194" spans="2:13" ht="45">
      <c r="B194" s="106" t="s">
        <v>210</v>
      </c>
      <c r="C194" s="25" t="s">
        <v>81</v>
      </c>
      <c r="D194" s="25" t="s">
        <v>80</v>
      </c>
      <c r="E194" s="25" t="s">
        <v>339</v>
      </c>
      <c r="F194" s="25" t="s">
        <v>133</v>
      </c>
      <c r="G194" s="25"/>
      <c r="H194" s="26">
        <f t="shared" si="68"/>
        <v>720</v>
      </c>
      <c r="I194" s="131">
        <f t="shared" si="68"/>
        <v>0</v>
      </c>
      <c r="J194" s="131">
        <f t="shared" si="68"/>
        <v>720</v>
      </c>
      <c r="K194" s="131">
        <f t="shared" si="68"/>
        <v>720</v>
      </c>
      <c r="L194" s="131">
        <f t="shared" si="68"/>
        <v>0</v>
      </c>
      <c r="M194" s="131">
        <f t="shared" si="68"/>
        <v>720</v>
      </c>
    </row>
    <row r="195" spans="2:13" ht="20.25" customHeight="1">
      <c r="B195" s="110" t="s">
        <v>122</v>
      </c>
      <c r="C195" s="27" t="s">
        <v>81</v>
      </c>
      <c r="D195" s="27" t="s">
        <v>80</v>
      </c>
      <c r="E195" s="27" t="s">
        <v>339</v>
      </c>
      <c r="F195" s="27" t="s">
        <v>133</v>
      </c>
      <c r="G195" s="27" t="s">
        <v>111</v>
      </c>
      <c r="H195" s="28">
        <f>'вед.прил14'!I241</f>
        <v>720</v>
      </c>
      <c r="I195" s="132">
        <f>'вед.прил14'!J241</f>
        <v>0</v>
      </c>
      <c r="J195" s="132">
        <f>'вед.прил14'!K241</f>
        <v>720</v>
      </c>
      <c r="K195" s="132">
        <f>'вед.прил14'!L241</f>
        <v>720</v>
      </c>
      <c r="L195" s="133">
        <f>'вед.прил14'!M241</f>
        <v>0</v>
      </c>
      <c r="M195" s="133">
        <f>'вед.прил14'!R241</f>
        <v>720</v>
      </c>
    </row>
    <row r="196" spans="2:13" ht="60">
      <c r="B196" s="109" t="s">
        <v>423</v>
      </c>
      <c r="C196" s="25" t="s">
        <v>81</v>
      </c>
      <c r="D196" s="25" t="s">
        <v>80</v>
      </c>
      <c r="E196" s="25" t="s">
        <v>424</v>
      </c>
      <c r="F196" s="25"/>
      <c r="G196" s="25"/>
      <c r="H196" s="26">
        <f aca="true" t="shared" si="69" ref="H196:M196">H202+H197</f>
        <v>16590.399999999998</v>
      </c>
      <c r="I196" s="131">
        <f t="shared" si="69"/>
        <v>0</v>
      </c>
      <c r="J196" s="131">
        <f t="shared" si="69"/>
        <v>16590.399999999998</v>
      </c>
      <c r="K196" s="131">
        <f t="shared" si="69"/>
        <v>16704.8</v>
      </c>
      <c r="L196" s="131">
        <f t="shared" si="69"/>
        <v>0</v>
      </c>
      <c r="M196" s="131">
        <f t="shared" si="69"/>
        <v>16704.8</v>
      </c>
    </row>
    <row r="197" spans="2:13" ht="45">
      <c r="B197" s="109" t="s">
        <v>428</v>
      </c>
      <c r="C197" s="25" t="s">
        <v>81</v>
      </c>
      <c r="D197" s="25" t="s">
        <v>80</v>
      </c>
      <c r="E197" s="25" t="s">
        <v>495</v>
      </c>
      <c r="F197" s="25"/>
      <c r="G197" s="25"/>
      <c r="H197" s="26">
        <f aca="true" t="shared" si="70" ref="H197:M200">H198</f>
        <v>374.6</v>
      </c>
      <c r="I197" s="131">
        <f t="shared" si="70"/>
        <v>0</v>
      </c>
      <c r="J197" s="131">
        <f t="shared" si="70"/>
        <v>374.6</v>
      </c>
      <c r="K197" s="131">
        <f t="shared" si="70"/>
        <v>374.6</v>
      </c>
      <c r="L197" s="131">
        <f t="shared" si="70"/>
        <v>0</v>
      </c>
      <c r="M197" s="131">
        <f t="shared" si="70"/>
        <v>374.6</v>
      </c>
    </row>
    <row r="198" spans="2:13" ht="15">
      <c r="B198" s="109" t="s">
        <v>190</v>
      </c>
      <c r="C198" s="25" t="s">
        <v>81</v>
      </c>
      <c r="D198" s="25" t="s">
        <v>80</v>
      </c>
      <c r="E198" s="25" t="s">
        <v>496</v>
      </c>
      <c r="F198" s="25"/>
      <c r="G198" s="25"/>
      <c r="H198" s="26">
        <f t="shared" si="70"/>
        <v>374.6</v>
      </c>
      <c r="I198" s="131">
        <f t="shared" si="70"/>
        <v>0</v>
      </c>
      <c r="J198" s="131">
        <f t="shared" si="70"/>
        <v>374.6</v>
      </c>
      <c r="K198" s="131">
        <f t="shared" si="70"/>
        <v>374.6</v>
      </c>
      <c r="L198" s="131">
        <f t="shared" si="70"/>
        <v>0</v>
      </c>
      <c r="M198" s="131">
        <f t="shared" si="70"/>
        <v>374.6</v>
      </c>
    </row>
    <row r="199" spans="2:13" ht="45">
      <c r="B199" s="109" t="s">
        <v>224</v>
      </c>
      <c r="C199" s="25" t="s">
        <v>81</v>
      </c>
      <c r="D199" s="25" t="s">
        <v>80</v>
      </c>
      <c r="E199" s="25" t="s">
        <v>496</v>
      </c>
      <c r="F199" s="25" t="s">
        <v>132</v>
      </c>
      <c r="G199" s="25"/>
      <c r="H199" s="26">
        <f t="shared" si="70"/>
        <v>374.6</v>
      </c>
      <c r="I199" s="131">
        <f t="shared" si="70"/>
        <v>0</v>
      </c>
      <c r="J199" s="131">
        <f t="shared" si="70"/>
        <v>374.6</v>
      </c>
      <c r="K199" s="131">
        <f t="shared" si="70"/>
        <v>374.6</v>
      </c>
      <c r="L199" s="131">
        <f t="shared" si="70"/>
        <v>0</v>
      </c>
      <c r="M199" s="131">
        <f t="shared" si="70"/>
        <v>374.6</v>
      </c>
    </row>
    <row r="200" spans="2:13" ht="45">
      <c r="B200" s="109" t="s">
        <v>210</v>
      </c>
      <c r="C200" s="25" t="s">
        <v>81</v>
      </c>
      <c r="D200" s="25" t="s">
        <v>80</v>
      </c>
      <c r="E200" s="25" t="s">
        <v>496</v>
      </c>
      <c r="F200" s="25" t="s">
        <v>133</v>
      </c>
      <c r="G200" s="25"/>
      <c r="H200" s="26">
        <f t="shared" si="70"/>
        <v>374.6</v>
      </c>
      <c r="I200" s="131">
        <f t="shared" si="70"/>
        <v>0</v>
      </c>
      <c r="J200" s="131">
        <f t="shared" si="70"/>
        <v>374.6</v>
      </c>
      <c r="K200" s="131">
        <f t="shared" si="70"/>
        <v>374.6</v>
      </c>
      <c r="L200" s="131">
        <f t="shared" si="70"/>
        <v>0</v>
      </c>
      <c r="M200" s="131">
        <f t="shared" si="70"/>
        <v>374.6</v>
      </c>
    </row>
    <row r="201" spans="2:13" ht="19.5" customHeight="1">
      <c r="B201" s="110" t="s">
        <v>122</v>
      </c>
      <c r="C201" s="27" t="s">
        <v>81</v>
      </c>
      <c r="D201" s="27" t="s">
        <v>80</v>
      </c>
      <c r="E201" s="27" t="s">
        <v>496</v>
      </c>
      <c r="F201" s="27" t="s">
        <v>133</v>
      </c>
      <c r="G201" s="27" t="s">
        <v>111</v>
      </c>
      <c r="H201" s="28">
        <f>'вед.прил14'!I478</f>
        <v>374.6</v>
      </c>
      <c r="I201" s="132">
        <f>'вед.прил14'!J478</f>
        <v>0</v>
      </c>
      <c r="J201" s="132">
        <f>'вед.прил14'!K478</f>
        <v>374.6</v>
      </c>
      <c r="K201" s="132">
        <f>'вед.прил14'!L478</f>
        <v>374.6</v>
      </c>
      <c r="L201" s="132">
        <f>'вед.прил14'!M478</f>
        <v>0</v>
      </c>
      <c r="M201" s="132">
        <f>'вед.прил14'!R478</f>
        <v>374.6</v>
      </c>
    </row>
    <row r="202" spans="2:13" ht="45">
      <c r="B202" s="109" t="s">
        <v>428</v>
      </c>
      <c r="C202" s="25" t="s">
        <v>81</v>
      </c>
      <c r="D202" s="25" t="s">
        <v>80</v>
      </c>
      <c r="E202" s="25" t="s">
        <v>427</v>
      </c>
      <c r="F202" s="25"/>
      <c r="G202" s="25"/>
      <c r="H202" s="26">
        <f aca="true" t="shared" si="71" ref="H202:M202">H214+H210+H203</f>
        <v>16215.8</v>
      </c>
      <c r="I202" s="131">
        <f t="shared" si="71"/>
        <v>0</v>
      </c>
      <c r="J202" s="131">
        <f t="shared" si="71"/>
        <v>16215.8</v>
      </c>
      <c r="K202" s="131">
        <f t="shared" si="71"/>
        <v>16330.199999999999</v>
      </c>
      <c r="L202" s="131">
        <f t="shared" si="71"/>
        <v>0</v>
      </c>
      <c r="M202" s="131">
        <f t="shared" si="71"/>
        <v>16330.199999999999</v>
      </c>
    </row>
    <row r="203" spans="2:13" ht="30">
      <c r="B203" s="109" t="s">
        <v>498</v>
      </c>
      <c r="C203" s="25" t="s">
        <v>81</v>
      </c>
      <c r="D203" s="25" t="s">
        <v>80</v>
      </c>
      <c r="E203" s="25" t="s">
        <v>426</v>
      </c>
      <c r="F203" s="25"/>
      <c r="G203" s="25"/>
      <c r="H203" s="26">
        <f aca="true" t="shared" si="72" ref="H203:M203">H204+H207</f>
        <v>16215.8</v>
      </c>
      <c r="I203" s="131">
        <f t="shared" si="72"/>
        <v>0</v>
      </c>
      <c r="J203" s="131">
        <f t="shared" si="72"/>
        <v>16215.8</v>
      </c>
      <c r="K203" s="131">
        <f t="shared" si="72"/>
        <v>16330.199999999999</v>
      </c>
      <c r="L203" s="131">
        <f t="shared" si="72"/>
        <v>0</v>
      </c>
      <c r="M203" s="131">
        <f t="shared" si="72"/>
        <v>16330.199999999999</v>
      </c>
    </row>
    <row r="204" spans="2:13" ht="45">
      <c r="B204" s="109" t="s">
        <v>224</v>
      </c>
      <c r="C204" s="25" t="s">
        <v>81</v>
      </c>
      <c r="D204" s="25" t="s">
        <v>80</v>
      </c>
      <c r="E204" s="25" t="s">
        <v>426</v>
      </c>
      <c r="F204" s="25" t="s">
        <v>132</v>
      </c>
      <c r="G204" s="25"/>
      <c r="H204" s="26">
        <f aca="true" t="shared" si="73" ref="H204:M205">H205</f>
        <v>16051.9</v>
      </c>
      <c r="I204" s="131">
        <f t="shared" si="73"/>
        <v>0</v>
      </c>
      <c r="J204" s="131">
        <f t="shared" si="73"/>
        <v>16051.9</v>
      </c>
      <c r="K204" s="131">
        <f t="shared" si="73"/>
        <v>16166.3</v>
      </c>
      <c r="L204" s="131">
        <f t="shared" si="73"/>
        <v>0</v>
      </c>
      <c r="M204" s="131">
        <f t="shared" si="73"/>
        <v>16166.3</v>
      </c>
    </row>
    <row r="205" spans="2:13" ht="45">
      <c r="B205" s="109" t="s">
        <v>210</v>
      </c>
      <c r="C205" s="25" t="s">
        <v>81</v>
      </c>
      <c r="D205" s="25" t="s">
        <v>80</v>
      </c>
      <c r="E205" s="25" t="s">
        <v>426</v>
      </c>
      <c r="F205" s="25" t="s">
        <v>133</v>
      </c>
      <c r="G205" s="25"/>
      <c r="H205" s="26">
        <f t="shared" si="73"/>
        <v>16051.9</v>
      </c>
      <c r="I205" s="131">
        <f t="shared" si="73"/>
        <v>0</v>
      </c>
      <c r="J205" s="131">
        <f t="shared" si="73"/>
        <v>16051.9</v>
      </c>
      <c r="K205" s="131">
        <f t="shared" si="73"/>
        <v>16166.3</v>
      </c>
      <c r="L205" s="131">
        <f t="shared" si="73"/>
        <v>0</v>
      </c>
      <c r="M205" s="131">
        <f t="shared" si="73"/>
        <v>16166.3</v>
      </c>
    </row>
    <row r="206" spans="2:13" ht="21.75" customHeight="1">
      <c r="B206" s="110" t="s">
        <v>123</v>
      </c>
      <c r="C206" s="27" t="s">
        <v>81</v>
      </c>
      <c r="D206" s="27" t="s">
        <v>80</v>
      </c>
      <c r="E206" s="27" t="s">
        <v>426</v>
      </c>
      <c r="F206" s="27" t="s">
        <v>133</v>
      </c>
      <c r="G206" s="27" t="s">
        <v>112</v>
      </c>
      <c r="H206" s="28">
        <f>'вед.прил14'!I483</f>
        <v>16051.9</v>
      </c>
      <c r="I206" s="132">
        <f>'вед.прил14'!J483</f>
        <v>0</v>
      </c>
      <c r="J206" s="132">
        <f>'вед.прил14'!K483</f>
        <v>16051.9</v>
      </c>
      <c r="K206" s="132">
        <f>'вед.прил14'!L483</f>
        <v>16166.3</v>
      </c>
      <c r="L206" s="132">
        <f>'вед.прил14'!M483</f>
        <v>0</v>
      </c>
      <c r="M206" s="132">
        <f>'вед.прил14'!R483</f>
        <v>16166.3</v>
      </c>
    </row>
    <row r="207" spans="2:13" ht="45">
      <c r="B207" s="109" t="s">
        <v>224</v>
      </c>
      <c r="C207" s="25" t="s">
        <v>81</v>
      </c>
      <c r="D207" s="25" t="s">
        <v>80</v>
      </c>
      <c r="E207" s="25" t="s">
        <v>426</v>
      </c>
      <c r="F207" s="25" t="s">
        <v>132</v>
      </c>
      <c r="G207" s="25"/>
      <c r="H207" s="26">
        <f aca="true" t="shared" si="74" ref="H207:M208">H208</f>
        <v>163.9</v>
      </c>
      <c r="I207" s="131">
        <f t="shared" si="74"/>
        <v>0</v>
      </c>
      <c r="J207" s="131">
        <f t="shared" si="74"/>
        <v>163.9</v>
      </c>
      <c r="K207" s="131">
        <f t="shared" si="74"/>
        <v>163.9</v>
      </c>
      <c r="L207" s="131">
        <f t="shared" si="74"/>
        <v>0</v>
      </c>
      <c r="M207" s="131">
        <f t="shared" si="74"/>
        <v>163.9</v>
      </c>
    </row>
    <row r="208" spans="2:13" ht="45">
      <c r="B208" s="109" t="s">
        <v>210</v>
      </c>
      <c r="C208" s="25" t="s">
        <v>81</v>
      </c>
      <c r="D208" s="25" t="s">
        <v>80</v>
      </c>
      <c r="E208" s="25" t="s">
        <v>426</v>
      </c>
      <c r="F208" s="25" t="s">
        <v>133</v>
      </c>
      <c r="G208" s="25"/>
      <c r="H208" s="26">
        <f t="shared" si="74"/>
        <v>163.9</v>
      </c>
      <c r="I208" s="131">
        <f t="shared" si="74"/>
        <v>0</v>
      </c>
      <c r="J208" s="131">
        <f t="shared" si="74"/>
        <v>163.9</v>
      </c>
      <c r="K208" s="131">
        <f t="shared" si="74"/>
        <v>163.9</v>
      </c>
      <c r="L208" s="131">
        <f t="shared" si="74"/>
        <v>0</v>
      </c>
      <c r="M208" s="131">
        <f t="shared" si="74"/>
        <v>163.9</v>
      </c>
    </row>
    <row r="209" spans="2:13" ht="18.75" customHeight="1">
      <c r="B209" s="110" t="s">
        <v>122</v>
      </c>
      <c r="C209" s="27" t="s">
        <v>81</v>
      </c>
      <c r="D209" s="27" t="s">
        <v>80</v>
      </c>
      <c r="E209" s="27" t="s">
        <v>426</v>
      </c>
      <c r="F209" s="27" t="s">
        <v>133</v>
      </c>
      <c r="G209" s="27" t="s">
        <v>111</v>
      </c>
      <c r="H209" s="28">
        <f>'вед.прил14'!I486</f>
        <v>163.9</v>
      </c>
      <c r="I209" s="132">
        <f>'вед.прил14'!J486</f>
        <v>0</v>
      </c>
      <c r="J209" s="132">
        <f>'вед.прил14'!K486</f>
        <v>163.9</v>
      </c>
      <c r="K209" s="132">
        <f>'вед.прил14'!L486</f>
        <v>163.9</v>
      </c>
      <c r="L209" s="132">
        <f>'вед.прил14'!M486</f>
        <v>0</v>
      </c>
      <c r="M209" s="132">
        <f>'вед.прил14'!R486</f>
        <v>163.9</v>
      </c>
    </row>
    <row r="210" spans="2:13" ht="18.75" customHeight="1">
      <c r="B210" s="109" t="s">
        <v>190</v>
      </c>
      <c r="C210" s="25" t="s">
        <v>81</v>
      </c>
      <c r="D210" s="25" t="s">
        <v>80</v>
      </c>
      <c r="E210" s="25" t="s">
        <v>429</v>
      </c>
      <c r="F210" s="25"/>
      <c r="G210" s="25"/>
      <c r="H210" s="26">
        <f aca="true" t="shared" si="75" ref="H210:M212">H211</f>
        <v>0</v>
      </c>
      <c r="I210" s="131">
        <f t="shared" si="75"/>
        <v>0</v>
      </c>
      <c r="J210" s="131">
        <f t="shared" si="75"/>
        <v>0</v>
      </c>
      <c r="K210" s="131">
        <f t="shared" si="75"/>
        <v>0</v>
      </c>
      <c r="L210" s="131">
        <f t="shared" si="75"/>
        <v>0</v>
      </c>
      <c r="M210" s="131">
        <f t="shared" si="75"/>
        <v>0</v>
      </c>
    </row>
    <row r="211" spans="2:13" ht="45">
      <c r="B211" s="109" t="s">
        <v>224</v>
      </c>
      <c r="C211" s="25" t="s">
        <v>81</v>
      </c>
      <c r="D211" s="25" t="s">
        <v>80</v>
      </c>
      <c r="E211" s="25" t="s">
        <v>429</v>
      </c>
      <c r="F211" s="25" t="s">
        <v>132</v>
      </c>
      <c r="G211" s="25"/>
      <c r="H211" s="26">
        <f t="shared" si="75"/>
        <v>0</v>
      </c>
      <c r="I211" s="131">
        <f t="shared" si="75"/>
        <v>0</v>
      </c>
      <c r="J211" s="131">
        <f t="shared" si="75"/>
        <v>0</v>
      </c>
      <c r="K211" s="131">
        <f t="shared" si="75"/>
        <v>0</v>
      </c>
      <c r="L211" s="131">
        <f t="shared" si="75"/>
        <v>0</v>
      </c>
      <c r="M211" s="131">
        <f t="shared" si="75"/>
        <v>0</v>
      </c>
    </row>
    <row r="212" spans="2:13" ht="45">
      <c r="B212" s="109" t="s">
        <v>210</v>
      </c>
      <c r="C212" s="25" t="s">
        <v>81</v>
      </c>
      <c r="D212" s="25" t="s">
        <v>80</v>
      </c>
      <c r="E212" s="25" t="s">
        <v>429</v>
      </c>
      <c r="F212" s="25" t="s">
        <v>133</v>
      </c>
      <c r="G212" s="25"/>
      <c r="H212" s="26">
        <f t="shared" si="75"/>
        <v>0</v>
      </c>
      <c r="I212" s="131">
        <f t="shared" si="75"/>
        <v>0</v>
      </c>
      <c r="J212" s="131">
        <f t="shared" si="75"/>
        <v>0</v>
      </c>
      <c r="K212" s="131">
        <f t="shared" si="75"/>
        <v>0</v>
      </c>
      <c r="L212" s="131">
        <f t="shared" si="75"/>
        <v>0</v>
      </c>
      <c r="M212" s="131">
        <f t="shared" si="75"/>
        <v>0</v>
      </c>
    </row>
    <row r="213" spans="2:13" ht="17.25" customHeight="1">
      <c r="B213" s="110" t="s">
        <v>123</v>
      </c>
      <c r="C213" s="27" t="s">
        <v>81</v>
      </c>
      <c r="D213" s="27" t="s">
        <v>80</v>
      </c>
      <c r="E213" s="27" t="s">
        <v>429</v>
      </c>
      <c r="F213" s="27" t="s">
        <v>133</v>
      </c>
      <c r="G213" s="27" t="s">
        <v>112</v>
      </c>
      <c r="H213" s="28">
        <f>'вед.прил14'!I490</f>
        <v>0</v>
      </c>
      <c r="I213" s="132">
        <f>'вед.прил14'!J490</f>
        <v>0</v>
      </c>
      <c r="J213" s="132">
        <f>'вед.прил14'!K490</f>
        <v>0</v>
      </c>
      <c r="K213" s="132">
        <f>'вед.прил14'!L490</f>
        <v>0</v>
      </c>
      <c r="L213" s="133">
        <f>'вед.прил14'!M490</f>
        <v>0</v>
      </c>
      <c r="M213" s="133">
        <f>'вед.прил14'!R490</f>
        <v>0</v>
      </c>
    </row>
    <row r="214" spans="2:13" ht="17.25" customHeight="1">
      <c r="B214" s="109" t="s">
        <v>190</v>
      </c>
      <c r="C214" s="25" t="s">
        <v>81</v>
      </c>
      <c r="D214" s="25" t="s">
        <v>80</v>
      </c>
      <c r="E214" s="25" t="s">
        <v>430</v>
      </c>
      <c r="F214" s="25"/>
      <c r="G214" s="25"/>
      <c r="H214" s="26">
        <f aca="true" t="shared" si="76" ref="H214:M216">H215</f>
        <v>0</v>
      </c>
      <c r="I214" s="131">
        <f t="shared" si="76"/>
        <v>0</v>
      </c>
      <c r="J214" s="131">
        <f t="shared" si="76"/>
        <v>0</v>
      </c>
      <c r="K214" s="131">
        <f t="shared" si="76"/>
        <v>0</v>
      </c>
      <c r="L214" s="131">
        <f t="shared" si="76"/>
        <v>0</v>
      </c>
      <c r="M214" s="131">
        <f t="shared" si="76"/>
        <v>0</v>
      </c>
    </row>
    <row r="215" spans="2:13" ht="45">
      <c r="B215" s="109" t="s">
        <v>224</v>
      </c>
      <c r="C215" s="25" t="s">
        <v>81</v>
      </c>
      <c r="D215" s="25" t="s">
        <v>80</v>
      </c>
      <c r="E215" s="25" t="s">
        <v>430</v>
      </c>
      <c r="F215" s="25" t="s">
        <v>132</v>
      </c>
      <c r="G215" s="25"/>
      <c r="H215" s="26">
        <f t="shared" si="76"/>
        <v>0</v>
      </c>
      <c r="I215" s="131">
        <f t="shared" si="76"/>
        <v>0</v>
      </c>
      <c r="J215" s="131">
        <f t="shared" si="76"/>
        <v>0</v>
      </c>
      <c r="K215" s="131">
        <f t="shared" si="76"/>
        <v>0</v>
      </c>
      <c r="L215" s="131">
        <f t="shared" si="76"/>
        <v>0</v>
      </c>
      <c r="M215" s="131">
        <f t="shared" si="76"/>
        <v>0</v>
      </c>
    </row>
    <row r="216" spans="2:13" ht="45">
      <c r="B216" s="109" t="s">
        <v>210</v>
      </c>
      <c r="C216" s="25" t="s">
        <v>81</v>
      </c>
      <c r="D216" s="25" t="s">
        <v>80</v>
      </c>
      <c r="E216" s="25" t="s">
        <v>430</v>
      </c>
      <c r="F216" s="25" t="s">
        <v>133</v>
      </c>
      <c r="G216" s="25"/>
      <c r="H216" s="26">
        <f t="shared" si="76"/>
        <v>0</v>
      </c>
      <c r="I216" s="131">
        <f t="shared" si="76"/>
        <v>0</v>
      </c>
      <c r="J216" s="131">
        <f t="shared" si="76"/>
        <v>0</v>
      </c>
      <c r="K216" s="131">
        <f t="shared" si="76"/>
        <v>0</v>
      </c>
      <c r="L216" s="131">
        <f t="shared" si="76"/>
        <v>0</v>
      </c>
      <c r="M216" s="131">
        <f t="shared" si="76"/>
        <v>0</v>
      </c>
    </row>
    <row r="217" spans="2:13" ht="17.25" customHeight="1">
      <c r="B217" s="110" t="s">
        <v>122</v>
      </c>
      <c r="C217" s="27" t="s">
        <v>81</v>
      </c>
      <c r="D217" s="27" t="s">
        <v>80</v>
      </c>
      <c r="E217" s="27" t="s">
        <v>430</v>
      </c>
      <c r="F217" s="27" t="s">
        <v>133</v>
      </c>
      <c r="G217" s="27" t="s">
        <v>111</v>
      </c>
      <c r="H217" s="28">
        <f>'вед.прил14'!I494</f>
        <v>0</v>
      </c>
      <c r="I217" s="132">
        <f>'вед.прил14'!J494</f>
        <v>0</v>
      </c>
      <c r="J217" s="132">
        <f>'вед.прил14'!K494</f>
        <v>0</v>
      </c>
      <c r="K217" s="132">
        <f>'вед.прил14'!L494</f>
        <v>0</v>
      </c>
      <c r="L217" s="133">
        <f>'вед.прил14'!M494</f>
        <v>0</v>
      </c>
      <c r="M217" s="133">
        <f>'вед.прил14'!R494</f>
        <v>0</v>
      </c>
    </row>
    <row r="218" spans="2:13" ht="31.5" customHeight="1">
      <c r="B218" s="66" t="s">
        <v>96</v>
      </c>
      <c r="C218" s="43" t="s">
        <v>81</v>
      </c>
      <c r="D218" s="43" t="s">
        <v>93</v>
      </c>
      <c r="E218" s="43"/>
      <c r="F218" s="43"/>
      <c r="G218" s="43"/>
      <c r="H218" s="44">
        <f aca="true" t="shared" si="77" ref="H218:M218">H219+H230</f>
        <v>410</v>
      </c>
      <c r="I218" s="130">
        <f t="shared" si="77"/>
        <v>0</v>
      </c>
      <c r="J218" s="130">
        <f t="shared" si="77"/>
        <v>410</v>
      </c>
      <c r="K218" s="130">
        <f t="shared" si="77"/>
        <v>350</v>
      </c>
      <c r="L218" s="130">
        <f t="shared" si="77"/>
        <v>0</v>
      </c>
      <c r="M218" s="130">
        <f t="shared" si="77"/>
        <v>350</v>
      </c>
    </row>
    <row r="219" spans="2:13" ht="60">
      <c r="B219" s="106" t="str">
        <f>'вед.прил14'!A380</f>
        <v>Муниципальная программа "Развитие и поддержка малого и среднего предпринимательства в городе Ливны на 2020-2022 годы"</v>
      </c>
      <c r="C219" s="25" t="s">
        <v>81</v>
      </c>
      <c r="D219" s="25" t="s">
        <v>93</v>
      </c>
      <c r="E219" s="25" t="str">
        <f>'вед.прил14'!E380</f>
        <v>50 0 00 00000</v>
      </c>
      <c r="F219" s="25"/>
      <c r="G219" s="25"/>
      <c r="H219" s="26">
        <f aca="true" t="shared" si="78" ref="H219:M219">H220+H225</f>
        <v>60</v>
      </c>
      <c r="I219" s="131">
        <f t="shared" si="78"/>
        <v>0</v>
      </c>
      <c r="J219" s="131">
        <f t="shared" si="78"/>
        <v>60</v>
      </c>
      <c r="K219" s="131">
        <f t="shared" si="78"/>
        <v>0</v>
      </c>
      <c r="L219" s="131">
        <f t="shared" si="78"/>
        <v>0</v>
      </c>
      <c r="M219" s="131">
        <f t="shared" si="78"/>
        <v>0</v>
      </c>
    </row>
    <row r="220" spans="2:13" ht="60">
      <c r="B220" s="106" t="str">
        <f>'вед.прил14'!A381</f>
        <v>Основное мероприятие «Предоставление консультационных, информационных и иных услуг для сектора малого и среднего предпринимательства»</v>
      </c>
      <c r="C220" s="25" t="s">
        <v>81</v>
      </c>
      <c r="D220" s="25" t="s">
        <v>93</v>
      </c>
      <c r="E220" s="89" t="str">
        <f>'вед.прил14'!E381</f>
        <v>50 0 05 00000</v>
      </c>
      <c r="F220" s="25"/>
      <c r="G220" s="25"/>
      <c r="H220" s="26">
        <f aca="true" t="shared" si="79" ref="H220:M223">H221</f>
        <v>20</v>
      </c>
      <c r="I220" s="131">
        <f t="shared" si="79"/>
        <v>0</v>
      </c>
      <c r="J220" s="131">
        <f t="shared" si="79"/>
        <v>20</v>
      </c>
      <c r="K220" s="131">
        <f t="shared" si="79"/>
        <v>0</v>
      </c>
      <c r="L220" s="131">
        <f t="shared" si="79"/>
        <v>0</v>
      </c>
      <c r="M220" s="131">
        <f t="shared" si="79"/>
        <v>0</v>
      </c>
    </row>
    <row r="221" spans="2:13" ht="20.25" customHeight="1">
      <c r="B221" s="109" t="s">
        <v>190</v>
      </c>
      <c r="C221" s="25" t="s">
        <v>81</v>
      </c>
      <c r="D221" s="25" t="s">
        <v>93</v>
      </c>
      <c r="E221" s="89" t="str">
        <f>'вед.прил14'!E382</f>
        <v>50 0 05 77180</v>
      </c>
      <c r="F221" s="25"/>
      <c r="G221" s="25"/>
      <c r="H221" s="26">
        <f t="shared" si="79"/>
        <v>20</v>
      </c>
      <c r="I221" s="131">
        <f t="shared" si="79"/>
        <v>0</v>
      </c>
      <c r="J221" s="131">
        <f t="shared" si="79"/>
        <v>20</v>
      </c>
      <c r="K221" s="131">
        <f t="shared" si="79"/>
        <v>0</v>
      </c>
      <c r="L221" s="131">
        <f t="shared" si="79"/>
        <v>0</v>
      </c>
      <c r="M221" s="131">
        <f t="shared" si="79"/>
        <v>0</v>
      </c>
    </row>
    <row r="222" spans="2:13" ht="45">
      <c r="B222" s="109" t="s">
        <v>224</v>
      </c>
      <c r="C222" s="25" t="s">
        <v>81</v>
      </c>
      <c r="D222" s="25" t="s">
        <v>93</v>
      </c>
      <c r="E222" s="89" t="str">
        <f>'вед.прил14'!E383</f>
        <v>50 0 05 77180</v>
      </c>
      <c r="F222" s="25" t="s">
        <v>132</v>
      </c>
      <c r="G222" s="25"/>
      <c r="H222" s="26">
        <f t="shared" si="79"/>
        <v>20</v>
      </c>
      <c r="I222" s="131">
        <f t="shared" si="79"/>
        <v>0</v>
      </c>
      <c r="J222" s="131">
        <f t="shared" si="79"/>
        <v>20</v>
      </c>
      <c r="K222" s="131">
        <f t="shared" si="79"/>
        <v>0</v>
      </c>
      <c r="L222" s="131">
        <f t="shared" si="79"/>
        <v>0</v>
      </c>
      <c r="M222" s="131">
        <f t="shared" si="79"/>
        <v>0</v>
      </c>
    </row>
    <row r="223" spans="2:13" ht="45">
      <c r="B223" s="109" t="s">
        <v>210</v>
      </c>
      <c r="C223" s="25" t="s">
        <v>81</v>
      </c>
      <c r="D223" s="25" t="s">
        <v>93</v>
      </c>
      <c r="E223" s="89" t="str">
        <f>'вед.прил14'!E384</f>
        <v>50 0 05 77180</v>
      </c>
      <c r="F223" s="25" t="s">
        <v>133</v>
      </c>
      <c r="G223" s="25"/>
      <c r="H223" s="26">
        <f t="shared" si="79"/>
        <v>20</v>
      </c>
      <c r="I223" s="131">
        <f t="shared" si="79"/>
        <v>0</v>
      </c>
      <c r="J223" s="131">
        <f t="shared" si="79"/>
        <v>20</v>
      </c>
      <c r="K223" s="131">
        <f t="shared" si="79"/>
        <v>0</v>
      </c>
      <c r="L223" s="131">
        <f t="shared" si="79"/>
        <v>0</v>
      </c>
      <c r="M223" s="131">
        <f t="shared" si="79"/>
        <v>0</v>
      </c>
    </row>
    <row r="224" spans="2:13" ht="18.75" customHeight="1">
      <c r="B224" s="110" t="s">
        <v>122</v>
      </c>
      <c r="C224" s="27" t="s">
        <v>81</v>
      </c>
      <c r="D224" s="27" t="s">
        <v>93</v>
      </c>
      <c r="E224" s="90" t="str">
        <f>'вед.прил14'!E385</f>
        <v>50 0 05 77180</v>
      </c>
      <c r="F224" s="27" t="s">
        <v>133</v>
      </c>
      <c r="G224" s="27" t="s">
        <v>111</v>
      </c>
      <c r="H224" s="28">
        <f>'вед.прил14'!I385</f>
        <v>20</v>
      </c>
      <c r="I224" s="132">
        <f>'вед.прил14'!J385</f>
        <v>0</v>
      </c>
      <c r="J224" s="132">
        <f>'вед.прил14'!K385</f>
        <v>20</v>
      </c>
      <c r="K224" s="132">
        <f>'вед.прил14'!L385</f>
        <v>0</v>
      </c>
      <c r="L224" s="133">
        <f>'вед.прил14'!M385</f>
        <v>0</v>
      </c>
      <c r="M224" s="133">
        <f>'вед.прил14'!R385</f>
        <v>0</v>
      </c>
    </row>
    <row r="225" spans="2:13" ht="60">
      <c r="B225" s="106" t="str">
        <f>'вед.прил14'!A386</f>
        <v>Основное мероприятие "Вовлечение в сферу малого предпринимательства молодежи, пропаганда предпринимательской деятельности"</v>
      </c>
      <c r="C225" s="25" t="s">
        <v>81</v>
      </c>
      <c r="D225" s="25" t="s">
        <v>93</v>
      </c>
      <c r="E225" s="89" t="str">
        <f>'вед.прил14'!E386</f>
        <v>50 0 06 00000</v>
      </c>
      <c r="F225" s="25"/>
      <c r="G225" s="25"/>
      <c r="H225" s="26">
        <f aca="true" t="shared" si="80" ref="H225:M228">H226</f>
        <v>40</v>
      </c>
      <c r="I225" s="131">
        <f t="shared" si="80"/>
        <v>0</v>
      </c>
      <c r="J225" s="131">
        <f t="shared" si="80"/>
        <v>40</v>
      </c>
      <c r="K225" s="131">
        <f t="shared" si="80"/>
        <v>0</v>
      </c>
      <c r="L225" s="131">
        <f t="shared" si="80"/>
        <v>0</v>
      </c>
      <c r="M225" s="131">
        <f t="shared" si="80"/>
        <v>0</v>
      </c>
    </row>
    <row r="226" spans="2:13" ht="18.75" customHeight="1">
      <c r="B226" s="106" t="str">
        <f>'вед.прил14'!A387</f>
        <v>Реализация основного мероприятия</v>
      </c>
      <c r="C226" s="25" t="s">
        <v>81</v>
      </c>
      <c r="D226" s="25" t="s">
        <v>93</v>
      </c>
      <c r="E226" s="89" t="str">
        <f>'вед.прил14'!E387</f>
        <v>50 0 06 77180</v>
      </c>
      <c r="F226" s="25"/>
      <c r="G226" s="25"/>
      <c r="H226" s="26">
        <f t="shared" si="80"/>
        <v>40</v>
      </c>
      <c r="I226" s="131">
        <f t="shared" si="80"/>
        <v>0</v>
      </c>
      <c r="J226" s="131">
        <f t="shared" si="80"/>
        <v>40</v>
      </c>
      <c r="K226" s="131">
        <f t="shared" si="80"/>
        <v>0</v>
      </c>
      <c r="L226" s="131">
        <f t="shared" si="80"/>
        <v>0</v>
      </c>
      <c r="M226" s="131">
        <f t="shared" si="80"/>
        <v>0</v>
      </c>
    </row>
    <row r="227" spans="2:13" ht="45">
      <c r="B227" s="106" t="str">
        <f>'вед.прил14'!A388</f>
        <v>Закупка товаров, работ и услуг для обеспечения государственных (муниципальных) нужд</v>
      </c>
      <c r="C227" s="25" t="s">
        <v>81</v>
      </c>
      <c r="D227" s="25" t="s">
        <v>93</v>
      </c>
      <c r="E227" s="89" t="str">
        <f>'вед.прил14'!E388</f>
        <v>50 0 06 77180</v>
      </c>
      <c r="F227" s="25" t="s">
        <v>132</v>
      </c>
      <c r="G227" s="25"/>
      <c r="H227" s="26">
        <f t="shared" si="80"/>
        <v>40</v>
      </c>
      <c r="I227" s="131">
        <f t="shared" si="80"/>
        <v>0</v>
      </c>
      <c r="J227" s="131">
        <f t="shared" si="80"/>
        <v>40</v>
      </c>
      <c r="K227" s="131">
        <f t="shared" si="80"/>
        <v>0</v>
      </c>
      <c r="L227" s="131">
        <f t="shared" si="80"/>
        <v>0</v>
      </c>
      <c r="M227" s="131">
        <f t="shared" si="80"/>
        <v>0</v>
      </c>
    </row>
    <row r="228" spans="2:13" ht="45">
      <c r="B228" s="106" t="str">
        <f>'вед.прил14'!A389</f>
        <v>Иные закупки товаров, работ и услуг для обеспечения государственных (муниципальных) нужд</v>
      </c>
      <c r="C228" s="25" t="s">
        <v>81</v>
      </c>
      <c r="D228" s="25" t="s">
        <v>93</v>
      </c>
      <c r="E228" s="89" t="str">
        <f>'вед.прил14'!E389</f>
        <v>50 0 06 77180</v>
      </c>
      <c r="F228" s="25" t="s">
        <v>133</v>
      </c>
      <c r="G228" s="25"/>
      <c r="H228" s="26">
        <f t="shared" si="80"/>
        <v>40</v>
      </c>
      <c r="I228" s="131">
        <f t="shared" si="80"/>
        <v>0</v>
      </c>
      <c r="J228" s="131">
        <f t="shared" si="80"/>
        <v>40</v>
      </c>
      <c r="K228" s="131">
        <f t="shared" si="80"/>
        <v>0</v>
      </c>
      <c r="L228" s="131">
        <f t="shared" si="80"/>
        <v>0</v>
      </c>
      <c r="M228" s="131">
        <f t="shared" si="80"/>
        <v>0</v>
      </c>
    </row>
    <row r="229" spans="2:13" ht="20.25" customHeight="1">
      <c r="B229" s="110" t="str">
        <f>'вед.прил14'!A390</f>
        <v>Городские средства</v>
      </c>
      <c r="C229" s="27" t="s">
        <v>81</v>
      </c>
      <c r="D229" s="27" t="s">
        <v>93</v>
      </c>
      <c r="E229" s="90" t="str">
        <f>'вед.прил14'!E390</f>
        <v>50 0 06 77180</v>
      </c>
      <c r="F229" s="27" t="s">
        <v>133</v>
      </c>
      <c r="G229" s="27" t="s">
        <v>111</v>
      </c>
      <c r="H229" s="28">
        <f>'вед.прил14'!I390</f>
        <v>40</v>
      </c>
      <c r="I229" s="132">
        <f>'вед.прил14'!J390</f>
        <v>0</v>
      </c>
      <c r="J229" s="132">
        <f>'вед.прил14'!K390</f>
        <v>40</v>
      </c>
      <c r="K229" s="132">
        <f>'вед.прил14'!L390</f>
        <v>0</v>
      </c>
      <c r="L229" s="133">
        <f>'вед.прил14'!M390</f>
        <v>0</v>
      </c>
      <c r="M229" s="133">
        <f>'вед.прил14'!R390</f>
        <v>0</v>
      </c>
    </row>
    <row r="230" spans="2:13" ht="23.25" customHeight="1">
      <c r="B230" s="106" t="s">
        <v>53</v>
      </c>
      <c r="C230" s="25" t="s">
        <v>81</v>
      </c>
      <c r="D230" s="25" t="s">
        <v>93</v>
      </c>
      <c r="E230" s="25" t="s">
        <v>265</v>
      </c>
      <c r="F230" s="25"/>
      <c r="G230" s="25"/>
      <c r="H230" s="26">
        <f aca="true" t="shared" si="81" ref="H230:M233">H231</f>
        <v>350</v>
      </c>
      <c r="I230" s="131">
        <f t="shared" si="81"/>
        <v>0</v>
      </c>
      <c r="J230" s="131">
        <f t="shared" si="81"/>
        <v>350</v>
      </c>
      <c r="K230" s="131">
        <f t="shared" si="81"/>
        <v>350</v>
      </c>
      <c r="L230" s="131">
        <f t="shared" si="81"/>
        <v>0</v>
      </c>
      <c r="M230" s="131">
        <f t="shared" si="81"/>
        <v>350</v>
      </c>
    </row>
    <row r="231" spans="2:13" ht="45">
      <c r="B231" s="106" t="s">
        <v>167</v>
      </c>
      <c r="C231" s="25" t="s">
        <v>81</v>
      </c>
      <c r="D231" s="25" t="s">
        <v>93</v>
      </c>
      <c r="E231" s="25" t="s">
        <v>335</v>
      </c>
      <c r="F231" s="25"/>
      <c r="G231" s="25"/>
      <c r="H231" s="26">
        <f t="shared" si="81"/>
        <v>350</v>
      </c>
      <c r="I231" s="131">
        <f t="shared" si="81"/>
        <v>0</v>
      </c>
      <c r="J231" s="131">
        <f t="shared" si="81"/>
        <v>350</v>
      </c>
      <c r="K231" s="131">
        <f t="shared" si="81"/>
        <v>350</v>
      </c>
      <c r="L231" s="131">
        <f t="shared" si="81"/>
        <v>0</v>
      </c>
      <c r="M231" s="131">
        <f t="shared" si="81"/>
        <v>350</v>
      </c>
    </row>
    <row r="232" spans="2:13" ht="45">
      <c r="B232" s="109" t="s">
        <v>224</v>
      </c>
      <c r="C232" s="25" t="s">
        <v>81</v>
      </c>
      <c r="D232" s="25" t="s">
        <v>93</v>
      </c>
      <c r="E232" s="25" t="s">
        <v>335</v>
      </c>
      <c r="F232" s="25" t="s">
        <v>132</v>
      </c>
      <c r="G232" s="25"/>
      <c r="H232" s="26">
        <f t="shared" si="81"/>
        <v>350</v>
      </c>
      <c r="I232" s="131">
        <f t="shared" si="81"/>
        <v>0</v>
      </c>
      <c r="J232" s="131">
        <f t="shared" si="81"/>
        <v>350</v>
      </c>
      <c r="K232" s="131">
        <f t="shared" si="81"/>
        <v>350</v>
      </c>
      <c r="L232" s="131">
        <f t="shared" si="81"/>
        <v>0</v>
      </c>
      <c r="M232" s="131">
        <f t="shared" si="81"/>
        <v>350</v>
      </c>
    </row>
    <row r="233" spans="2:13" ht="45">
      <c r="B233" s="109" t="s">
        <v>210</v>
      </c>
      <c r="C233" s="25" t="s">
        <v>81</v>
      </c>
      <c r="D233" s="25" t="s">
        <v>93</v>
      </c>
      <c r="E233" s="25" t="s">
        <v>335</v>
      </c>
      <c r="F233" s="25" t="s">
        <v>133</v>
      </c>
      <c r="G233" s="25"/>
      <c r="H233" s="26">
        <f t="shared" si="81"/>
        <v>350</v>
      </c>
      <c r="I233" s="131">
        <f t="shared" si="81"/>
        <v>0</v>
      </c>
      <c r="J233" s="131">
        <f t="shared" si="81"/>
        <v>350</v>
      </c>
      <c r="K233" s="131">
        <f t="shared" si="81"/>
        <v>350</v>
      </c>
      <c r="L233" s="131">
        <f t="shared" si="81"/>
        <v>0</v>
      </c>
      <c r="M233" s="131">
        <f t="shared" si="81"/>
        <v>350</v>
      </c>
    </row>
    <row r="234" spans="2:13" ht="15">
      <c r="B234" s="108" t="s">
        <v>122</v>
      </c>
      <c r="C234" s="27" t="s">
        <v>81</v>
      </c>
      <c r="D234" s="27" t="s">
        <v>93</v>
      </c>
      <c r="E234" s="27" t="s">
        <v>335</v>
      </c>
      <c r="F234" s="27" t="s">
        <v>133</v>
      </c>
      <c r="G234" s="27" t="s">
        <v>111</v>
      </c>
      <c r="H234" s="28">
        <f>'вед.прил14'!I247</f>
        <v>350</v>
      </c>
      <c r="I234" s="132">
        <f>'вед.прил14'!J247</f>
        <v>0</v>
      </c>
      <c r="J234" s="132">
        <f>'вед.прил14'!K247</f>
        <v>350</v>
      </c>
      <c r="K234" s="132">
        <f>'вед.прил14'!L247</f>
        <v>350</v>
      </c>
      <c r="L234" s="133">
        <f>'вед.прил14'!M247</f>
        <v>0</v>
      </c>
      <c r="M234" s="133">
        <f>'вед.прил14'!R247</f>
        <v>350</v>
      </c>
    </row>
    <row r="235" spans="2:13" ht="16.5" customHeight="1">
      <c r="B235" s="112" t="s">
        <v>67</v>
      </c>
      <c r="C235" s="43" t="s">
        <v>83</v>
      </c>
      <c r="D235" s="43"/>
      <c r="E235" s="43"/>
      <c r="F235" s="43"/>
      <c r="G235" s="43"/>
      <c r="H235" s="31">
        <f aca="true" t="shared" si="82" ref="H235:M235">H238+H244+H286+H357</f>
        <v>64608</v>
      </c>
      <c r="I235" s="134">
        <f t="shared" si="82"/>
        <v>0</v>
      </c>
      <c r="J235" s="134">
        <f t="shared" si="82"/>
        <v>64608</v>
      </c>
      <c r="K235" s="134">
        <f t="shared" si="82"/>
        <v>51361.5</v>
      </c>
      <c r="L235" s="134">
        <f t="shared" si="82"/>
        <v>0</v>
      </c>
      <c r="M235" s="134">
        <f t="shared" si="82"/>
        <v>51361.5</v>
      </c>
    </row>
    <row r="236" spans="2:13" ht="19.5" customHeight="1">
      <c r="B236" s="112" t="s">
        <v>122</v>
      </c>
      <c r="C236" s="43" t="s">
        <v>83</v>
      </c>
      <c r="D236" s="43"/>
      <c r="E236" s="43"/>
      <c r="F236" s="43"/>
      <c r="G236" s="43" t="s">
        <v>111</v>
      </c>
      <c r="H236" s="31">
        <f aca="true" t="shared" si="83" ref="H236:M236">H243+H259+H264+H269+H274+H285+H292+H297+H301+H306+H311+H316+H321+H326+H331+H342+H353+H362+H365+H280+H348+H336+H254</f>
        <v>42648</v>
      </c>
      <c r="I236" s="134">
        <f t="shared" si="83"/>
        <v>0</v>
      </c>
      <c r="J236" s="134">
        <f t="shared" si="83"/>
        <v>42648</v>
      </c>
      <c r="K236" s="134">
        <f t="shared" si="83"/>
        <v>34503</v>
      </c>
      <c r="L236" s="134">
        <f t="shared" si="83"/>
        <v>0</v>
      </c>
      <c r="M236" s="134">
        <f t="shared" si="83"/>
        <v>34503</v>
      </c>
    </row>
    <row r="237" spans="2:13" ht="19.5" customHeight="1">
      <c r="B237" s="112" t="s">
        <v>123</v>
      </c>
      <c r="C237" s="43" t="s">
        <v>83</v>
      </c>
      <c r="D237" s="43"/>
      <c r="E237" s="43"/>
      <c r="F237" s="43"/>
      <c r="G237" s="43" t="s">
        <v>112</v>
      </c>
      <c r="H237" s="31">
        <f aca="true" t="shared" si="84" ref="H237:M237">H356+H250</f>
        <v>21960</v>
      </c>
      <c r="I237" s="134">
        <f t="shared" si="84"/>
        <v>0</v>
      </c>
      <c r="J237" s="134">
        <f t="shared" si="84"/>
        <v>21960</v>
      </c>
      <c r="K237" s="134">
        <f t="shared" si="84"/>
        <v>16858.5</v>
      </c>
      <c r="L237" s="134">
        <f t="shared" si="84"/>
        <v>0</v>
      </c>
      <c r="M237" s="134">
        <f t="shared" si="84"/>
        <v>16858.5</v>
      </c>
    </row>
    <row r="238" spans="2:13" ht="18" customHeight="1">
      <c r="B238" s="66" t="s">
        <v>68</v>
      </c>
      <c r="C238" s="43" t="s">
        <v>83</v>
      </c>
      <c r="D238" s="43" t="s">
        <v>78</v>
      </c>
      <c r="E238" s="43"/>
      <c r="F238" s="43"/>
      <c r="G238" s="43"/>
      <c r="H238" s="44">
        <f aca="true" t="shared" si="85" ref="H238:M238">H239</f>
        <v>1900</v>
      </c>
      <c r="I238" s="130">
        <f t="shared" si="85"/>
        <v>0</v>
      </c>
      <c r="J238" s="130">
        <f t="shared" si="85"/>
        <v>1900</v>
      </c>
      <c r="K238" s="130">
        <f t="shared" si="85"/>
        <v>1900</v>
      </c>
      <c r="L238" s="130">
        <f t="shared" si="85"/>
        <v>0</v>
      </c>
      <c r="M238" s="130">
        <f t="shared" si="85"/>
        <v>1900</v>
      </c>
    </row>
    <row r="239" spans="2:13" ht="18" customHeight="1">
      <c r="B239" s="109" t="s">
        <v>53</v>
      </c>
      <c r="C239" s="25" t="s">
        <v>83</v>
      </c>
      <c r="D239" s="25" t="s">
        <v>78</v>
      </c>
      <c r="E239" s="25" t="s">
        <v>265</v>
      </c>
      <c r="F239" s="25"/>
      <c r="G239" s="25"/>
      <c r="H239" s="26">
        <f aca="true" t="shared" si="86" ref="H239:M242">H240</f>
        <v>1900</v>
      </c>
      <c r="I239" s="131">
        <f t="shared" si="86"/>
        <v>0</v>
      </c>
      <c r="J239" s="131">
        <f t="shared" si="86"/>
        <v>1900</v>
      </c>
      <c r="K239" s="131">
        <f t="shared" si="86"/>
        <v>1900</v>
      </c>
      <c r="L239" s="131">
        <f t="shared" si="86"/>
        <v>0</v>
      </c>
      <c r="M239" s="131">
        <f t="shared" si="86"/>
        <v>1900</v>
      </c>
    </row>
    <row r="240" spans="2:13" ht="60">
      <c r="B240" s="106" t="s">
        <v>201</v>
      </c>
      <c r="C240" s="25" t="s">
        <v>83</v>
      </c>
      <c r="D240" s="25" t="s">
        <v>78</v>
      </c>
      <c r="E240" s="25" t="s">
        <v>336</v>
      </c>
      <c r="F240" s="25"/>
      <c r="G240" s="25"/>
      <c r="H240" s="26">
        <f t="shared" si="86"/>
        <v>1900</v>
      </c>
      <c r="I240" s="131">
        <f t="shared" si="86"/>
        <v>0</v>
      </c>
      <c r="J240" s="131">
        <f t="shared" si="86"/>
        <v>1900</v>
      </c>
      <c r="K240" s="131">
        <f t="shared" si="86"/>
        <v>1900</v>
      </c>
      <c r="L240" s="131">
        <f t="shared" si="86"/>
        <v>0</v>
      </c>
      <c r="M240" s="131">
        <f t="shared" si="86"/>
        <v>1900</v>
      </c>
    </row>
    <row r="241" spans="2:13" ht="45">
      <c r="B241" s="109" t="s">
        <v>224</v>
      </c>
      <c r="C241" s="25" t="s">
        <v>83</v>
      </c>
      <c r="D241" s="25" t="s">
        <v>78</v>
      </c>
      <c r="E241" s="25" t="s">
        <v>336</v>
      </c>
      <c r="F241" s="25" t="s">
        <v>132</v>
      </c>
      <c r="G241" s="25"/>
      <c r="H241" s="26">
        <f t="shared" si="86"/>
        <v>1900</v>
      </c>
      <c r="I241" s="131">
        <f t="shared" si="86"/>
        <v>0</v>
      </c>
      <c r="J241" s="131">
        <f t="shared" si="86"/>
        <v>1900</v>
      </c>
      <c r="K241" s="131">
        <f t="shared" si="86"/>
        <v>1900</v>
      </c>
      <c r="L241" s="131">
        <f t="shared" si="86"/>
        <v>0</v>
      </c>
      <c r="M241" s="131">
        <f t="shared" si="86"/>
        <v>1900</v>
      </c>
    </row>
    <row r="242" spans="2:13" ht="45">
      <c r="B242" s="109" t="s">
        <v>210</v>
      </c>
      <c r="C242" s="25" t="s">
        <v>83</v>
      </c>
      <c r="D242" s="25" t="s">
        <v>78</v>
      </c>
      <c r="E242" s="25" t="s">
        <v>336</v>
      </c>
      <c r="F242" s="25" t="s">
        <v>133</v>
      </c>
      <c r="G242" s="25"/>
      <c r="H242" s="26">
        <f t="shared" si="86"/>
        <v>1900</v>
      </c>
      <c r="I242" s="131">
        <f t="shared" si="86"/>
        <v>0</v>
      </c>
      <c r="J242" s="131">
        <f t="shared" si="86"/>
        <v>1900</v>
      </c>
      <c r="K242" s="131">
        <f t="shared" si="86"/>
        <v>1900</v>
      </c>
      <c r="L242" s="131">
        <f t="shared" si="86"/>
        <v>0</v>
      </c>
      <c r="M242" s="131">
        <f t="shared" si="86"/>
        <v>1900</v>
      </c>
    </row>
    <row r="243" spans="2:13" ht="19.5" customHeight="1">
      <c r="B243" s="108" t="s">
        <v>122</v>
      </c>
      <c r="C243" s="27" t="s">
        <v>83</v>
      </c>
      <c r="D243" s="27" t="s">
        <v>78</v>
      </c>
      <c r="E243" s="27" t="s">
        <v>336</v>
      </c>
      <c r="F243" s="27" t="s">
        <v>133</v>
      </c>
      <c r="G243" s="27" t="s">
        <v>111</v>
      </c>
      <c r="H243" s="28">
        <f>'вед.прил14'!I254</f>
        <v>1900</v>
      </c>
      <c r="I243" s="132">
        <f>'вед.прил14'!J254</f>
        <v>0</v>
      </c>
      <c r="J243" s="132">
        <f>'вед.прил14'!K254</f>
        <v>1900</v>
      </c>
      <c r="K243" s="132">
        <f>'вед.прил14'!L254</f>
        <v>1900</v>
      </c>
      <c r="L243" s="133">
        <f>'вед.прил14'!M254</f>
        <v>0</v>
      </c>
      <c r="M243" s="133">
        <f>'вед.прил14'!R254</f>
        <v>1900</v>
      </c>
    </row>
    <row r="244" spans="2:13" ht="19.5" customHeight="1">
      <c r="B244" s="66" t="s">
        <v>69</v>
      </c>
      <c r="C244" s="43" t="s">
        <v>83</v>
      </c>
      <c r="D244" s="43" t="s">
        <v>84</v>
      </c>
      <c r="E244" s="43"/>
      <c r="F244" s="43"/>
      <c r="G244" s="43"/>
      <c r="H244" s="44">
        <f aca="true" t="shared" si="87" ref="H244:M244">H245+H281+H275</f>
        <v>17035.5</v>
      </c>
      <c r="I244" s="130">
        <f t="shared" si="87"/>
        <v>0</v>
      </c>
      <c r="J244" s="130">
        <f t="shared" si="87"/>
        <v>17035.5</v>
      </c>
      <c r="K244" s="130">
        <f t="shared" si="87"/>
        <v>3100</v>
      </c>
      <c r="L244" s="130">
        <f t="shared" si="87"/>
        <v>0</v>
      </c>
      <c r="M244" s="130">
        <f t="shared" si="87"/>
        <v>3100</v>
      </c>
    </row>
    <row r="245" spans="2:13" ht="62.25" customHeight="1">
      <c r="B245" s="109" t="str">
        <f>'вед.прил14'!A256</f>
        <v>Муниципальная программа "Стимулирование развития жилищного строительства на территории города Ливны Орловской области на 2020-2022 годы"</v>
      </c>
      <c r="C245" s="25" t="s">
        <v>83</v>
      </c>
      <c r="D245" s="25" t="s">
        <v>84</v>
      </c>
      <c r="E245" s="25" t="s">
        <v>19</v>
      </c>
      <c r="F245" s="25"/>
      <c r="G245" s="25"/>
      <c r="H245" s="26">
        <f aca="true" t="shared" si="88" ref="H245:M245">H260+H265+H270+H255+H246</f>
        <v>14835.5</v>
      </c>
      <c r="I245" s="131">
        <f t="shared" si="88"/>
        <v>0</v>
      </c>
      <c r="J245" s="131">
        <f t="shared" si="88"/>
        <v>14835.5</v>
      </c>
      <c r="K245" s="131">
        <f t="shared" si="88"/>
        <v>0</v>
      </c>
      <c r="L245" s="131">
        <f t="shared" si="88"/>
        <v>0</v>
      </c>
      <c r="M245" s="131">
        <f t="shared" si="88"/>
        <v>0</v>
      </c>
    </row>
    <row r="246" spans="2:13" ht="62.25" customHeight="1">
      <c r="B246" s="109" t="s">
        <v>488</v>
      </c>
      <c r="C246" s="25" t="s">
        <v>83</v>
      </c>
      <c r="D246" s="25" t="s">
        <v>84</v>
      </c>
      <c r="E246" s="25" t="s">
        <v>489</v>
      </c>
      <c r="F246" s="25"/>
      <c r="G246" s="25"/>
      <c r="H246" s="26">
        <f aca="true" t="shared" si="89" ref="H246:M246">H247+H251</f>
        <v>8901.5</v>
      </c>
      <c r="I246" s="131">
        <f t="shared" si="89"/>
        <v>0</v>
      </c>
      <c r="J246" s="131">
        <f t="shared" si="89"/>
        <v>8901.5</v>
      </c>
      <c r="K246" s="131">
        <f t="shared" si="89"/>
        <v>0</v>
      </c>
      <c r="L246" s="131">
        <f t="shared" si="89"/>
        <v>0</v>
      </c>
      <c r="M246" s="131">
        <f t="shared" si="89"/>
        <v>0</v>
      </c>
    </row>
    <row r="247" spans="2:13" ht="15">
      <c r="B247" s="109" t="s">
        <v>190</v>
      </c>
      <c r="C247" s="25" t="s">
        <v>83</v>
      </c>
      <c r="D247" s="25" t="s">
        <v>84</v>
      </c>
      <c r="E247" s="25" t="s">
        <v>490</v>
      </c>
      <c r="F247" s="25"/>
      <c r="G247" s="25"/>
      <c r="H247" s="26">
        <f aca="true" t="shared" si="90" ref="H247:M249">H248</f>
        <v>5101.5</v>
      </c>
      <c r="I247" s="131">
        <f t="shared" si="90"/>
        <v>0</v>
      </c>
      <c r="J247" s="131">
        <f t="shared" si="90"/>
        <v>5101.5</v>
      </c>
      <c r="K247" s="131">
        <f t="shared" si="90"/>
        <v>0</v>
      </c>
      <c r="L247" s="131">
        <f t="shared" si="90"/>
        <v>0</v>
      </c>
      <c r="M247" s="131">
        <f t="shared" si="90"/>
        <v>0</v>
      </c>
    </row>
    <row r="248" spans="2:13" ht="45">
      <c r="B248" s="106" t="s">
        <v>212</v>
      </c>
      <c r="C248" s="25" t="s">
        <v>83</v>
      </c>
      <c r="D248" s="25" t="s">
        <v>84</v>
      </c>
      <c r="E248" s="25" t="s">
        <v>490</v>
      </c>
      <c r="F248" s="25" t="s">
        <v>161</v>
      </c>
      <c r="G248" s="25"/>
      <c r="H248" s="26">
        <f t="shared" si="90"/>
        <v>5101.5</v>
      </c>
      <c r="I248" s="131">
        <f t="shared" si="90"/>
        <v>0</v>
      </c>
      <c r="J248" s="131">
        <f t="shared" si="90"/>
        <v>5101.5</v>
      </c>
      <c r="K248" s="131">
        <f t="shared" si="90"/>
        <v>0</v>
      </c>
      <c r="L248" s="131">
        <f t="shared" si="90"/>
        <v>0</v>
      </c>
      <c r="M248" s="131">
        <f t="shared" si="90"/>
        <v>0</v>
      </c>
    </row>
    <row r="249" spans="2:13" ht="17.25" customHeight="1">
      <c r="B249" s="109" t="s">
        <v>184</v>
      </c>
      <c r="C249" s="25" t="s">
        <v>83</v>
      </c>
      <c r="D249" s="25" t="s">
        <v>84</v>
      </c>
      <c r="E249" s="25" t="s">
        <v>490</v>
      </c>
      <c r="F249" s="25" t="s">
        <v>50</v>
      </c>
      <c r="G249" s="25"/>
      <c r="H249" s="26">
        <f t="shared" si="90"/>
        <v>5101.5</v>
      </c>
      <c r="I249" s="131">
        <f t="shared" si="90"/>
        <v>0</v>
      </c>
      <c r="J249" s="131">
        <f t="shared" si="90"/>
        <v>5101.5</v>
      </c>
      <c r="K249" s="131">
        <f t="shared" si="90"/>
        <v>0</v>
      </c>
      <c r="L249" s="131">
        <f t="shared" si="90"/>
        <v>0</v>
      </c>
      <c r="M249" s="131">
        <f t="shared" si="90"/>
        <v>0</v>
      </c>
    </row>
    <row r="250" spans="2:13" ht="18.75" customHeight="1">
      <c r="B250" s="110" t="s">
        <v>123</v>
      </c>
      <c r="C250" s="27" t="s">
        <v>83</v>
      </c>
      <c r="D250" s="27" t="s">
        <v>84</v>
      </c>
      <c r="E250" s="27" t="s">
        <v>490</v>
      </c>
      <c r="F250" s="27" t="s">
        <v>50</v>
      </c>
      <c r="G250" s="27" t="s">
        <v>112</v>
      </c>
      <c r="H250" s="28">
        <f>'вед.прил14'!I502</f>
        <v>5101.5</v>
      </c>
      <c r="I250" s="132">
        <f>'вед.прил14'!J502</f>
        <v>0</v>
      </c>
      <c r="J250" s="132">
        <f>'вед.прил14'!K502</f>
        <v>5101.5</v>
      </c>
      <c r="K250" s="132">
        <f>'вед.прил14'!L502</f>
        <v>0</v>
      </c>
      <c r="L250" s="132">
        <f>'вед.прил14'!M502</f>
        <v>0</v>
      </c>
      <c r="M250" s="132">
        <f>'вед.прил14'!R502</f>
        <v>0</v>
      </c>
    </row>
    <row r="251" spans="2:13" ht="18.75" customHeight="1">
      <c r="B251" s="109" t="s">
        <v>190</v>
      </c>
      <c r="C251" s="25" t="s">
        <v>83</v>
      </c>
      <c r="D251" s="25" t="s">
        <v>84</v>
      </c>
      <c r="E251" s="25" t="s">
        <v>505</v>
      </c>
      <c r="F251" s="27"/>
      <c r="G251" s="27"/>
      <c r="H251" s="26">
        <f aca="true" t="shared" si="91" ref="H251:M253">H252</f>
        <v>3800</v>
      </c>
      <c r="I251" s="131">
        <f t="shared" si="91"/>
        <v>0</v>
      </c>
      <c r="J251" s="131">
        <f t="shared" si="91"/>
        <v>3800</v>
      </c>
      <c r="K251" s="131">
        <f t="shared" si="91"/>
        <v>0</v>
      </c>
      <c r="L251" s="131">
        <f t="shared" si="91"/>
        <v>0</v>
      </c>
      <c r="M251" s="131">
        <f t="shared" si="91"/>
        <v>0</v>
      </c>
    </row>
    <row r="252" spans="2:13" ht="46.5" customHeight="1">
      <c r="B252" s="106" t="s">
        <v>212</v>
      </c>
      <c r="C252" s="25" t="s">
        <v>83</v>
      </c>
      <c r="D252" s="25" t="s">
        <v>84</v>
      </c>
      <c r="E252" s="25" t="s">
        <v>505</v>
      </c>
      <c r="F252" s="25" t="s">
        <v>161</v>
      </c>
      <c r="G252" s="25"/>
      <c r="H252" s="26">
        <f t="shared" si="91"/>
        <v>3800</v>
      </c>
      <c r="I252" s="131">
        <f t="shared" si="91"/>
        <v>0</v>
      </c>
      <c r="J252" s="131">
        <f t="shared" si="91"/>
        <v>3800</v>
      </c>
      <c r="K252" s="131">
        <f t="shared" si="91"/>
        <v>0</v>
      </c>
      <c r="L252" s="131">
        <f t="shared" si="91"/>
        <v>0</v>
      </c>
      <c r="M252" s="131">
        <f t="shared" si="91"/>
        <v>0</v>
      </c>
    </row>
    <row r="253" spans="2:13" ht="18.75" customHeight="1">
      <c r="B253" s="109" t="s">
        <v>184</v>
      </c>
      <c r="C253" s="25" t="s">
        <v>83</v>
      </c>
      <c r="D253" s="25" t="s">
        <v>84</v>
      </c>
      <c r="E253" s="25" t="s">
        <v>505</v>
      </c>
      <c r="F253" s="25" t="s">
        <v>50</v>
      </c>
      <c r="G253" s="25"/>
      <c r="H253" s="26">
        <f t="shared" si="91"/>
        <v>3800</v>
      </c>
      <c r="I253" s="131">
        <f t="shared" si="91"/>
        <v>0</v>
      </c>
      <c r="J253" s="131">
        <f t="shared" si="91"/>
        <v>3800</v>
      </c>
      <c r="K253" s="131">
        <f t="shared" si="91"/>
        <v>0</v>
      </c>
      <c r="L253" s="131">
        <f t="shared" si="91"/>
        <v>0</v>
      </c>
      <c r="M253" s="131">
        <f t="shared" si="91"/>
        <v>0</v>
      </c>
    </row>
    <row r="254" spans="2:13" ht="18.75" customHeight="1">
      <c r="B254" s="110" t="s">
        <v>122</v>
      </c>
      <c r="C254" s="27" t="s">
        <v>83</v>
      </c>
      <c r="D254" s="27" t="s">
        <v>84</v>
      </c>
      <c r="E254" s="27" t="s">
        <v>505</v>
      </c>
      <c r="F254" s="27" t="s">
        <v>50</v>
      </c>
      <c r="G254" s="27" t="s">
        <v>111</v>
      </c>
      <c r="H254" s="28">
        <f>'вед.прил14'!I506</f>
        <v>3800</v>
      </c>
      <c r="I254" s="132">
        <f>'вед.прил14'!J506</f>
        <v>0</v>
      </c>
      <c r="J254" s="132">
        <f>'вед.прил14'!K506</f>
        <v>3800</v>
      </c>
      <c r="K254" s="132">
        <f>'вед.прил14'!L506</f>
        <v>0</v>
      </c>
      <c r="L254" s="132">
        <f>'вед.прил14'!M506</f>
        <v>0</v>
      </c>
      <c r="M254" s="132">
        <f>'вед.прил14'!R506</f>
        <v>0</v>
      </c>
    </row>
    <row r="255" spans="2:13" ht="45">
      <c r="B255" s="109" t="s">
        <v>431</v>
      </c>
      <c r="C255" s="25" t="s">
        <v>83</v>
      </c>
      <c r="D255" s="25" t="s">
        <v>84</v>
      </c>
      <c r="E255" s="25" t="s">
        <v>432</v>
      </c>
      <c r="F255" s="27"/>
      <c r="G255" s="27"/>
      <c r="H255" s="26">
        <f aca="true" t="shared" si="92" ref="H255:M255">H257</f>
        <v>934</v>
      </c>
      <c r="I255" s="131">
        <f t="shared" si="92"/>
        <v>0</v>
      </c>
      <c r="J255" s="131">
        <f t="shared" si="92"/>
        <v>934</v>
      </c>
      <c r="K255" s="131">
        <f t="shared" si="92"/>
        <v>0</v>
      </c>
      <c r="L255" s="131">
        <f t="shared" si="92"/>
        <v>0</v>
      </c>
      <c r="M255" s="131">
        <f t="shared" si="92"/>
        <v>0</v>
      </c>
    </row>
    <row r="256" spans="2:13" ht="18.75" customHeight="1">
      <c r="B256" s="109" t="s">
        <v>190</v>
      </c>
      <c r="C256" s="25" t="s">
        <v>83</v>
      </c>
      <c r="D256" s="25" t="s">
        <v>84</v>
      </c>
      <c r="E256" s="25" t="s">
        <v>433</v>
      </c>
      <c r="F256" s="27"/>
      <c r="G256" s="27"/>
      <c r="H256" s="26">
        <f aca="true" t="shared" si="93" ref="H256:M258">H257</f>
        <v>934</v>
      </c>
      <c r="I256" s="131">
        <f t="shared" si="93"/>
        <v>0</v>
      </c>
      <c r="J256" s="131">
        <f t="shared" si="93"/>
        <v>934</v>
      </c>
      <c r="K256" s="131">
        <f t="shared" si="93"/>
        <v>0</v>
      </c>
      <c r="L256" s="131">
        <f t="shared" si="93"/>
        <v>0</v>
      </c>
      <c r="M256" s="131">
        <f t="shared" si="93"/>
        <v>0</v>
      </c>
    </row>
    <row r="257" spans="2:13" ht="45">
      <c r="B257" s="106" t="s">
        <v>212</v>
      </c>
      <c r="C257" s="25" t="s">
        <v>83</v>
      </c>
      <c r="D257" s="25" t="s">
        <v>84</v>
      </c>
      <c r="E257" s="25" t="s">
        <v>433</v>
      </c>
      <c r="F257" s="25" t="s">
        <v>161</v>
      </c>
      <c r="G257" s="25"/>
      <c r="H257" s="26">
        <f t="shared" si="93"/>
        <v>934</v>
      </c>
      <c r="I257" s="131">
        <f t="shared" si="93"/>
        <v>0</v>
      </c>
      <c r="J257" s="131">
        <f t="shared" si="93"/>
        <v>934</v>
      </c>
      <c r="K257" s="131">
        <f t="shared" si="93"/>
        <v>0</v>
      </c>
      <c r="L257" s="131">
        <f t="shared" si="93"/>
        <v>0</v>
      </c>
      <c r="M257" s="131">
        <f t="shared" si="93"/>
        <v>0</v>
      </c>
    </row>
    <row r="258" spans="2:13" ht="18" customHeight="1">
      <c r="B258" s="109" t="s">
        <v>184</v>
      </c>
      <c r="C258" s="25" t="s">
        <v>83</v>
      </c>
      <c r="D258" s="25" t="s">
        <v>84</v>
      </c>
      <c r="E258" s="25" t="s">
        <v>433</v>
      </c>
      <c r="F258" s="25" t="s">
        <v>50</v>
      </c>
      <c r="G258" s="25"/>
      <c r="H258" s="26">
        <f t="shared" si="93"/>
        <v>934</v>
      </c>
      <c r="I258" s="131">
        <f t="shared" si="93"/>
        <v>0</v>
      </c>
      <c r="J258" s="131">
        <f t="shared" si="93"/>
        <v>934</v>
      </c>
      <c r="K258" s="131">
        <f t="shared" si="93"/>
        <v>0</v>
      </c>
      <c r="L258" s="131">
        <f t="shared" si="93"/>
        <v>0</v>
      </c>
      <c r="M258" s="131">
        <f t="shared" si="93"/>
        <v>0</v>
      </c>
    </row>
    <row r="259" spans="2:13" ht="18" customHeight="1">
      <c r="B259" s="108" t="s">
        <v>122</v>
      </c>
      <c r="C259" s="27" t="s">
        <v>83</v>
      </c>
      <c r="D259" s="27" t="s">
        <v>84</v>
      </c>
      <c r="E259" s="27" t="s">
        <v>433</v>
      </c>
      <c r="F259" s="27" t="s">
        <v>50</v>
      </c>
      <c r="G259" s="27" t="s">
        <v>111</v>
      </c>
      <c r="H259" s="28">
        <f>'вед.прил14'!I511</f>
        <v>934</v>
      </c>
      <c r="I259" s="132">
        <f>'вед.прил14'!J511</f>
        <v>0</v>
      </c>
      <c r="J259" s="132">
        <f>'вед.прил14'!K511</f>
        <v>934</v>
      </c>
      <c r="K259" s="132">
        <f>'вед.прил14'!L511</f>
        <v>0</v>
      </c>
      <c r="L259" s="133">
        <f>'вед.прил14'!M511</f>
        <v>0</v>
      </c>
      <c r="M259" s="133">
        <f>'вед.прил14'!R511</f>
        <v>0</v>
      </c>
    </row>
    <row r="260" spans="2:13" ht="45">
      <c r="B260" s="109" t="str">
        <f>'вед.прил14'!A512</f>
        <v>Основное мероприятие "Техническое перевооружение котельной по адресу г.Ливны, ул.Садовая, 9"</v>
      </c>
      <c r="C260" s="25" t="s">
        <v>83</v>
      </c>
      <c r="D260" s="25" t="s">
        <v>84</v>
      </c>
      <c r="E260" s="25" t="str">
        <f>'вед.прил14'!E512</f>
        <v>69 0 03 00000</v>
      </c>
      <c r="F260" s="25"/>
      <c r="G260" s="25"/>
      <c r="H260" s="26">
        <f aca="true" t="shared" si="94" ref="H260:M263">H261</f>
        <v>1600</v>
      </c>
      <c r="I260" s="131">
        <f t="shared" si="94"/>
        <v>0</v>
      </c>
      <c r="J260" s="131">
        <f t="shared" si="94"/>
        <v>1600</v>
      </c>
      <c r="K260" s="131">
        <f t="shared" si="94"/>
        <v>0</v>
      </c>
      <c r="L260" s="131">
        <f t="shared" si="94"/>
        <v>0</v>
      </c>
      <c r="M260" s="131">
        <f t="shared" si="94"/>
        <v>0</v>
      </c>
    </row>
    <row r="261" spans="2:13" ht="18" customHeight="1">
      <c r="B261" s="109" t="str">
        <f>'вед.прил14'!A513</f>
        <v>Реализация основного мероприятия</v>
      </c>
      <c r="C261" s="25" t="s">
        <v>83</v>
      </c>
      <c r="D261" s="25" t="s">
        <v>84</v>
      </c>
      <c r="E261" s="25" t="str">
        <f>'вед.прил14'!E513</f>
        <v>69 0 03 77660</v>
      </c>
      <c r="F261" s="25"/>
      <c r="G261" s="25"/>
      <c r="H261" s="26">
        <f t="shared" si="94"/>
        <v>1600</v>
      </c>
      <c r="I261" s="131">
        <f t="shared" si="94"/>
        <v>0</v>
      </c>
      <c r="J261" s="131">
        <f t="shared" si="94"/>
        <v>1600</v>
      </c>
      <c r="K261" s="131">
        <f t="shared" si="94"/>
        <v>0</v>
      </c>
      <c r="L261" s="131">
        <f t="shared" si="94"/>
        <v>0</v>
      </c>
      <c r="M261" s="131">
        <f t="shared" si="94"/>
        <v>0</v>
      </c>
    </row>
    <row r="262" spans="2:13" ht="45">
      <c r="B262" s="109" t="str">
        <f>'вед.прил14'!A514</f>
        <v>Капитальные вложения в объекты государственной (муниципальной) собственности</v>
      </c>
      <c r="C262" s="25" t="s">
        <v>83</v>
      </c>
      <c r="D262" s="25" t="s">
        <v>84</v>
      </c>
      <c r="E262" s="25" t="str">
        <f>'вед.прил14'!E514</f>
        <v>69 0 03 77660</v>
      </c>
      <c r="F262" s="25" t="s">
        <v>161</v>
      </c>
      <c r="G262" s="25"/>
      <c r="H262" s="26">
        <f t="shared" si="94"/>
        <v>1600</v>
      </c>
      <c r="I262" s="131">
        <f t="shared" si="94"/>
        <v>0</v>
      </c>
      <c r="J262" s="131">
        <f t="shared" si="94"/>
        <v>1600</v>
      </c>
      <c r="K262" s="131">
        <f t="shared" si="94"/>
        <v>0</v>
      </c>
      <c r="L262" s="131">
        <f t="shared" si="94"/>
        <v>0</v>
      </c>
      <c r="M262" s="131">
        <f t="shared" si="94"/>
        <v>0</v>
      </c>
    </row>
    <row r="263" spans="2:13" ht="18.75" customHeight="1">
      <c r="B263" s="109" t="str">
        <f>'вед.прил14'!A515</f>
        <v>Бюджетные инвестиции</v>
      </c>
      <c r="C263" s="25" t="s">
        <v>83</v>
      </c>
      <c r="D263" s="25" t="s">
        <v>84</v>
      </c>
      <c r="E263" s="25" t="str">
        <f>'вед.прил14'!E515</f>
        <v>69 0 03 77660</v>
      </c>
      <c r="F263" s="25" t="s">
        <v>50</v>
      </c>
      <c r="G263" s="25"/>
      <c r="H263" s="26">
        <f t="shared" si="94"/>
        <v>1600</v>
      </c>
      <c r="I263" s="131">
        <f t="shared" si="94"/>
        <v>0</v>
      </c>
      <c r="J263" s="131">
        <f t="shared" si="94"/>
        <v>1600</v>
      </c>
      <c r="K263" s="131">
        <f t="shared" si="94"/>
        <v>0</v>
      </c>
      <c r="L263" s="131">
        <f t="shared" si="94"/>
        <v>0</v>
      </c>
      <c r="M263" s="131">
        <f t="shared" si="94"/>
        <v>0</v>
      </c>
    </row>
    <row r="264" spans="2:13" ht="18.75" customHeight="1">
      <c r="B264" s="108" t="str">
        <f>'вед.прил14'!A516</f>
        <v>Городские средства</v>
      </c>
      <c r="C264" s="27" t="s">
        <v>83</v>
      </c>
      <c r="D264" s="27" t="s">
        <v>84</v>
      </c>
      <c r="E264" s="27" t="str">
        <f>'вед.прил14'!E516</f>
        <v>69 0 03 77660</v>
      </c>
      <c r="F264" s="27" t="s">
        <v>50</v>
      </c>
      <c r="G264" s="27" t="s">
        <v>111</v>
      </c>
      <c r="H264" s="28">
        <f>'вед.прил14'!I516</f>
        <v>1600</v>
      </c>
      <c r="I264" s="132">
        <f>'вед.прил14'!J516</f>
        <v>0</v>
      </c>
      <c r="J264" s="132">
        <f>'вед.прил14'!K516</f>
        <v>1600</v>
      </c>
      <c r="K264" s="132">
        <f>'вед.прил14'!L516</f>
        <v>0</v>
      </c>
      <c r="L264" s="133">
        <f>'вед.прил14'!M516</f>
        <v>0</v>
      </c>
      <c r="M264" s="133">
        <f>'вед.прил14'!R516</f>
        <v>0</v>
      </c>
    </row>
    <row r="265" spans="2:13" ht="60">
      <c r="B265" s="109" t="str">
        <f>'вед.прил14'!A517</f>
        <v>Основное мероприятие "Строительство сетей газоснабжения на участке индивидуальной жилой застройки в районе ул.Южная в г.Ливны"</v>
      </c>
      <c r="C265" s="25" t="s">
        <v>83</v>
      </c>
      <c r="D265" s="25" t="s">
        <v>84</v>
      </c>
      <c r="E265" s="25" t="str">
        <f>'вед.прил14'!E517</f>
        <v>69 0 04 77660</v>
      </c>
      <c r="F265" s="25"/>
      <c r="G265" s="25"/>
      <c r="H265" s="26">
        <f aca="true" t="shared" si="95" ref="H265:M268">H266</f>
        <v>2800</v>
      </c>
      <c r="I265" s="131">
        <f t="shared" si="95"/>
        <v>0</v>
      </c>
      <c r="J265" s="131">
        <f t="shared" si="95"/>
        <v>2800</v>
      </c>
      <c r="K265" s="131">
        <f t="shared" si="95"/>
        <v>0</v>
      </c>
      <c r="L265" s="131">
        <f t="shared" si="95"/>
        <v>0</v>
      </c>
      <c r="M265" s="131">
        <f t="shared" si="95"/>
        <v>0</v>
      </c>
    </row>
    <row r="266" spans="2:13" ht="17.25" customHeight="1">
      <c r="B266" s="109" t="str">
        <f>'вед.прил14'!A518</f>
        <v>Реализация основного мероприятия</v>
      </c>
      <c r="C266" s="25" t="s">
        <v>83</v>
      </c>
      <c r="D266" s="25" t="s">
        <v>84</v>
      </c>
      <c r="E266" s="89" t="str">
        <f>'вед.прил14'!E518</f>
        <v>69 0 04 77660</v>
      </c>
      <c r="F266" s="25"/>
      <c r="G266" s="25"/>
      <c r="H266" s="26">
        <f t="shared" si="95"/>
        <v>2800</v>
      </c>
      <c r="I266" s="131">
        <f t="shared" si="95"/>
        <v>0</v>
      </c>
      <c r="J266" s="131">
        <f t="shared" si="95"/>
        <v>2800</v>
      </c>
      <c r="K266" s="131">
        <f t="shared" si="95"/>
        <v>0</v>
      </c>
      <c r="L266" s="131">
        <f t="shared" si="95"/>
        <v>0</v>
      </c>
      <c r="M266" s="131">
        <f t="shared" si="95"/>
        <v>0</v>
      </c>
    </row>
    <row r="267" spans="2:13" ht="45">
      <c r="B267" s="109" t="str">
        <f>'вед.прил14'!A519</f>
        <v>Капитальные вложения в объекты государственной (муниципальной) собственности</v>
      </c>
      <c r="C267" s="25" t="s">
        <v>83</v>
      </c>
      <c r="D267" s="25" t="s">
        <v>84</v>
      </c>
      <c r="E267" s="89" t="str">
        <f>'вед.прил14'!E519</f>
        <v>69 0 04 77660</v>
      </c>
      <c r="F267" s="25" t="s">
        <v>161</v>
      </c>
      <c r="G267" s="25"/>
      <c r="H267" s="26">
        <f t="shared" si="95"/>
        <v>2800</v>
      </c>
      <c r="I267" s="131">
        <f t="shared" si="95"/>
        <v>0</v>
      </c>
      <c r="J267" s="131">
        <f t="shared" si="95"/>
        <v>2800</v>
      </c>
      <c r="K267" s="131">
        <f t="shared" si="95"/>
        <v>0</v>
      </c>
      <c r="L267" s="131">
        <f t="shared" si="95"/>
        <v>0</v>
      </c>
      <c r="M267" s="131">
        <f t="shared" si="95"/>
        <v>0</v>
      </c>
    </row>
    <row r="268" spans="2:13" ht="17.25" customHeight="1">
      <c r="B268" s="109" t="str">
        <f>'вед.прил14'!A520</f>
        <v>Бюджетные инвестиции</v>
      </c>
      <c r="C268" s="25" t="s">
        <v>83</v>
      </c>
      <c r="D268" s="25" t="s">
        <v>84</v>
      </c>
      <c r="E268" s="89" t="str">
        <f>'вед.прил14'!E520</f>
        <v>69 0 04 77660</v>
      </c>
      <c r="F268" s="25" t="s">
        <v>50</v>
      </c>
      <c r="G268" s="25"/>
      <c r="H268" s="26">
        <f t="shared" si="95"/>
        <v>2800</v>
      </c>
      <c r="I268" s="131">
        <f t="shared" si="95"/>
        <v>0</v>
      </c>
      <c r="J268" s="131">
        <f t="shared" si="95"/>
        <v>2800</v>
      </c>
      <c r="K268" s="131">
        <f t="shared" si="95"/>
        <v>0</v>
      </c>
      <c r="L268" s="131">
        <f t="shared" si="95"/>
        <v>0</v>
      </c>
      <c r="M268" s="131">
        <f t="shared" si="95"/>
        <v>0</v>
      </c>
    </row>
    <row r="269" spans="2:13" ht="18.75" customHeight="1">
      <c r="B269" s="108" t="str">
        <f>'вед.прил14'!A521</f>
        <v>Городские средства</v>
      </c>
      <c r="C269" s="27" t="s">
        <v>83</v>
      </c>
      <c r="D269" s="27" t="s">
        <v>84</v>
      </c>
      <c r="E269" s="90" t="str">
        <f>'вед.прил14'!E521</f>
        <v>69 0 04 77660</v>
      </c>
      <c r="F269" s="27" t="s">
        <v>50</v>
      </c>
      <c r="G269" s="27" t="s">
        <v>111</v>
      </c>
      <c r="H269" s="28">
        <f>'вед.прил14'!I521</f>
        <v>2800</v>
      </c>
      <c r="I269" s="132">
        <f>'вед.прил14'!J521</f>
        <v>0</v>
      </c>
      <c r="J269" s="132">
        <f>'вед.прил14'!K521</f>
        <v>2800</v>
      </c>
      <c r="K269" s="132">
        <f>'вед.прил14'!L521</f>
        <v>0</v>
      </c>
      <c r="L269" s="133">
        <f>'вед.прил14'!M521</f>
        <v>0</v>
      </c>
      <c r="M269" s="133">
        <f>'вед.прил14'!R521</f>
        <v>0</v>
      </c>
    </row>
    <row r="270" spans="2:13" ht="60">
      <c r="B270" s="109" t="str">
        <f>'вед.прил14'!A257</f>
        <v>Основное мероприятие "Техническое диагностирование и экспертиза промышленной безопасности газопроводов и технических устройств"</v>
      </c>
      <c r="C270" s="25" t="s">
        <v>83</v>
      </c>
      <c r="D270" s="25" t="s">
        <v>84</v>
      </c>
      <c r="E270" s="89" t="s">
        <v>390</v>
      </c>
      <c r="F270" s="25"/>
      <c r="G270" s="25"/>
      <c r="H270" s="26">
        <f aca="true" t="shared" si="96" ref="H270:M273">H271</f>
        <v>600</v>
      </c>
      <c r="I270" s="131">
        <f t="shared" si="96"/>
        <v>0</v>
      </c>
      <c r="J270" s="131">
        <f t="shared" si="96"/>
        <v>600</v>
      </c>
      <c r="K270" s="131">
        <f t="shared" si="96"/>
        <v>0</v>
      </c>
      <c r="L270" s="131">
        <f t="shared" si="96"/>
        <v>0</v>
      </c>
      <c r="M270" s="131">
        <f t="shared" si="96"/>
        <v>0</v>
      </c>
    </row>
    <row r="271" spans="2:13" ht="18" customHeight="1">
      <c r="B271" s="109" t="s">
        <v>190</v>
      </c>
      <c r="C271" s="25" t="s">
        <v>83</v>
      </c>
      <c r="D271" s="25" t="s">
        <v>84</v>
      </c>
      <c r="E271" s="25" t="str">
        <f>'вед.прил14'!E258</f>
        <v>69 0 05 77660</v>
      </c>
      <c r="F271" s="25"/>
      <c r="G271" s="25"/>
      <c r="H271" s="26">
        <f t="shared" si="96"/>
        <v>600</v>
      </c>
      <c r="I271" s="131">
        <f t="shared" si="96"/>
        <v>0</v>
      </c>
      <c r="J271" s="131">
        <f t="shared" si="96"/>
        <v>600</v>
      </c>
      <c r="K271" s="131">
        <f t="shared" si="96"/>
        <v>0</v>
      </c>
      <c r="L271" s="131">
        <f t="shared" si="96"/>
        <v>0</v>
      </c>
      <c r="M271" s="131">
        <f t="shared" si="96"/>
        <v>0</v>
      </c>
    </row>
    <row r="272" spans="2:13" ht="45">
      <c r="B272" s="109" t="s">
        <v>224</v>
      </c>
      <c r="C272" s="25" t="s">
        <v>83</v>
      </c>
      <c r="D272" s="25" t="s">
        <v>84</v>
      </c>
      <c r="E272" s="25" t="str">
        <f>'вед.прил14'!E259</f>
        <v>69 0 05 77660</v>
      </c>
      <c r="F272" s="25" t="s">
        <v>132</v>
      </c>
      <c r="G272" s="25"/>
      <c r="H272" s="26">
        <f t="shared" si="96"/>
        <v>600</v>
      </c>
      <c r="I272" s="131">
        <f t="shared" si="96"/>
        <v>0</v>
      </c>
      <c r="J272" s="131">
        <f t="shared" si="96"/>
        <v>600</v>
      </c>
      <c r="K272" s="131">
        <f t="shared" si="96"/>
        <v>0</v>
      </c>
      <c r="L272" s="131">
        <f t="shared" si="96"/>
        <v>0</v>
      </c>
      <c r="M272" s="131">
        <f t="shared" si="96"/>
        <v>0</v>
      </c>
    </row>
    <row r="273" spans="2:13" ht="45">
      <c r="B273" s="109" t="s">
        <v>210</v>
      </c>
      <c r="C273" s="25" t="s">
        <v>83</v>
      </c>
      <c r="D273" s="25" t="s">
        <v>84</v>
      </c>
      <c r="E273" s="25" t="str">
        <f>'вед.прил14'!E260</f>
        <v>69 0 05 77660</v>
      </c>
      <c r="F273" s="25" t="s">
        <v>133</v>
      </c>
      <c r="G273" s="25"/>
      <c r="H273" s="26">
        <f t="shared" si="96"/>
        <v>600</v>
      </c>
      <c r="I273" s="131">
        <f t="shared" si="96"/>
        <v>0</v>
      </c>
      <c r="J273" s="131">
        <f t="shared" si="96"/>
        <v>600</v>
      </c>
      <c r="K273" s="131">
        <f t="shared" si="96"/>
        <v>0</v>
      </c>
      <c r="L273" s="131">
        <f t="shared" si="96"/>
        <v>0</v>
      </c>
      <c r="M273" s="131">
        <f t="shared" si="96"/>
        <v>0</v>
      </c>
    </row>
    <row r="274" spans="2:13" ht="18.75" customHeight="1">
      <c r="B274" s="110" t="s">
        <v>122</v>
      </c>
      <c r="C274" s="27" t="s">
        <v>83</v>
      </c>
      <c r="D274" s="27" t="s">
        <v>84</v>
      </c>
      <c r="E274" s="27" t="str">
        <f>'вед.прил14'!E261</f>
        <v>69 0 05 77660</v>
      </c>
      <c r="F274" s="27" t="s">
        <v>133</v>
      </c>
      <c r="G274" s="27" t="s">
        <v>111</v>
      </c>
      <c r="H274" s="28">
        <f>'вед.прил14'!I261</f>
        <v>600</v>
      </c>
      <c r="I274" s="132">
        <f>'вед.прил14'!J261</f>
        <v>0</v>
      </c>
      <c r="J274" s="132">
        <f>'вед.прил14'!K261</f>
        <v>600</v>
      </c>
      <c r="K274" s="132">
        <f>'вед.прил14'!L261</f>
        <v>0</v>
      </c>
      <c r="L274" s="133">
        <f>'вед.прил14'!M261</f>
        <v>0</v>
      </c>
      <c r="M274" s="133">
        <f>'вед.прил14'!R261</f>
        <v>0</v>
      </c>
    </row>
    <row r="275" spans="2:13" ht="60">
      <c r="B275" s="109" t="s">
        <v>455</v>
      </c>
      <c r="C275" s="25" t="s">
        <v>83</v>
      </c>
      <c r="D275" s="25" t="s">
        <v>84</v>
      </c>
      <c r="E275" s="25" t="s">
        <v>456</v>
      </c>
      <c r="F275" s="25"/>
      <c r="G275" s="25"/>
      <c r="H275" s="26">
        <f aca="true" t="shared" si="97" ref="H275:M279">H276</f>
        <v>1450</v>
      </c>
      <c r="I275" s="131">
        <f t="shared" si="97"/>
        <v>0</v>
      </c>
      <c r="J275" s="131">
        <f t="shared" si="97"/>
        <v>1450</v>
      </c>
      <c r="K275" s="131">
        <f t="shared" si="97"/>
        <v>2350</v>
      </c>
      <c r="L275" s="131">
        <f t="shared" si="97"/>
        <v>0</v>
      </c>
      <c r="M275" s="131">
        <f t="shared" si="97"/>
        <v>2350</v>
      </c>
    </row>
    <row r="276" spans="2:13" ht="45">
      <c r="B276" s="106" t="s">
        <v>457</v>
      </c>
      <c r="C276" s="25" t="s">
        <v>83</v>
      </c>
      <c r="D276" s="25" t="s">
        <v>84</v>
      </c>
      <c r="E276" s="25" t="s">
        <v>458</v>
      </c>
      <c r="F276" s="25"/>
      <c r="G276" s="25"/>
      <c r="H276" s="26">
        <f t="shared" si="97"/>
        <v>1450</v>
      </c>
      <c r="I276" s="131">
        <f t="shared" si="97"/>
        <v>0</v>
      </c>
      <c r="J276" s="131">
        <f t="shared" si="97"/>
        <v>1450</v>
      </c>
      <c r="K276" s="131">
        <f t="shared" si="97"/>
        <v>2350</v>
      </c>
      <c r="L276" s="131">
        <f t="shared" si="97"/>
        <v>0</v>
      </c>
      <c r="M276" s="131">
        <f t="shared" si="97"/>
        <v>2350</v>
      </c>
    </row>
    <row r="277" spans="2:13" ht="19.5" customHeight="1">
      <c r="B277" s="109" t="s">
        <v>190</v>
      </c>
      <c r="C277" s="25" t="s">
        <v>83</v>
      </c>
      <c r="D277" s="25" t="s">
        <v>84</v>
      </c>
      <c r="E277" s="25" t="s">
        <v>459</v>
      </c>
      <c r="F277" s="25"/>
      <c r="G277" s="25"/>
      <c r="H277" s="26">
        <f t="shared" si="97"/>
        <v>1450</v>
      </c>
      <c r="I277" s="131">
        <f t="shared" si="97"/>
        <v>0</v>
      </c>
      <c r="J277" s="131">
        <f t="shared" si="97"/>
        <v>1450</v>
      </c>
      <c r="K277" s="131">
        <f t="shared" si="97"/>
        <v>2350</v>
      </c>
      <c r="L277" s="131">
        <f t="shared" si="97"/>
        <v>0</v>
      </c>
      <c r="M277" s="131">
        <f t="shared" si="97"/>
        <v>2350</v>
      </c>
    </row>
    <row r="278" spans="2:13" ht="45">
      <c r="B278" s="109" t="s">
        <v>224</v>
      </c>
      <c r="C278" s="25" t="s">
        <v>83</v>
      </c>
      <c r="D278" s="25" t="s">
        <v>84</v>
      </c>
      <c r="E278" s="25" t="s">
        <v>459</v>
      </c>
      <c r="F278" s="25" t="s">
        <v>132</v>
      </c>
      <c r="G278" s="25"/>
      <c r="H278" s="26">
        <f t="shared" si="97"/>
        <v>1450</v>
      </c>
      <c r="I278" s="131">
        <f t="shared" si="97"/>
        <v>0</v>
      </c>
      <c r="J278" s="131">
        <f t="shared" si="97"/>
        <v>1450</v>
      </c>
      <c r="K278" s="131">
        <f t="shared" si="97"/>
        <v>2350</v>
      </c>
      <c r="L278" s="131">
        <f t="shared" si="97"/>
        <v>0</v>
      </c>
      <c r="M278" s="131">
        <f t="shared" si="97"/>
        <v>2350</v>
      </c>
    </row>
    <row r="279" spans="2:13" ht="45">
      <c r="B279" s="109" t="s">
        <v>210</v>
      </c>
      <c r="C279" s="25" t="s">
        <v>83</v>
      </c>
      <c r="D279" s="25" t="s">
        <v>84</v>
      </c>
      <c r="E279" s="25" t="s">
        <v>459</v>
      </c>
      <c r="F279" s="25" t="s">
        <v>133</v>
      </c>
      <c r="G279" s="25"/>
      <c r="H279" s="26">
        <f t="shared" si="97"/>
        <v>1450</v>
      </c>
      <c r="I279" s="131">
        <f t="shared" si="97"/>
        <v>0</v>
      </c>
      <c r="J279" s="131">
        <f t="shared" si="97"/>
        <v>1450</v>
      </c>
      <c r="K279" s="131">
        <f t="shared" si="97"/>
        <v>2350</v>
      </c>
      <c r="L279" s="131">
        <f t="shared" si="97"/>
        <v>0</v>
      </c>
      <c r="M279" s="131">
        <f t="shared" si="97"/>
        <v>2350</v>
      </c>
    </row>
    <row r="280" spans="2:13" ht="18" customHeight="1">
      <c r="B280" s="110" t="s">
        <v>122</v>
      </c>
      <c r="C280" s="27" t="s">
        <v>83</v>
      </c>
      <c r="D280" s="27" t="s">
        <v>84</v>
      </c>
      <c r="E280" s="27" t="s">
        <v>459</v>
      </c>
      <c r="F280" s="27" t="s">
        <v>133</v>
      </c>
      <c r="G280" s="27" t="s">
        <v>111</v>
      </c>
      <c r="H280" s="28">
        <f>'вед.прил14'!I527</f>
        <v>1450</v>
      </c>
      <c r="I280" s="132">
        <f>'вед.прил14'!J527</f>
        <v>0</v>
      </c>
      <c r="J280" s="132">
        <f>'вед.прил14'!K527</f>
        <v>1450</v>
      </c>
      <c r="K280" s="132">
        <f>'вед.прил14'!L527</f>
        <v>2350</v>
      </c>
      <c r="L280" s="133">
        <f>'вед.прил14'!M527</f>
        <v>0</v>
      </c>
      <c r="M280" s="133">
        <f>'вед.прил14'!R527</f>
        <v>2350</v>
      </c>
    </row>
    <row r="281" spans="2:13" ht="21" customHeight="1">
      <c r="B281" s="109" t="s">
        <v>53</v>
      </c>
      <c r="C281" s="25" t="s">
        <v>83</v>
      </c>
      <c r="D281" s="25" t="s">
        <v>84</v>
      </c>
      <c r="E281" s="25" t="s">
        <v>265</v>
      </c>
      <c r="F281" s="25"/>
      <c r="G281" s="25"/>
      <c r="H281" s="26">
        <f aca="true" t="shared" si="98" ref="H281:M284">H282</f>
        <v>750</v>
      </c>
      <c r="I281" s="131">
        <f t="shared" si="98"/>
        <v>0</v>
      </c>
      <c r="J281" s="131">
        <f t="shared" si="98"/>
        <v>750</v>
      </c>
      <c r="K281" s="131">
        <f t="shared" si="98"/>
        <v>750</v>
      </c>
      <c r="L281" s="131">
        <f t="shared" si="98"/>
        <v>0</v>
      </c>
      <c r="M281" s="131">
        <f t="shared" si="98"/>
        <v>750</v>
      </c>
    </row>
    <row r="282" spans="2:13" ht="75">
      <c r="B282" s="109" t="str">
        <f>'вед.прил14'!A784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282" s="25" t="s">
        <v>83</v>
      </c>
      <c r="D282" s="25" t="s">
        <v>84</v>
      </c>
      <c r="E282" s="25" t="s">
        <v>304</v>
      </c>
      <c r="F282" s="25"/>
      <c r="G282" s="25"/>
      <c r="H282" s="26">
        <f t="shared" si="98"/>
        <v>750</v>
      </c>
      <c r="I282" s="131">
        <f t="shared" si="98"/>
        <v>0</v>
      </c>
      <c r="J282" s="131">
        <f t="shared" si="98"/>
        <v>750</v>
      </c>
      <c r="K282" s="131">
        <f t="shared" si="98"/>
        <v>750</v>
      </c>
      <c r="L282" s="131">
        <f t="shared" si="98"/>
        <v>0</v>
      </c>
      <c r="M282" s="131">
        <f t="shared" si="98"/>
        <v>750</v>
      </c>
    </row>
    <row r="283" spans="2:13" ht="19.5" customHeight="1">
      <c r="B283" s="109" t="s">
        <v>141</v>
      </c>
      <c r="C283" s="25" t="s">
        <v>83</v>
      </c>
      <c r="D283" s="25" t="s">
        <v>84</v>
      </c>
      <c r="E283" s="25" t="s">
        <v>304</v>
      </c>
      <c r="F283" s="25" t="s">
        <v>140</v>
      </c>
      <c r="G283" s="25"/>
      <c r="H283" s="26">
        <f t="shared" si="98"/>
        <v>750</v>
      </c>
      <c r="I283" s="131">
        <f t="shared" si="98"/>
        <v>0</v>
      </c>
      <c r="J283" s="131">
        <f t="shared" si="98"/>
        <v>750</v>
      </c>
      <c r="K283" s="131">
        <f t="shared" si="98"/>
        <v>750</v>
      </c>
      <c r="L283" s="131">
        <f t="shared" si="98"/>
        <v>0</v>
      </c>
      <c r="M283" s="131">
        <f t="shared" si="98"/>
        <v>750</v>
      </c>
    </row>
    <row r="284" spans="2:13" ht="60">
      <c r="B284" s="109" t="s">
        <v>163</v>
      </c>
      <c r="C284" s="25" t="s">
        <v>83</v>
      </c>
      <c r="D284" s="25" t="s">
        <v>84</v>
      </c>
      <c r="E284" s="25" t="s">
        <v>304</v>
      </c>
      <c r="F284" s="25" t="s">
        <v>162</v>
      </c>
      <c r="G284" s="25"/>
      <c r="H284" s="26">
        <f t="shared" si="98"/>
        <v>750</v>
      </c>
      <c r="I284" s="131">
        <f t="shared" si="98"/>
        <v>0</v>
      </c>
      <c r="J284" s="131">
        <f t="shared" si="98"/>
        <v>750</v>
      </c>
      <c r="K284" s="131">
        <f t="shared" si="98"/>
        <v>750</v>
      </c>
      <c r="L284" s="131">
        <f t="shared" si="98"/>
        <v>0</v>
      </c>
      <c r="M284" s="131">
        <f t="shared" si="98"/>
        <v>750</v>
      </c>
    </row>
    <row r="285" spans="2:13" ht="20.25" customHeight="1">
      <c r="B285" s="108" t="s">
        <v>122</v>
      </c>
      <c r="C285" s="27" t="s">
        <v>83</v>
      </c>
      <c r="D285" s="27" t="s">
        <v>84</v>
      </c>
      <c r="E285" s="27" t="s">
        <v>304</v>
      </c>
      <c r="F285" s="27" t="s">
        <v>162</v>
      </c>
      <c r="G285" s="27" t="s">
        <v>111</v>
      </c>
      <c r="H285" s="28">
        <f>'вед.прил14'!I787</f>
        <v>750</v>
      </c>
      <c r="I285" s="132">
        <f>'вед.прил14'!J787</f>
        <v>0</v>
      </c>
      <c r="J285" s="132">
        <f>'вед.прил14'!K787</f>
        <v>750</v>
      </c>
      <c r="K285" s="132">
        <f>'вед.прил14'!L787</f>
        <v>750</v>
      </c>
      <c r="L285" s="133">
        <f>'вед.прил14'!M787</f>
        <v>0</v>
      </c>
      <c r="M285" s="133">
        <f>'вед.прил14'!R787</f>
        <v>750</v>
      </c>
    </row>
    <row r="286" spans="2:13" ht="18.75" customHeight="1">
      <c r="B286" s="66" t="s">
        <v>181</v>
      </c>
      <c r="C286" s="43" t="s">
        <v>83</v>
      </c>
      <c r="D286" s="43" t="s">
        <v>79</v>
      </c>
      <c r="E286" s="43"/>
      <c r="F286" s="43"/>
      <c r="G286" s="43"/>
      <c r="H286" s="44">
        <f aca="true" t="shared" si="99" ref="H286:M286">H287+H337+H343</f>
        <v>39803.5</v>
      </c>
      <c r="I286" s="130">
        <f t="shared" si="99"/>
        <v>0</v>
      </c>
      <c r="J286" s="130">
        <f t="shared" si="99"/>
        <v>39803.5</v>
      </c>
      <c r="K286" s="130">
        <f t="shared" si="99"/>
        <v>40492.5</v>
      </c>
      <c r="L286" s="130">
        <f t="shared" si="99"/>
        <v>0</v>
      </c>
      <c r="M286" s="130">
        <f t="shared" si="99"/>
        <v>40492.5</v>
      </c>
    </row>
    <row r="287" spans="2:13" ht="45">
      <c r="B287" s="106" t="str">
        <f>'вед.прил14'!A529</f>
        <v>Муниципальная программа "Благоустройство города Ливны Орловской области на 2020-2025 годы"</v>
      </c>
      <c r="C287" s="25" t="s">
        <v>83</v>
      </c>
      <c r="D287" s="25" t="s">
        <v>79</v>
      </c>
      <c r="E287" s="25" t="str">
        <f>'вед.прил14'!E529</f>
        <v>56 0 00 00000</v>
      </c>
      <c r="F287" s="25"/>
      <c r="G287" s="25"/>
      <c r="H287" s="26">
        <f aca="true" t="shared" si="100" ref="H287:M287">H288+H293+H298+H302+H307+H312+H317+H322+H327+H332</f>
        <v>9250</v>
      </c>
      <c r="I287" s="131">
        <f t="shared" si="100"/>
        <v>0</v>
      </c>
      <c r="J287" s="131">
        <f t="shared" si="100"/>
        <v>9250</v>
      </c>
      <c r="K287" s="131">
        <f t="shared" si="100"/>
        <v>9415</v>
      </c>
      <c r="L287" s="131">
        <f t="shared" si="100"/>
        <v>0</v>
      </c>
      <c r="M287" s="131">
        <f t="shared" si="100"/>
        <v>9415</v>
      </c>
    </row>
    <row r="288" spans="2:13" ht="45">
      <c r="B288" s="106" t="s">
        <v>232</v>
      </c>
      <c r="C288" s="25" t="s">
        <v>83</v>
      </c>
      <c r="D288" s="25" t="s">
        <v>79</v>
      </c>
      <c r="E288" s="25" t="str">
        <f>'вед.прил14'!E530</f>
        <v>56 0 02 00000</v>
      </c>
      <c r="F288" s="25"/>
      <c r="G288" s="25"/>
      <c r="H288" s="26">
        <f aca="true" t="shared" si="101" ref="H288:M291">H289</f>
        <v>490</v>
      </c>
      <c r="I288" s="131">
        <f t="shared" si="101"/>
        <v>0</v>
      </c>
      <c r="J288" s="131">
        <f t="shared" si="101"/>
        <v>490</v>
      </c>
      <c r="K288" s="131">
        <f t="shared" si="101"/>
        <v>510</v>
      </c>
      <c r="L288" s="131">
        <f t="shared" si="101"/>
        <v>0</v>
      </c>
      <c r="M288" s="131">
        <f t="shared" si="101"/>
        <v>510</v>
      </c>
    </row>
    <row r="289" spans="2:13" ht="18.75" customHeight="1">
      <c r="B289" s="109" t="s">
        <v>190</v>
      </c>
      <c r="C289" s="25" t="s">
        <v>83</v>
      </c>
      <c r="D289" s="25" t="s">
        <v>79</v>
      </c>
      <c r="E289" s="25" t="str">
        <f>'вед.прил14'!E531</f>
        <v>56 0 02 77640</v>
      </c>
      <c r="F289" s="25"/>
      <c r="G289" s="25"/>
      <c r="H289" s="26">
        <f t="shared" si="101"/>
        <v>490</v>
      </c>
      <c r="I289" s="131">
        <f t="shared" si="101"/>
        <v>0</v>
      </c>
      <c r="J289" s="131">
        <f t="shared" si="101"/>
        <v>490</v>
      </c>
      <c r="K289" s="131">
        <f t="shared" si="101"/>
        <v>510</v>
      </c>
      <c r="L289" s="131">
        <f t="shared" si="101"/>
        <v>0</v>
      </c>
      <c r="M289" s="131">
        <f t="shared" si="101"/>
        <v>510</v>
      </c>
    </row>
    <row r="290" spans="2:13" ht="45">
      <c r="B290" s="109" t="s">
        <v>224</v>
      </c>
      <c r="C290" s="25" t="s">
        <v>83</v>
      </c>
      <c r="D290" s="25" t="s">
        <v>79</v>
      </c>
      <c r="E290" s="25" t="str">
        <f>'вед.прил14'!E532</f>
        <v>56 0 02 77640</v>
      </c>
      <c r="F290" s="25" t="s">
        <v>132</v>
      </c>
      <c r="G290" s="25"/>
      <c r="H290" s="26">
        <f t="shared" si="101"/>
        <v>490</v>
      </c>
      <c r="I290" s="131">
        <f t="shared" si="101"/>
        <v>0</v>
      </c>
      <c r="J290" s="131">
        <f t="shared" si="101"/>
        <v>490</v>
      </c>
      <c r="K290" s="131">
        <f t="shared" si="101"/>
        <v>510</v>
      </c>
      <c r="L290" s="131">
        <f t="shared" si="101"/>
        <v>0</v>
      </c>
      <c r="M290" s="131">
        <f t="shared" si="101"/>
        <v>510</v>
      </c>
    </row>
    <row r="291" spans="2:13" ht="45">
      <c r="B291" s="109" t="s">
        <v>210</v>
      </c>
      <c r="C291" s="25" t="s">
        <v>83</v>
      </c>
      <c r="D291" s="25" t="s">
        <v>79</v>
      </c>
      <c r="E291" s="25" t="str">
        <f>'вед.прил14'!E533</f>
        <v>56 0 02 77640</v>
      </c>
      <c r="F291" s="25" t="s">
        <v>133</v>
      </c>
      <c r="G291" s="25"/>
      <c r="H291" s="26">
        <f t="shared" si="101"/>
        <v>490</v>
      </c>
      <c r="I291" s="131">
        <f t="shared" si="101"/>
        <v>0</v>
      </c>
      <c r="J291" s="131">
        <f t="shared" si="101"/>
        <v>490</v>
      </c>
      <c r="K291" s="131">
        <f t="shared" si="101"/>
        <v>510</v>
      </c>
      <c r="L291" s="131">
        <f t="shared" si="101"/>
        <v>0</v>
      </c>
      <c r="M291" s="131">
        <f t="shared" si="101"/>
        <v>510</v>
      </c>
    </row>
    <row r="292" spans="2:13" ht="18.75" customHeight="1">
      <c r="B292" s="110" t="s">
        <v>122</v>
      </c>
      <c r="C292" s="27" t="s">
        <v>83</v>
      </c>
      <c r="D292" s="27" t="s">
        <v>79</v>
      </c>
      <c r="E292" s="27" t="str">
        <f>'вед.прил14'!E534</f>
        <v>56 0 02 77640</v>
      </c>
      <c r="F292" s="27" t="s">
        <v>133</v>
      </c>
      <c r="G292" s="27" t="s">
        <v>111</v>
      </c>
      <c r="H292" s="28">
        <f>'вед.прил14'!I534</f>
        <v>490</v>
      </c>
      <c r="I292" s="132">
        <f>'вед.прил14'!J534</f>
        <v>0</v>
      </c>
      <c r="J292" s="132">
        <f>'вед.прил14'!K534</f>
        <v>490</v>
      </c>
      <c r="K292" s="132">
        <f>'вед.прил14'!L534</f>
        <v>510</v>
      </c>
      <c r="L292" s="133">
        <f>'вед.прил14'!M534</f>
        <v>0</v>
      </c>
      <c r="M292" s="133">
        <f>'вед.прил14'!R534</f>
        <v>510</v>
      </c>
    </row>
    <row r="293" spans="2:13" ht="75">
      <c r="B293" s="106" t="s">
        <v>233</v>
      </c>
      <c r="C293" s="25" t="s">
        <v>83</v>
      </c>
      <c r="D293" s="25" t="s">
        <v>79</v>
      </c>
      <c r="E293" s="25" t="str">
        <f>'вед.прил14'!E535</f>
        <v>56 0 03 00000</v>
      </c>
      <c r="F293" s="25"/>
      <c r="G293" s="25"/>
      <c r="H293" s="26">
        <f aca="true" t="shared" si="102" ref="H293:M296">H294</f>
        <v>500</v>
      </c>
      <c r="I293" s="131">
        <f t="shared" si="102"/>
        <v>0</v>
      </c>
      <c r="J293" s="131">
        <f t="shared" si="102"/>
        <v>500</v>
      </c>
      <c r="K293" s="131">
        <f t="shared" si="102"/>
        <v>550</v>
      </c>
      <c r="L293" s="131">
        <f t="shared" si="102"/>
        <v>0</v>
      </c>
      <c r="M293" s="131">
        <f t="shared" si="102"/>
        <v>550</v>
      </c>
    </row>
    <row r="294" spans="2:13" ht="18.75" customHeight="1">
      <c r="B294" s="109" t="s">
        <v>190</v>
      </c>
      <c r="C294" s="25" t="s">
        <v>83</v>
      </c>
      <c r="D294" s="25" t="s">
        <v>79</v>
      </c>
      <c r="E294" s="25" t="str">
        <f>'вед.прил14'!E536</f>
        <v>56 0 03 77640</v>
      </c>
      <c r="F294" s="25"/>
      <c r="G294" s="25"/>
      <c r="H294" s="26">
        <f t="shared" si="102"/>
        <v>500</v>
      </c>
      <c r="I294" s="131">
        <f t="shared" si="102"/>
        <v>0</v>
      </c>
      <c r="J294" s="131">
        <f t="shared" si="102"/>
        <v>500</v>
      </c>
      <c r="K294" s="131">
        <f t="shared" si="102"/>
        <v>550</v>
      </c>
      <c r="L294" s="131">
        <f t="shared" si="102"/>
        <v>0</v>
      </c>
      <c r="M294" s="131">
        <f t="shared" si="102"/>
        <v>550</v>
      </c>
    </row>
    <row r="295" spans="2:13" ht="45">
      <c r="B295" s="109" t="s">
        <v>224</v>
      </c>
      <c r="C295" s="25" t="s">
        <v>83</v>
      </c>
      <c r="D295" s="25" t="s">
        <v>79</v>
      </c>
      <c r="E295" s="25" t="str">
        <f>'вед.прил14'!E537</f>
        <v>56 0 03 77640</v>
      </c>
      <c r="F295" s="25" t="s">
        <v>132</v>
      </c>
      <c r="G295" s="25"/>
      <c r="H295" s="26">
        <f t="shared" si="102"/>
        <v>500</v>
      </c>
      <c r="I295" s="131">
        <f t="shared" si="102"/>
        <v>0</v>
      </c>
      <c r="J295" s="131">
        <f t="shared" si="102"/>
        <v>500</v>
      </c>
      <c r="K295" s="131">
        <f t="shared" si="102"/>
        <v>550</v>
      </c>
      <c r="L295" s="131">
        <f t="shared" si="102"/>
        <v>0</v>
      </c>
      <c r="M295" s="131">
        <f t="shared" si="102"/>
        <v>550</v>
      </c>
    </row>
    <row r="296" spans="2:13" ht="45">
      <c r="B296" s="109" t="s">
        <v>210</v>
      </c>
      <c r="C296" s="25" t="s">
        <v>83</v>
      </c>
      <c r="D296" s="25" t="s">
        <v>79</v>
      </c>
      <c r="E296" s="25" t="str">
        <f>'вед.прил14'!E538</f>
        <v>56 0 03 77640</v>
      </c>
      <c r="F296" s="25" t="s">
        <v>133</v>
      </c>
      <c r="G296" s="25"/>
      <c r="H296" s="26">
        <f t="shared" si="102"/>
        <v>500</v>
      </c>
      <c r="I296" s="131">
        <f t="shared" si="102"/>
        <v>0</v>
      </c>
      <c r="J296" s="131">
        <f t="shared" si="102"/>
        <v>500</v>
      </c>
      <c r="K296" s="131">
        <f t="shared" si="102"/>
        <v>550</v>
      </c>
      <c r="L296" s="131">
        <f t="shared" si="102"/>
        <v>0</v>
      </c>
      <c r="M296" s="131">
        <f t="shared" si="102"/>
        <v>550</v>
      </c>
    </row>
    <row r="297" spans="2:13" ht="19.5" customHeight="1">
      <c r="B297" s="110" t="s">
        <v>122</v>
      </c>
      <c r="C297" s="27" t="s">
        <v>83</v>
      </c>
      <c r="D297" s="27" t="s">
        <v>79</v>
      </c>
      <c r="E297" s="27" t="str">
        <f>'вед.прил14'!E539</f>
        <v>56 0 03 77640</v>
      </c>
      <c r="F297" s="27" t="s">
        <v>133</v>
      </c>
      <c r="G297" s="27" t="s">
        <v>111</v>
      </c>
      <c r="H297" s="28">
        <f>'вед.прил14'!I539</f>
        <v>500</v>
      </c>
      <c r="I297" s="132">
        <f>'вед.прил14'!J539</f>
        <v>0</v>
      </c>
      <c r="J297" s="132">
        <f>'вед.прил14'!K539</f>
        <v>500</v>
      </c>
      <c r="K297" s="132">
        <f>'вед.прил14'!L539</f>
        <v>550</v>
      </c>
      <c r="L297" s="133">
        <f>'вед.прил14'!M539</f>
        <v>0</v>
      </c>
      <c r="M297" s="133">
        <f>'вед.прил14'!R539</f>
        <v>550</v>
      </c>
    </row>
    <row r="298" spans="2:13" ht="45">
      <c r="B298" s="106" t="s">
        <v>234</v>
      </c>
      <c r="C298" s="25" t="s">
        <v>83</v>
      </c>
      <c r="D298" s="25" t="s">
        <v>79</v>
      </c>
      <c r="E298" s="25" t="str">
        <f>'вед.прил14'!E540</f>
        <v>56 0 04 77640</v>
      </c>
      <c r="F298" s="25"/>
      <c r="G298" s="25"/>
      <c r="H298" s="26">
        <f aca="true" t="shared" si="103" ref="H298:M300">H299</f>
        <v>180</v>
      </c>
      <c r="I298" s="131">
        <f t="shared" si="103"/>
        <v>0</v>
      </c>
      <c r="J298" s="131">
        <f t="shared" si="103"/>
        <v>180</v>
      </c>
      <c r="K298" s="131">
        <f t="shared" si="103"/>
        <v>190</v>
      </c>
      <c r="L298" s="131">
        <f t="shared" si="103"/>
        <v>0</v>
      </c>
      <c r="M298" s="131">
        <f t="shared" si="103"/>
        <v>190</v>
      </c>
    </row>
    <row r="299" spans="2:13" ht="30">
      <c r="B299" s="106" t="s">
        <v>145</v>
      </c>
      <c r="C299" s="25" t="s">
        <v>83</v>
      </c>
      <c r="D299" s="25" t="s">
        <v>79</v>
      </c>
      <c r="E299" s="25" t="str">
        <f>'вед.прил14'!E541</f>
        <v>56 0 04 77640</v>
      </c>
      <c r="F299" s="25" t="s">
        <v>144</v>
      </c>
      <c r="G299" s="25"/>
      <c r="H299" s="26">
        <f t="shared" si="103"/>
        <v>180</v>
      </c>
      <c r="I299" s="131">
        <f t="shared" si="103"/>
        <v>0</v>
      </c>
      <c r="J299" s="131">
        <f t="shared" si="103"/>
        <v>180</v>
      </c>
      <c r="K299" s="131">
        <f t="shared" si="103"/>
        <v>190</v>
      </c>
      <c r="L299" s="131">
        <f t="shared" si="103"/>
        <v>0</v>
      </c>
      <c r="M299" s="131">
        <f t="shared" si="103"/>
        <v>190</v>
      </c>
    </row>
    <row r="300" spans="2:13" ht="17.25" customHeight="1">
      <c r="B300" s="106" t="s">
        <v>46</v>
      </c>
      <c r="C300" s="25" t="s">
        <v>83</v>
      </c>
      <c r="D300" s="25" t="s">
        <v>79</v>
      </c>
      <c r="E300" s="25" t="str">
        <f>'вед.прил14'!E542</f>
        <v>56 0 04 77640</v>
      </c>
      <c r="F300" s="25" t="s">
        <v>45</v>
      </c>
      <c r="G300" s="25"/>
      <c r="H300" s="26">
        <f t="shared" si="103"/>
        <v>180</v>
      </c>
      <c r="I300" s="131">
        <f t="shared" si="103"/>
        <v>0</v>
      </c>
      <c r="J300" s="131">
        <f t="shared" si="103"/>
        <v>180</v>
      </c>
      <c r="K300" s="131">
        <f t="shared" si="103"/>
        <v>190</v>
      </c>
      <c r="L300" s="131">
        <f t="shared" si="103"/>
        <v>0</v>
      </c>
      <c r="M300" s="131">
        <f t="shared" si="103"/>
        <v>190</v>
      </c>
    </row>
    <row r="301" spans="2:13" ht="18" customHeight="1">
      <c r="B301" s="110" t="s">
        <v>122</v>
      </c>
      <c r="C301" s="27" t="s">
        <v>83</v>
      </c>
      <c r="D301" s="27" t="s">
        <v>79</v>
      </c>
      <c r="E301" s="27" t="str">
        <f>'вед.прил14'!E543</f>
        <v>56 0 04 77640</v>
      </c>
      <c r="F301" s="27" t="s">
        <v>45</v>
      </c>
      <c r="G301" s="27" t="s">
        <v>111</v>
      </c>
      <c r="H301" s="28">
        <f>'вед.прил14'!I543</f>
        <v>180</v>
      </c>
      <c r="I301" s="132">
        <f>'вед.прил14'!J543</f>
        <v>0</v>
      </c>
      <c r="J301" s="132">
        <f>'вед.прил14'!K543</f>
        <v>180</v>
      </c>
      <c r="K301" s="132">
        <f>'вед.прил14'!L543</f>
        <v>190</v>
      </c>
      <c r="L301" s="133">
        <f>'вед.прил14'!M543</f>
        <v>0</v>
      </c>
      <c r="M301" s="133">
        <f>'вед.прил14'!R543</f>
        <v>190</v>
      </c>
    </row>
    <row r="302" spans="2:13" ht="64.5" customHeight="1">
      <c r="B302" s="106" t="s">
        <v>235</v>
      </c>
      <c r="C302" s="25" t="s">
        <v>83</v>
      </c>
      <c r="D302" s="25" t="s">
        <v>79</v>
      </c>
      <c r="E302" s="25" t="str">
        <f>'вед.прил14'!E544</f>
        <v>56 0 05 00000</v>
      </c>
      <c r="F302" s="27"/>
      <c r="G302" s="27"/>
      <c r="H302" s="26">
        <f aca="true" t="shared" si="104" ref="H302:M305">H303</f>
        <v>1310</v>
      </c>
      <c r="I302" s="131">
        <f t="shared" si="104"/>
        <v>0</v>
      </c>
      <c r="J302" s="131">
        <f t="shared" si="104"/>
        <v>1310</v>
      </c>
      <c r="K302" s="131">
        <f t="shared" si="104"/>
        <v>1320</v>
      </c>
      <c r="L302" s="131">
        <f t="shared" si="104"/>
        <v>0</v>
      </c>
      <c r="M302" s="131">
        <f t="shared" si="104"/>
        <v>1320</v>
      </c>
    </row>
    <row r="303" spans="2:13" ht="15">
      <c r="B303" s="109" t="s">
        <v>190</v>
      </c>
      <c r="C303" s="25" t="s">
        <v>83</v>
      </c>
      <c r="D303" s="25" t="s">
        <v>79</v>
      </c>
      <c r="E303" s="25" t="str">
        <f>'вед.прил14'!E545</f>
        <v>56 0 05 77640</v>
      </c>
      <c r="F303" s="27"/>
      <c r="G303" s="27"/>
      <c r="H303" s="26">
        <f t="shared" si="104"/>
        <v>1310</v>
      </c>
      <c r="I303" s="131">
        <f t="shared" si="104"/>
        <v>0</v>
      </c>
      <c r="J303" s="131">
        <f t="shared" si="104"/>
        <v>1310</v>
      </c>
      <c r="K303" s="131">
        <f t="shared" si="104"/>
        <v>1320</v>
      </c>
      <c r="L303" s="131">
        <f t="shared" si="104"/>
        <v>0</v>
      </c>
      <c r="M303" s="131">
        <f t="shared" si="104"/>
        <v>1320</v>
      </c>
    </row>
    <row r="304" spans="2:13" ht="45">
      <c r="B304" s="109" t="s">
        <v>224</v>
      </c>
      <c r="C304" s="25" t="s">
        <v>83</v>
      </c>
      <c r="D304" s="25" t="s">
        <v>79</v>
      </c>
      <c r="E304" s="25" t="str">
        <f>'вед.прил14'!E546</f>
        <v>56 0 05 77640</v>
      </c>
      <c r="F304" s="25" t="s">
        <v>132</v>
      </c>
      <c r="G304" s="27"/>
      <c r="H304" s="26">
        <f t="shared" si="104"/>
        <v>1310</v>
      </c>
      <c r="I304" s="131">
        <f t="shared" si="104"/>
        <v>0</v>
      </c>
      <c r="J304" s="131">
        <f t="shared" si="104"/>
        <v>1310</v>
      </c>
      <c r="K304" s="131">
        <f t="shared" si="104"/>
        <v>1320</v>
      </c>
      <c r="L304" s="131">
        <f t="shared" si="104"/>
        <v>0</v>
      </c>
      <c r="M304" s="131">
        <f t="shared" si="104"/>
        <v>1320</v>
      </c>
    </row>
    <row r="305" spans="2:13" ht="45">
      <c r="B305" s="109" t="s">
        <v>210</v>
      </c>
      <c r="C305" s="25" t="s">
        <v>83</v>
      </c>
      <c r="D305" s="25" t="s">
        <v>79</v>
      </c>
      <c r="E305" s="25" t="str">
        <f>'вед.прил14'!E547</f>
        <v>56 0 05 77640</v>
      </c>
      <c r="F305" s="25" t="s">
        <v>133</v>
      </c>
      <c r="G305" s="27"/>
      <c r="H305" s="26">
        <f t="shared" si="104"/>
        <v>1310</v>
      </c>
      <c r="I305" s="131">
        <f t="shared" si="104"/>
        <v>0</v>
      </c>
      <c r="J305" s="131">
        <f t="shared" si="104"/>
        <v>1310</v>
      </c>
      <c r="K305" s="131">
        <f t="shared" si="104"/>
        <v>1320</v>
      </c>
      <c r="L305" s="131">
        <f t="shared" si="104"/>
        <v>0</v>
      </c>
      <c r="M305" s="131">
        <f t="shared" si="104"/>
        <v>1320</v>
      </c>
    </row>
    <row r="306" spans="2:13" ht="15">
      <c r="B306" s="110" t="s">
        <v>122</v>
      </c>
      <c r="C306" s="27" t="s">
        <v>83</v>
      </c>
      <c r="D306" s="27" t="s">
        <v>79</v>
      </c>
      <c r="E306" s="27" t="str">
        <f>'вед.прил14'!E548</f>
        <v>56 0 05 77640</v>
      </c>
      <c r="F306" s="27" t="s">
        <v>133</v>
      </c>
      <c r="G306" s="27" t="s">
        <v>111</v>
      </c>
      <c r="H306" s="28">
        <f>'вед.прил14'!I548</f>
        <v>1310</v>
      </c>
      <c r="I306" s="132">
        <f>'вед.прил14'!J548</f>
        <v>0</v>
      </c>
      <c r="J306" s="132">
        <f>'вед.прил14'!K548</f>
        <v>1310</v>
      </c>
      <c r="K306" s="132">
        <f>'вед.прил14'!L548</f>
        <v>1320</v>
      </c>
      <c r="L306" s="133">
        <f>'вед.прил14'!M548</f>
        <v>0</v>
      </c>
      <c r="M306" s="133">
        <f>'вед.прил14'!R548</f>
        <v>1320</v>
      </c>
    </row>
    <row r="307" spans="2:13" ht="45">
      <c r="B307" s="106" t="s">
        <v>236</v>
      </c>
      <c r="C307" s="25" t="s">
        <v>83</v>
      </c>
      <c r="D307" s="25" t="s">
        <v>79</v>
      </c>
      <c r="E307" s="25" t="str">
        <f>'вед.прил14'!E549</f>
        <v>56 0 06 00000</v>
      </c>
      <c r="F307" s="27"/>
      <c r="G307" s="27"/>
      <c r="H307" s="26">
        <f aca="true" t="shared" si="105" ref="H307:M310">H308</f>
        <v>100</v>
      </c>
      <c r="I307" s="131">
        <f t="shared" si="105"/>
        <v>0</v>
      </c>
      <c r="J307" s="131">
        <f t="shared" si="105"/>
        <v>100</v>
      </c>
      <c r="K307" s="131">
        <f t="shared" si="105"/>
        <v>100</v>
      </c>
      <c r="L307" s="131">
        <f t="shared" si="105"/>
        <v>0</v>
      </c>
      <c r="M307" s="131">
        <f t="shared" si="105"/>
        <v>100</v>
      </c>
    </row>
    <row r="308" spans="2:13" ht="15">
      <c r="B308" s="109" t="s">
        <v>190</v>
      </c>
      <c r="C308" s="25" t="s">
        <v>83</v>
      </c>
      <c r="D308" s="25" t="s">
        <v>79</v>
      </c>
      <c r="E308" s="25" t="str">
        <f>'вед.прил14'!E550</f>
        <v>56 0 06 77640</v>
      </c>
      <c r="F308" s="27"/>
      <c r="G308" s="27"/>
      <c r="H308" s="26">
        <f t="shared" si="105"/>
        <v>100</v>
      </c>
      <c r="I308" s="131">
        <f t="shared" si="105"/>
        <v>0</v>
      </c>
      <c r="J308" s="131">
        <f t="shared" si="105"/>
        <v>100</v>
      </c>
      <c r="K308" s="131">
        <f t="shared" si="105"/>
        <v>100</v>
      </c>
      <c r="L308" s="131">
        <f t="shared" si="105"/>
        <v>0</v>
      </c>
      <c r="M308" s="131">
        <f t="shared" si="105"/>
        <v>100</v>
      </c>
    </row>
    <row r="309" spans="2:13" ht="45">
      <c r="B309" s="109" t="s">
        <v>224</v>
      </c>
      <c r="C309" s="25" t="s">
        <v>83</v>
      </c>
      <c r="D309" s="25" t="s">
        <v>79</v>
      </c>
      <c r="E309" s="25" t="str">
        <f>'вед.прил14'!E551</f>
        <v>56 0 06 77640</v>
      </c>
      <c r="F309" s="25" t="s">
        <v>132</v>
      </c>
      <c r="G309" s="27"/>
      <c r="H309" s="26">
        <f t="shared" si="105"/>
        <v>100</v>
      </c>
      <c r="I309" s="131">
        <f t="shared" si="105"/>
        <v>0</v>
      </c>
      <c r="J309" s="131">
        <f t="shared" si="105"/>
        <v>100</v>
      </c>
      <c r="K309" s="131">
        <f t="shared" si="105"/>
        <v>100</v>
      </c>
      <c r="L309" s="131">
        <f t="shared" si="105"/>
        <v>0</v>
      </c>
      <c r="M309" s="131">
        <f t="shared" si="105"/>
        <v>100</v>
      </c>
    </row>
    <row r="310" spans="2:13" ht="45">
      <c r="B310" s="109" t="s">
        <v>210</v>
      </c>
      <c r="C310" s="25" t="s">
        <v>83</v>
      </c>
      <c r="D310" s="25" t="s">
        <v>79</v>
      </c>
      <c r="E310" s="25" t="str">
        <f>'вед.прил14'!E552</f>
        <v>56 0 06 77640</v>
      </c>
      <c r="F310" s="25" t="s">
        <v>133</v>
      </c>
      <c r="G310" s="27"/>
      <c r="H310" s="26">
        <f t="shared" si="105"/>
        <v>100</v>
      </c>
      <c r="I310" s="131">
        <f t="shared" si="105"/>
        <v>0</v>
      </c>
      <c r="J310" s="131">
        <f t="shared" si="105"/>
        <v>100</v>
      </c>
      <c r="K310" s="131">
        <f t="shared" si="105"/>
        <v>100</v>
      </c>
      <c r="L310" s="131">
        <f t="shared" si="105"/>
        <v>0</v>
      </c>
      <c r="M310" s="131">
        <f t="shared" si="105"/>
        <v>100</v>
      </c>
    </row>
    <row r="311" spans="2:13" ht="18" customHeight="1">
      <c r="B311" s="110" t="s">
        <v>122</v>
      </c>
      <c r="C311" s="27" t="s">
        <v>83</v>
      </c>
      <c r="D311" s="27" t="s">
        <v>79</v>
      </c>
      <c r="E311" s="27" t="str">
        <f>'вед.прил14'!E553</f>
        <v>56 0 06 77640</v>
      </c>
      <c r="F311" s="27" t="s">
        <v>133</v>
      </c>
      <c r="G311" s="27" t="s">
        <v>111</v>
      </c>
      <c r="H311" s="28">
        <f>'вед.прил14'!I553</f>
        <v>100</v>
      </c>
      <c r="I311" s="132">
        <f>'вед.прил14'!J553</f>
        <v>0</v>
      </c>
      <c r="J311" s="132">
        <f>'вед.прил14'!K553</f>
        <v>100</v>
      </c>
      <c r="K311" s="132">
        <f>'вед.прил14'!L553</f>
        <v>100</v>
      </c>
      <c r="L311" s="133">
        <f>'вед.прил14'!M553</f>
        <v>0</v>
      </c>
      <c r="M311" s="133">
        <f>'вед.прил14'!R553</f>
        <v>100</v>
      </c>
    </row>
    <row r="312" spans="2:13" ht="30">
      <c r="B312" s="106" t="s">
        <v>509</v>
      </c>
      <c r="C312" s="25" t="s">
        <v>83</v>
      </c>
      <c r="D312" s="25" t="s">
        <v>79</v>
      </c>
      <c r="E312" s="25" t="str">
        <f>'вед.прил14'!E554</f>
        <v>56 0 08 00000</v>
      </c>
      <c r="F312" s="27"/>
      <c r="G312" s="27"/>
      <c r="H312" s="26">
        <f aca="true" t="shared" si="106" ref="H312:M315">H313</f>
        <v>220</v>
      </c>
      <c r="I312" s="131">
        <f t="shared" si="106"/>
        <v>0</v>
      </c>
      <c r="J312" s="131">
        <f t="shared" si="106"/>
        <v>220</v>
      </c>
      <c r="K312" s="131">
        <f t="shared" si="106"/>
        <v>230</v>
      </c>
      <c r="L312" s="131">
        <f t="shared" si="106"/>
        <v>0</v>
      </c>
      <c r="M312" s="131">
        <f t="shared" si="106"/>
        <v>230</v>
      </c>
    </row>
    <row r="313" spans="2:13" ht="18.75" customHeight="1">
      <c r="B313" s="109" t="s">
        <v>190</v>
      </c>
      <c r="C313" s="25" t="s">
        <v>83</v>
      </c>
      <c r="D313" s="25" t="s">
        <v>79</v>
      </c>
      <c r="E313" s="25" t="str">
        <f>'вед.прил14'!E555</f>
        <v>56 0 08 77640</v>
      </c>
      <c r="F313" s="27"/>
      <c r="G313" s="27"/>
      <c r="H313" s="26">
        <f t="shared" si="106"/>
        <v>220</v>
      </c>
      <c r="I313" s="131">
        <f t="shared" si="106"/>
        <v>0</v>
      </c>
      <c r="J313" s="131">
        <f t="shared" si="106"/>
        <v>220</v>
      </c>
      <c r="K313" s="131">
        <f t="shared" si="106"/>
        <v>230</v>
      </c>
      <c r="L313" s="131">
        <f t="shared" si="106"/>
        <v>0</v>
      </c>
      <c r="M313" s="131">
        <f t="shared" si="106"/>
        <v>230</v>
      </c>
    </row>
    <row r="314" spans="2:13" ht="45">
      <c r="B314" s="109" t="s">
        <v>224</v>
      </c>
      <c r="C314" s="25" t="s">
        <v>83</v>
      </c>
      <c r="D314" s="25" t="s">
        <v>79</v>
      </c>
      <c r="E314" s="25" t="str">
        <f>'вед.прил14'!E556</f>
        <v>56 0 08 77640</v>
      </c>
      <c r="F314" s="25" t="s">
        <v>132</v>
      </c>
      <c r="G314" s="27"/>
      <c r="H314" s="26">
        <f t="shared" si="106"/>
        <v>220</v>
      </c>
      <c r="I314" s="131">
        <f t="shared" si="106"/>
        <v>0</v>
      </c>
      <c r="J314" s="131">
        <f t="shared" si="106"/>
        <v>220</v>
      </c>
      <c r="K314" s="131">
        <f t="shared" si="106"/>
        <v>230</v>
      </c>
      <c r="L314" s="131">
        <f t="shared" si="106"/>
        <v>0</v>
      </c>
      <c r="M314" s="131">
        <f t="shared" si="106"/>
        <v>230</v>
      </c>
    </row>
    <row r="315" spans="2:13" ht="45">
      <c r="B315" s="109" t="s">
        <v>210</v>
      </c>
      <c r="C315" s="25" t="s">
        <v>83</v>
      </c>
      <c r="D315" s="25" t="s">
        <v>79</v>
      </c>
      <c r="E315" s="25" t="str">
        <f>'вед.прил14'!E557</f>
        <v>56 0 08 77640</v>
      </c>
      <c r="F315" s="25" t="s">
        <v>133</v>
      </c>
      <c r="G315" s="27"/>
      <c r="H315" s="26">
        <f t="shared" si="106"/>
        <v>220</v>
      </c>
      <c r="I315" s="131">
        <f t="shared" si="106"/>
        <v>0</v>
      </c>
      <c r="J315" s="131">
        <f t="shared" si="106"/>
        <v>220</v>
      </c>
      <c r="K315" s="131">
        <f t="shared" si="106"/>
        <v>230</v>
      </c>
      <c r="L315" s="131">
        <f t="shared" si="106"/>
        <v>0</v>
      </c>
      <c r="M315" s="131">
        <f t="shared" si="106"/>
        <v>230</v>
      </c>
    </row>
    <row r="316" spans="2:13" ht="19.5" customHeight="1">
      <c r="B316" s="110" t="s">
        <v>122</v>
      </c>
      <c r="C316" s="27" t="s">
        <v>83</v>
      </c>
      <c r="D316" s="27" t="s">
        <v>79</v>
      </c>
      <c r="E316" s="27" t="str">
        <f>'вед.прил14'!E558</f>
        <v>56 0 08 77640</v>
      </c>
      <c r="F316" s="27" t="s">
        <v>133</v>
      </c>
      <c r="G316" s="27" t="s">
        <v>111</v>
      </c>
      <c r="H316" s="28">
        <f>'вед.прил14'!I558</f>
        <v>220</v>
      </c>
      <c r="I316" s="132">
        <f>'вед.прил14'!J558</f>
        <v>0</v>
      </c>
      <c r="J316" s="132">
        <f>'вед.прил14'!K558</f>
        <v>220</v>
      </c>
      <c r="K316" s="132">
        <f>'вед.прил14'!L558</f>
        <v>230</v>
      </c>
      <c r="L316" s="133">
        <f>'вед.прил14'!M558</f>
        <v>0</v>
      </c>
      <c r="M316" s="133">
        <f>'вед.прил14'!R558</f>
        <v>230</v>
      </c>
    </row>
    <row r="317" spans="2:13" ht="45">
      <c r="B317" s="106" t="s">
        <v>237</v>
      </c>
      <c r="C317" s="25" t="s">
        <v>83</v>
      </c>
      <c r="D317" s="25" t="s">
        <v>79</v>
      </c>
      <c r="E317" s="25" t="str">
        <f>'вед.прил14'!E559</f>
        <v>56 0 09 00000</v>
      </c>
      <c r="F317" s="27"/>
      <c r="G317" s="27"/>
      <c r="H317" s="26">
        <f aca="true" t="shared" si="107" ref="H317:M320">H318</f>
        <v>5550</v>
      </c>
      <c r="I317" s="131">
        <f t="shared" si="107"/>
        <v>0</v>
      </c>
      <c r="J317" s="131">
        <f t="shared" si="107"/>
        <v>5550</v>
      </c>
      <c r="K317" s="131">
        <f t="shared" si="107"/>
        <v>5600</v>
      </c>
      <c r="L317" s="131">
        <f t="shared" si="107"/>
        <v>0</v>
      </c>
      <c r="M317" s="131">
        <f t="shared" si="107"/>
        <v>5600</v>
      </c>
    </row>
    <row r="318" spans="2:13" ht="18.75" customHeight="1">
      <c r="B318" s="109" t="s">
        <v>190</v>
      </c>
      <c r="C318" s="25" t="s">
        <v>83</v>
      </c>
      <c r="D318" s="25" t="s">
        <v>79</v>
      </c>
      <c r="E318" s="25" t="str">
        <f>'вед.прил14'!E560</f>
        <v>56 0 09 77640</v>
      </c>
      <c r="F318" s="27"/>
      <c r="G318" s="27"/>
      <c r="H318" s="26">
        <f t="shared" si="107"/>
        <v>5550</v>
      </c>
      <c r="I318" s="131">
        <f t="shared" si="107"/>
        <v>0</v>
      </c>
      <c r="J318" s="131">
        <f t="shared" si="107"/>
        <v>5550</v>
      </c>
      <c r="K318" s="131">
        <f t="shared" si="107"/>
        <v>5600</v>
      </c>
      <c r="L318" s="131">
        <f t="shared" si="107"/>
        <v>0</v>
      </c>
      <c r="M318" s="131">
        <f t="shared" si="107"/>
        <v>5600</v>
      </c>
    </row>
    <row r="319" spans="2:13" ht="45">
      <c r="B319" s="109" t="s">
        <v>224</v>
      </c>
      <c r="C319" s="25" t="s">
        <v>83</v>
      </c>
      <c r="D319" s="25" t="s">
        <v>79</v>
      </c>
      <c r="E319" s="25" t="str">
        <f>'вед.прил14'!E561</f>
        <v>56 0 09 77640</v>
      </c>
      <c r="F319" s="25" t="s">
        <v>132</v>
      </c>
      <c r="G319" s="27"/>
      <c r="H319" s="26">
        <f t="shared" si="107"/>
        <v>5550</v>
      </c>
      <c r="I319" s="131">
        <f t="shared" si="107"/>
        <v>0</v>
      </c>
      <c r="J319" s="131">
        <f t="shared" si="107"/>
        <v>5550</v>
      </c>
      <c r="K319" s="131">
        <f t="shared" si="107"/>
        <v>5600</v>
      </c>
      <c r="L319" s="131">
        <f t="shared" si="107"/>
        <v>0</v>
      </c>
      <c r="M319" s="131">
        <f t="shared" si="107"/>
        <v>5600</v>
      </c>
    </row>
    <row r="320" spans="2:13" ht="45">
      <c r="B320" s="109" t="s">
        <v>210</v>
      </c>
      <c r="C320" s="25" t="s">
        <v>83</v>
      </c>
      <c r="D320" s="25" t="s">
        <v>79</v>
      </c>
      <c r="E320" s="25" t="str">
        <f>'вед.прил14'!E562</f>
        <v>56 0 09 77640</v>
      </c>
      <c r="F320" s="25" t="s">
        <v>133</v>
      </c>
      <c r="G320" s="27"/>
      <c r="H320" s="26">
        <f t="shared" si="107"/>
        <v>5550</v>
      </c>
      <c r="I320" s="131">
        <f t="shared" si="107"/>
        <v>0</v>
      </c>
      <c r="J320" s="131">
        <f t="shared" si="107"/>
        <v>5550</v>
      </c>
      <c r="K320" s="131">
        <f t="shared" si="107"/>
        <v>5600</v>
      </c>
      <c r="L320" s="131">
        <f t="shared" si="107"/>
        <v>0</v>
      </c>
      <c r="M320" s="131">
        <f t="shared" si="107"/>
        <v>5600</v>
      </c>
    </row>
    <row r="321" spans="2:13" ht="20.25" customHeight="1">
      <c r="B321" s="110" t="s">
        <v>122</v>
      </c>
      <c r="C321" s="27" t="s">
        <v>83</v>
      </c>
      <c r="D321" s="27" t="s">
        <v>79</v>
      </c>
      <c r="E321" s="27" t="str">
        <f>'вед.прил14'!E563</f>
        <v>56 0 09 77640</v>
      </c>
      <c r="F321" s="27" t="s">
        <v>133</v>
      </c>
      <c r="G321" s="27" t="s">
        <v>111</v>
      </c>
      <c r="H321" s="28">
        <f>'вед.прил14'!I563</f>
        <v>5550</v>
      </c>
      <c r="I321" s="132">
        <f>'вед.прил14'!J563</f>
        <v>0</v>
      </c>
      <c r="J321" s="132">
        <f>'вед.прил14'!K563</f>
        <v>5550</v>
      </c>
      <c r="K321" s="132">
        <f>'вед.прил14'!L563</f>
        <v>5600</v>
      </c>
      <c r="L321" s="133">
        <f>'вед.прил14'!M563</f>
        <v>0</v>
      </c>
      <c r="M321" s="133">
        <f>'вед.прил14'!R563</f>
        <v>5600</v>
      </c>
    </row>
    <row r="322" spans="2:13" ht="45">
      <c r="B322" s="106" t="s">
        <v>238</v>
      </c>
      <c r="C322" s="25" t="s">
        <v>83</v>
      </c>
      <c r="D322" s="25" t="s">
        <v>79</v>
      </c>
      <c r="E322" s="25" t="str">
        <f>'вед.прил14'!E564</f>
        <v>56 0 10 00000</v>
      </c>
      <c r="F322" s="27"/>
      <c r="G322" s="27"/>
      <c r="H322" s="26">
        <f aca="true" t="shared" si="108" ref="H322:M325">H323</f>
        <v>400</v>
      </c>
      <c r="I322" s="131">
        <f t="shared" si="108"/>
        <v>0</v>
      </c>
      <c r="J322" s="131">
        <f t="shared" si="108"/>
        <v>400</v>
      </c>
      <c r="K322" s="131">
        <f t="shared" si="108"/>
        <v>400</v>
      </c>
      <c r="L322" s="131">
        <f t="shared" si="108"/>
        <v>0</v>
      </c>
      <c r="M322" s="131">
        <f t="shared" si="108"/>
        <v>400</v>
      </c>
    </row>
    <row r="323" spans="2:13" ht="19.5" customHeight="1">
      <c r="B323" s="109" t="s">
        <v>190</v>
      </c>
      <c r="C323" s="25" t="s">
        <v>83</v>
      </c>
      <c r="D323" s="25" t="s">
        <v>79</v>
      </c>
      <c r="E323" s="25" t="str">
        <f>'вед.прил14'!E565</f>
        <v>56 0 10 77640</v>
      </c>
      <c r="F323" s="27"/>
      <c r="G323" s="27"/>
      <c r="H323" s="26">
        <f t="shared" si="108"/>
        <v>400</v>
      </c>
      <c r="I323" s="131">
        <f t="shared" si="108"/>
        <v>0</v>
      </c>
      <c r="J323" s="131">
        <f t="shared" si="108"/>
        <v>400</v>
      </c>
      <c r="K323" s="131">
        <f t="shared" si="108"/>
        <v>400</v>
      </c>
      <c r="L323" s="131">
        <f t="shared" si="108"/>
        <v>0</v>
      </c>
      <c r="M323" s="131">
        <f t="shared" si="108"/>
        <v>400</v>
      </c>
    </row>
    <row r="324" spans="2:13" ht="45">
      <c r="B324" s="109" t="s">
        <v>224</v>
      </c>
      <c r="C324" s="25" t="s">
        <v>83</v>
      </c>
      <c r="D324" s="25" t="s">
        <v>79</v>
      </c>
      <c r="E324" s="25" t="str">
        <f>'вед.прил14'!E566</f>
        <v>56 0 10 77640</v>
      </c>
      <c r="F324" s="25" t="s">
        <v>132</v>
      </c>
      <c r="G324" s="27"/>
      <c r="H324" s="26">
        <f t="shared" si="108"/>
        <v>400</v>
      </c>
      <c r="I324" s="131">
        <f t="shared" si="108"/>
        <v>0</v>
      </c>
      <c r="J324" s="131">
        <f t="shared" si="108"/>
        <v>400</v>
      </c>
      <c r="K324" s="131">
        <f t="shared" si="108"/>
        <v>400</v>
      </c>
      <c r="L324" s="131">
        <f t="shared" si="108"/>
        <v>0</v>
      </c>
      <c r="M324" s="131">
        <f t="shared" si="108"/>
        <v>400</v>
      </c>
    </row>
    <row r="325" spans="2:13" ht="45">
      <c r="B325" s="109" t="s">
        <v>210</v>
      </c>
      <c r="C325" s="25" t="s">
        <v>83</v>
      </c>
      <c r="D325" s="25" t="s">
        <v>79</v>
      </c>
      <c r="E325" s="25" t="str">
        <f>'вед.прил14'!E567</f>
        <v>56 0 10 77640</v>
      </c>
      <c r="F325" s="25" t="s">
        <v>133</v>
      </c>
      <c r="G325" s="27"/>
      <c r="H325" s="26">
        <f t="shared" si="108"/>
        <v>400</v>
      </c>
      <c r="I325" s="131">
        <f t="shared" si="108"/>
        <v>0</v>
      </c>
      <c r="J325" s="131">
        <f t="shared" si="108"/>
        <v>400</v>
      </c>
      <c r="K325" s="131">
        <f t="shared" si="108"/>
        <v>400</v>
      </c>
      <c r="L325" s="131">
        <f t="shared" si="108"/>
        <v>0</v>
      </c>
      <c r="M325" s="131">
        <f t="shared" si="108"/>
        <v>400</v>
      </c>
    </row>
    <row r="326" spans="2:13" ht="20.25" customHeight="1">
      <c r="B326" s="110" t="s">
        <v>122</v>
      </c>
      <c r="C326" s="27" t="s">
        <v>83</v>
      </c>
      <c r="D326" s="27" t="s">
        <v>79</v>
      </c>
      <c r="E326" s="27" t="str">
        <f>'вед.прил14'!E568</f>
        <v>56 0 10 77640</v>
      </c>
      <c r="F326" s="27" t="s">
        <v>133</v>
      </c>
      <c r="G326" s="27" t="s">
        <v>111</v>
      </c>
      <c r="H326" s="28">
        <f>'вед.прил14'!I568</f>
        <v>400</v>
      </c>
      <c r="I326" s="132">
        <f>'вед.прил14'!J568</f>
        <v>0</v>
      </c>
      <c r="J326" s="132">
        <f>'вед.прил14'!K568</f>
        <v>400</v>
      </c>
      <c r="K326" s="132">
        <f>'вед.прил14'!L568</f>
        <v>400</v>
      </c>
      <c r="L326" s="133">
        <f>'вед.прил14'!M568</f>
        <v>0</v>
      </c>
      <c r="M326" s="133">
        <f>'вед.прил14'!R568</f>
        <v>400</v>
      </c>
    </row>
    <row r="327" spans="2:13" ht="45">
      <c r="B327" s="106" t="s">
        <v>239</v>
      </c>
      <c r="C327" s="25" t="s">
        <v>83</v>
      </c>
      <c r="D327" s="25" t="s">
        <v>79</v>
      </c>
      <c r="E327" s="25" t="str">
        <f>'вед.прил14'!E569</f>
        <v>56 0 12 00000</v>
      </c>
      <c r="F327" s="27"/>
      <c r="G327" s="27"/>
      <c r="H327" s="26">
        <f aca="true" t="shared" si="109" ref="H327:M330">H328</f>
        <v>90</v>
      </c>
      <c r="I327" s="131">
        <f t="shared" si="109"/>
        <v>0</v>
      </c>
      <c r="J327" s="131">
        <f t="shared" si="109"/>
        <v>90</v>
      </c>
      <c r="K327" s="131">
        <f t="shared" si="109"/>
        <v>95</v>
      </c>
      <c r="L327" s="131">
        <f t="shared" si="109"/>
        <v>0</v>
      </c>
      <c r="M327" s="131">
        <f t="shared" si="109"/>
        <v>95</v>
      </c>
    </row>
    <row r="328" spans="2:13" ht="19.5" customHeight="1">
      <c r="B328" s="109" t="s">
        <v>190</v>
      </c>
      <c r="C328" s="25" t="s">
        <v>83</v>
      </c>
      <c r="D328" s="25" t="s">
        <v>79</v>
      </c>
      <c r="E328" s="25" t="str">
        <f>'вед.прил14'!E570</f>
        <v>56 0 12 77640</v>
      </c>
      <c r="F328" s="27"/>
      <c r="G328" s="27"/>
      <c r="H328" s="26">
        <f t="shared" si="109"/>
        <v>90</v>
      </c>
      <c r="I328" s="131">
        <f t="shared" si="109"/>
        <v>0</v>
      </c>
      <c r="J328" s="131">
        <f t="shared" si="109"/>
        <v>90</v>
      </c>
      <c r="K328" s="131">
        <f t="shared" si="109"/>
        <v>95</v>
      </c>
      <c r="L328" s="131">
        <f t="shared" si="109"/>
        <v>0</v>
      </c>
      <c r="M328" s="131">
        <f t="shared" si="109"/>
        <v>95</v>
      </c>
    </row>
    <row r="329" spans="2:13" ht="45">
      <c r="B329" s="109" t="s">
        <v>224</v>
      </c>
      <c r="C329" s="25" t="s">
        <v>83</v>
      </c>
      <c r="D329" s="25" t="s">
        <v>79</v>
      </c>
      <c r="E329" s="25" t="str">
        <f>'вед.прил14'!E571</f>
        <v>56 0 12 77640</v>
      </c>
      <c r="F329" s="25" t="s">
        <v>132</v>
      </c>
      <c r="G329" s="27"/>
      <c r="H329" s="26">
        <f t="shared" si="109"/>
        <v>90</v>
      </c>
      <c r="I329" s="131">
        <f t="shared" si="109"/>
        <v>0</v>
      </c>
      <c r="J329" s="131">
        <f t="shared" si="109"/>
        <v>90</v>
      </c>
      <c r="K329" s="131">
        <f t="shared" si="109"/>
        <v>95</v>
      </c>
      <c r="L329" s="131">
        <f t="shared" si="109"/>
        <v>0</v>
      </c>
      <c r="M329" s="131">
        <f t="shared" si="109"/>
        <v>95</v>
      </c>
    </row>
    <row r="330" spans="2:13" ht="45">
      <c r="B330" s="109" t="s">
        <v>210</v>
      </c>
      <c r="C330" s="25" t="s">
        <v>83</v>
      </c>
      <c r="D330" s="25" t="s">
        <v>79</v>
      </c>
      <c r="E330" s="25" t="str">
        <f>'вед.прил14'!E572</f>
        <v>56 0 12 77640</v>
      </c>
      <c r="F330" s="25" t="s">
        <v>133</v>
      </c>
      <c r="G330" s="27"/>
      <c r="H330" s="26">
        <f t="shared" si="109"/>
        <v>90</v>
      </c>
      <c r="I330" s="131">
        <f t="shared" si="109"/>
        <v>0</v>
      </c>
      <c r="J330" s="131">
        <f t="shared" si="109"/>
        <v>90</v>
      </c>
      <c r="K330" s="131">
        <f t="shared" si="109"/>
        <v>95</v>
      </c>
      <c r="L330" s="131">
        <f t="shared" si="109"/>
        <v>0</v>
      </c>
      <c r="M330" s="131">
        <f t="shared" si="109"/>
        <v>95</v>
      </c>
    </row>
    <row r="331" spans="2:13" ht="16.5" customHeight="1">
      <c r="B331" s="110" t="s">
        <v>122</v>
      </c>
      <c r="C331" s="27" t="s">
        <v>83</v>
      </c>
      <c r="D331" s="27" t="s">
        <v>79</v>
      </c>
      <c r="E331" s="27" t="str">
        <f>'вед.прил14'!E573</f>
        <v>56 0 12 77640</v>
      </c>
      <c r="F331" s="27" t="s">
        <v>133</v>
      </c>
      <c r="G331" s="27" t="s">
        <v>111</v>
      </c>
      <c r="H331" s="28">
        <f>'вед.прил14'!I573</f>
        <v>90</v>
      </c>
      <c r="I331" s="132">
        <f>'вед.прил14'!J573</f>
        <v>0</v>
      </c>
      <c r="J331" s="132">
        <f>'вед.прил14'!K573</f>
        <v>90</v>
      </c>
      <c r="K331" s="132">
        <f>'вед.прил14'!L573</f>
        <v>95</v>
      </c>
      <c r="L331" s="133">
        <f>'вед.прил14'!M573</f>
        <v>0</v>
      </c>
      <c r="M331" s="133">
        <f>'вед.прил14'!R573</f>
        <v>95</v>
      </c>
    </row>
    <row r="332" spans="2:13" ht="30">
      <c r="B332" s="106" t="s">
        <v>481</v>
      </c>
      <c r="C332" s="25" t="s">
        <v>83</v>
      </c>
      <c r="D332" s="25" t="s">
        <v>79</v>
      </c>
      <c r="E332" s="25" t="s">
        <v>475</v>
      </c>
      <c r="F332" s="27"/>
      <c r="G332" s="27"/>
      <c r="H332" s="26">
        <f aca="true" t="shared" si="110" ref="H332:M335">H333</f>
        <v>410</v>
      </c>
      <c r="I332" s="131">
        <f t="shared" si="110"/>
        <v>0</v>
      </c>
      <c r="J332" s="131">
        <f t="shared" si="110"/>
        <v>410</v>
      </c>
      <c r="K332" s="131">
        <f t="shared" si="110"/>
        <v>420</v>
      </c>
      <c r="L332" s="131">
        <f t="shared" si="110"/>
        <v>0</v>
      </c>
      <c r="M332" s="131">
        <f t="shared" si="110"/>
        <v>420</v>
      </c>
    </row>
    <row r="333" spans="2:13" ht="17.25" customHeight="1">
      <c r="B333" s="109" t="s">
        <v>190</v>
      </c>
      <c r="C333" s="25" t="s">
        <v>83</v>
      </c>
      <c r="D333" s="25" t="s">
        <v>79</v>
      </c>
      <c r="E333" s="25" t="s">
        <v>476</v>
      </c>
      <c r="F333" s="27"/>
      <c r="G333" s="27"/>
      <c r="H333" s="26">
        <f t="shared" si="110"/>
        <v>410</v>
      </c>
      <c r="I333" s="131">
        <f t="shared" si="110"/>
        <v>0</v>
      </c>
      <c r="J333" s="131">
        <f t="shared" si="110"/>
        <v>410</v>
      </c>
      <c r="K333" s="131">
        <f t="shared" si="110"/>
        <v>420</v>
      </c>
      <c r="L333" s="131">
        <f t="shared" si="110"/>
        <v>0</v>
      </c>
      <c r="M333" s="131">
        <f t="shared" si="110"/>
        <v>420</v>
      </c>
    </row>
    <row r="334" spans="2:13" ht="45">
      <c r="B334" s="109" t="s">
        <v>224</v>
      </c>
      <c r="C334" s="25" t="s">
        <v>83</v>
      </c>
      <c r="D334" s="25" t="s">
        <v>79</v>
      </c>
      <c r="E334" s="25" t="s">
        <v>476</v>
      </c>
      <c r="F334" s="25" t="s">
        <v>132</v>
      </c>
      <c r="G334" s="27"/>
      <c r="H334" s="26">
        <f t="shared" si="110"/>
        <v>410</v>
      </c>
      <c r="I334" s="131">
        <f t="shared" si="110"/>
        <v>0</v>
      </c>
      <c r="J334" s="131">
        <f t="shared" si="110"/>
        <v>410</v>
      </c>
      <c r="K334" s="131">
        <f t="shared" si="110"/>
        <v>420</v>
      </c>
      <c r="L334" s="131">
        <f t="shared" si="110"/>
        <v>0</v>
      </c>
      <c r="M334" s="131">
        <f t="shared" si="110"/>
        <v>420</v>
      </c>
    </row>
    <row r="335" spans="2:13" ht="45">
      <c r="B335" s="109" t="s">
        <v>210</v>
      </c>
      <c r="C335" s="25" t="s">
        <v>83</v>
      </c>
      <c r="D335" s="25" t="s">
        <v>79</v>
      </c>
      <c r="E335" s="25" t="s">
        <v>476</v>
      </c>
      <c r="F335" s="25" t="s">
        <v>133</v>
      </c>
      <c r="G335" s="27"/>
      <c r="H335" s="26">
        <f t="shared" si="110"/>
        <v>410</v>
      </c>
      <c r="I335" s="131">
        <f t="shared" si="110"/>
        <v>0</v>
      </c>
      <c r="J335" s="131">
        <f t="shared" si="110"/>
        <v>410</v>
      </c>
      <c r="K335" s="131">
        <f t="shared" si="110"/>
        <v>420</v>
      </c>
      <c r="L335" s="131">
        <f t="shared" si="110"/>
        <v>0</v>
      </c>
      <c r="M335" s="131">
        <f t="shared" si="110"/>
        <v>420</v>
      </c>
    </row>
    <row r="336" spans="2:13" ht="18" customHeight="1">
      <c r="B336" s="110" t="s">
        <v>122</v>
      </c>
      <c r="C336" s="27" t="s">
        <v>83</v>
      </c>
      <c r="D336" s="27" t="s">
        <v>79</v>
      </c>
      <c r="E336" s="27" t="s">
        <v>476</v>
      </c>
      <c r="F336" s="27" t="s">
        <v>133</v>
      </c>
      <c r="G336" s="27" t="s">
        <v>111</v>
      </c>
      <c r="H336" s="28">
        <f>'вед.прил14'!I578</f>
        <v>410</v>
      </c>
      <c r="I336" s="132">
        <f>'вед.прил14'!J578</f>
        <v>0</v>
      </c>
      <c r="J336" s="132">
        <f>'вед.прил14'!K578</f>
        <v>410</v>
      </c>
      <c r="K336" s="132">
        <f>'вед.прил14'!L578</f>
        <v>420</v>
      </c>
      <c r="L336" s="133">
        <f>'вед.прил14'!M578</f>
        <v>0</v>
      </c>
      <c r="M336" s="133">
        <f>'вед.прил14'!R578</f>
        <v>420</v>
      </c>
    </row>
    <row r="337" spans="2:13" ht="60">
      <c r="B337" s="109" t="str">
        <f>'вед.прил14'!A579</f>
        <v>Муниципальная программа "Обеспечение безопасности дорожного движения на территории города Ливны Орловской области на 2019-2023 годы"</v>
      </c>
      <c r="C337" s="25" t="s">
        <v>83</v>
      </c>
      <c r="D337" s="25" t="s">
        <v>79</v>
      </c>
      <c r="E337" s="25" t="str">
        <f>'вед.прил14'!E579</f>
        <v>57 0 00 00000</v>
      </c>
      <c r="F337" s="25"/>
      <c r="G337" s="25"/>
      <c r="H337" s="26">
        <f aca="true" t="shared" si="111" ref="H337:M337">H338</f>
        <v>13104</v>
      </c>
      <c r="I337" s="131">
        <f t="shared" si="111"/>
        <v>0</v>
      </c>
      <c r="J337" s="131">
        <f t="shared" si="111"/>
        <v>13104</v>
      </c>
      <c r="K337" s="131">
        <f t="shared" si="111"/>
        <v>13628</v>
      </c>
      <c r="L337" s="131">
        <f t="shared" si="111"/>
        <v>0</v>
      </c>
      <c r="M337" s="131">
        <f t="shared" si="111"/>
        <v>13628</v>
      </c>
    </row>
    <row r="338" spans="2:13" ht="75">
      <c r="B338" s="109" t="str">
        <f>'вед.прил14'!A580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338" s="25" t="s">
        <v>83</v>
      </c>
      <c r="D338" s="25" t="s">
        <v>79</v>
      </c>
      <c r="E338" s="25" t="str">
        <f>'вед.прил14'!E580</f>
        <v>57 0 03 00000</v>
      </c>
      <c r="F338" s="25"/>
      <c r="G338" s="25"/>
      <c r="H338" s="26">
        <f aca="true" t="shared" si="112" ref="H338:M341">H339</f>
        <v>13104</v>
      </c>
      <c r="I338" s="131">
        <f t="shared" si="112"/>
        <v>0</v>
      </c>
      <c r="J338" s="131">
        <f t="shared" si="112"/>
        <v>13104</v>
      </c>
      <c r="K338" s="131">
        <f t="shared" si="112"/>
        <v>13628</v>
      </c>
      <c r="L338" s="131">
        <f t="shared" si="112"/>
        <v>0</v>
      </c>
      <c r="M338" s="131">
        <f t="shared" si="112"/>
        <v>13628</v>
      </c>
    </row>
    <row r="339" spans="2:13" ht="20.25" customHeight="1">
      <c r="B339" s="109" t="str">
        <f>'вед.прил14'!A581</f>
        <v>Реализация основного мероприятия</v>
      </c>
      <c r="C339" s="25" t="s">
        <v>83</v>
      </c>
      <c r="D339" s="25" t="s">
        <v>79</v>
      </c>
      <c r="E339" s="25" t="str">
        <f>'вед.прил14'!E581</f>
        <v>57 0 03 77470</v>
      </c>
      <c r="F339" s="25"/>
      <c r="G339" s="25"/>
      <c r="H339" s="26">
        <f t="shared" si="112"/>
        <v>13104</v>
      </c>
      <c r="I339" s="131">
        <f t="shared" si="112"/>
        <v>0</v>
      </c>
      <c r="J339" s="131">
        <f t="shared" si="112"/>
        <v>13104</v>
      </c>
      <c r="K339" s="131">
        <f t="shared" si="112"/>
        <v>13628</v>
      </c>
      <c r="L339" s="131">
        <f t="shared" si="112"/>
        <v>0</v>
      </c>
      <c r="M339" s="131">
        <f t="shared" si="112"/>
        <v>13628</v>
      </c>
    </row>
    <row r="340" spans="2:13" ht="45">
      <c r="B340" s="109" t="s">
        <v>224</v>
      </c>
      <c r="C340" s="25" t="s">
        <v>83</v>
      </c>
      <c r="D340" s="25" t="s">
        <v>79</v>
      </c>
      <c r="E340" s="25" t="str">
        <f>'вед.прил14'!E582</f>
        <v>57 0 03 77470</v>
      </c>
      <c r="F340" s="25" t="s">
        <v>132</v>
      </c>
      <c r="G340" s="25"/>
      <c r="H340" s="26">
        <f t="shared" si="112"/>
        <v>13104</v>
      </c>
      <c r="I340" s="131">
        <f t="shared" si="112"/>
        <v>0</v>
      </c>
      <c r="J340" s="131">
        <f t="shared" si="112"/>
        <v>13104</v>
      </c>
      <c r="K340" s="131">
        <f t="shared" si="112"/>
        <v>13628</v>
      </c>
      <c r="L340" s="131">
        <f t="shared" si="112"/>
        <v>0</v>
      </c>
      <c r="M340" s="131">
        <f t="shared" si="112"/>
        <v>13628</v>
      </c>
    </row>
    <row r="341" spans="2:13" ht="45">
      <c r="B341" s="109" t="s">
        <v>210</v>
      </c>
      <c r="C341" s="25" t="s">
        <v>83</v>
      </c>
      <c r="D341" s="25" t="s">
        <v>79</v>
      </c>
      <c r="E341" s="25" t="str">
        <f>'вед.прил14'!E583</f>
        <v>57 0 03 77470</v>
      </c>
      <c r="F341" s="25" t="s">
        <v>133</v>
      </c>
      <c r="G341" s="25"/>
      <c r="H341" s="26">
        <f t="shared" si="112"/>
        <v>13104</v>
      </c>
      <c r="I341" s="131">
        <f t="shared" si="112"/>
        <v>0</v>
      </c>
      <c r="J341" s="131">
        <f t="shared" si="112"/>
        <v>13104</v>
      </c>
      <c r="K341" s="131">
        <f t="shared" si="112"/>
        <v>13628</v>
      </c>
      <c r="L341" s="131">
        <f t="shared" si="112"/>
        <v>0</v>
      </c>
      <c r="M341" s="131">
        <f t="shared" si="112"/>
        <v>13628</v>
      </c>
    </row>
    <row r="342" spans="2:13" ht="20.25" customHeight="1">
      <c r="B342" s="110" t="s">
        <v>122</v>
      </c>
      <c r="C342" s="27" t="s">
        <v>83</v>
      </c>
      <c r="D342" s="27" t="s">
        <v>79</v>
      </c>
      <c r="E342" s="27" t="str">
        <f>'вед.прил14'!E584</f>
        <v>57 0 03 77470</v>
      </c>
      <c r="F342" s="27" t="s">
        <v>133</v>
      </c>
      <c r="G342" s="27" t="s">
        <v>111</v>
      </c>
      <c r="H342" s="28">
        <f>'вед.прил14'!I584</f>
        <v>13104</v>
      </c>
      <c r="I342" s="132">
        <f>'вед.прил14'!J584</f>
        <v>0</v>
      </c>
      <c r="J342" s="132">
        <f>'вед.прил14'!K584</f>
        <v>13104</v>
      </c>
      <c r="K342" s="132">
        <f>'вед.прил14'!L584</f>
        <v>13628</v>
      </c>
      <c r="L342" s="133">
        <f>'вед.прил14'!M584</f>
        <v>0</v>
      </c>
      <c r="M342" s="133">
        <f>'вед.прил14'!R584</f>
        <v>13628</v>
      </c>
    </row>
    <row r="343" spans="2:13" ht="60">
      <c r="B343" s="109" t="s">
        <v>423</v>
      </c>
      <c r="C343" s="25" t="s">
        <v>83</v>
      </c>
      <c r="D343" s="25" t="s">
        <v>79</v>
      </c>
      <c r="E343" s="25" t="s">
        <v>424</v>
      </c>
      <c r="F343" s="25"/>
      <c r="G343" s="25"/>
      <c r="H343" s="26">
        <f aca="true" t="shared" si="113" ref="H343:M343">H349+H344</f>
        <v>17449.5</v>
      </c>
      <c r="I343" s="131">
        <f t="shared" si="113"/>
        <v>0</v>
      </c>
      <c r="J343" s="131">
        <f t="shared" si="113"/>
        <v>17449.5</v>
      </c>
      <c r="K343" s="131">
        <f t="shared" si="113"/>
        <v>17449.5</v>
      </c>
      <c r="L343" s="131">
        <f t="shared" si="113"/>
        <v>0</v>
      </c>
      <c r="M343" s="131">
        <f t="shared" si="113"/>
        <v>17449.5</v>
      </c>
    </row>
    <row r="344" spans="2:13" ht="30">
      <c r="B344" s="109" t="s">
        <v>425</v>
      </c>
      <c r="C344" s="25" t="s">
        <v>83</v>
      </c>
      <c r="D344" s="25" t="s">
        <v>79</v>
      </c>
      <c r="E344" s="25" t="s">
        <v>463</v>
      </c>
      <c r="F344" s="25"/>
      <c r="G344" s="25"/>
      <c r="H344" s="26">
        <f aca="true" t="shared" si="114" ref="H344:M347">H345</f>
        <v>420</v>
      </c>
      <c r="I344" s="131">
        <f t="shared" si="114"/>
        <v>0</v>
      </c>
      <c r="J344" s="131">
        <f t="shared" si="114"/>
        <v>420</v>
      </c>
      <c r="K344" s="131">
        <f t="shared" si="114"/>
        <v>420</v>
      </c>
      <c r="L344" s="131">
        <f t="shared" si="114"/>
        <v>0</v>
      </c>
      <c r="M344" s="131">
        <f t="shared" si="114"/>
        <v>420</v>
      </c>
    </row>
    <row r="345" spans="2:13" ht="20.25" customHeight="1">
      <c r="B345" s="109" t="s">
        <v>190</v>
      </c>
      <c r="C345" s="25" t="s">
        <v>83</v>
      </c>
      <c r="D345" s="25" t="s">
        <v>79</v>
      </c>
      <c r="E345" s="25" t="s">
        <v>464</v>
      </c>
      <c r="F345" s="25"/>
      <c r="G345" s="25"/>
      <c r="H345" s="26">
        <f t="shared" si="114"/>
        <v>420</v>
      </c>
      <c r="I345" s="131">
        <f t="shared" si="114"/>
        <v>0</v>
      </c>
      <c r="J345" s="131">
        <f t="shared" si="114"/>
        <v>420</v>
      </c>
      <c r="K345" s="131">
        <f t="shared" si="114"/>
        <v>420</v>
      </c>
      <c r="L345" s="131">
        <f t="shared" si="114"/>
        <v>0</v>
      </c>
      <c r="M345" s="131">
        <f t="shared" si="114"/>
        <v>420</v>
      </c>
    </row>
    <row r="346" spans="2:13" ht="45">
      <c r="B346" s="109" t="s">
        <v>224</v>
      </c>
      <c r="C346" s="25" t="s">
        <v>83</v>
      </c>
      <c r="D346" s="25" t="s">
        <v>79</v>
      </c>
      <c r="E346" s="25" t="s">
        <v>464</v>
      </c>
      <c r="F346" s="25" t="s">
        <v>132</v>
      </c>
      <c r="G346" s="25"/>
      <c r="H346" s="26">
        <f t="shared" si="114"/>
        <v>420</v>
      </c>
      <c r="I346" s="131">
        <f t="shared" si="114"/>
        <v>0</v>
      </c>
      <c r="J346" s="131">
        <f t="shared" si="114"/>
        <v>420</v>
      </c>
      <c r="K346" s="131">
        <f t="shared" si="114"/>
        <v>420</v>
      </c>
      <c r="L346" s="131">
        <f t="shared" si="114"/>
        <v>0</v>
      </c>
      <c r="M346" s="131">
        <f t="shared" si="114"/>
        <v>420</v>
      </c>
    </row>
    <row r="347" spans="2:13" ht="45">
      <c r="B347" s="109" t="s">
        <v>210</v>
      </c>
      <c r="C347" s="25" t="s">
        <v>83</v>
      </c>
      <c r="D347" s="25" t="s">
        <v>79</v>
      </c>
      <c r="E347" s="25" t="s">
        <v>464</v>
      </c>
      <c r="F347" s="25" t="s">
        <v>133</v>
      </c>
      <c r="G347" s="25"/>
      <c r="H347" s="26">
        <f t="shared" si="114"/>
        <v>420</v>
      </c>
      <c r="I347" s="131">
        <f t="shared" si="114"/>
        <v>0</v>
      </c>
      <c r="J347" s="131">
        <f t="shared" si="114"/>
        <v>420</v>
      </c>
      <c r="K347" s="131">
        <f t="shared" si="114"/>
        <v>420</v>
      </c>
      <c r="L347" s="131">
        <f t="shared" si="114"/>
        <v>0</v>
      </c>
      <c r="M347" s="131">
        <f t="shared" si="114"/>
        <v>420</v>
      </c>
    </row>
    <row r="348" spans="2:13" ht="20.25" customHeight="1">
      <c r="B348" s="110" t="s">
        <v>122</v>
      </c>
      <c r="C348" s="27" t="s">
        <v>83</v>
      </c>
      <c r="D348" s="27" t="s">
        <v>79</v>
      </c>
      <c r="E348" s="27" t="s">
        <v>464</v>
      </c>
      <c r="F348" s="27" t="s">
        <v>133</v>
      </c>
      <c r="G348" s="27" t="s">
        <v>111</v>
      </c>
      <c r="H348" s="28">
        <f>'вед.прил14'!I590</f>
        <v>420</v>
      </c>
      <c r="I348" s="132">
        <f>'вед.прил14'!J590</f>
        <v>0</v>
      </c>
      <c r="J348" s="132">
        <f>'вед.прил14'!K590</f>
        <v>420</v>
      </c>
      <c r="K348" s="132">
        <f>'вед.прил14'!L590</f>
        <v>420</v>
      </c>
      <c r="L348" s="133">
        <f>'вед.прил14'!M590</f>
        <v>0</v>
      </c>
      <c r="M348" s="133">
        <f>'вед.прил14'!R590</f>
        <v>420</v>
      </c>
    </row>
    <row r="349" spans="2:13" ht="94.5" customHeight="1">
      <c r="B349" s="109" t="s">
        <v>497</v>
      </c>
      <c r="C349" s="25" t="s">
        <v>83</v>
      </c>
      <c r="D349" s="25" t="s">
        <v>79</v>
      </c>
      <c r="E349" s="25" t="s">
        <v>427</v>
      </c>
      <c r="F349" s="25"/>
      <c r="G349" s="25"/>
      <c r="H349" s="26">
        <f aca="true" t="shared" si="115" ref="H349:M349">H350</f>
        <v>17029.5</v>
      </c>
      <c r="I349" s="131">
        <f t="shared" si="115"/>
        <v>0</v>
      </c>
      <c r="J349" s="131">
        <f t="shared" si="115"/>
        <v>17029.5</v>
      </c>
      <c r="K349" s="131">
        <f t="shared" si="115"/>
        <v>17029.5</v>
      </c>
      <c r="L349" s="131">
        <f t="shared" si="115"/>
        <v>0</v>
      </c>
      <c r="M349" s="131">
        <f t="shared" si="115"/>
        <v>17029.5</v>
      </c>
    </row>
    <row r="350" spans="2:13" ht="30">
      <c r="B350" s="109" t="s">
        <v>498</v>
      </c>
      <c r="C350" s="25" t="s">
        <v>83</v>
      </c>
      <c r="D350" s="25" t="s">
        <v>79</v>
      </c>
      <c r="E350" s="25" t="s">
        <v>426</v>
      </c>
      <c r="F350" s="25"/>
      <c r="G350" s="25"/>
      <c r="H350" s="26">
        <f aca="true" t="shared" si="116" ref="H350:M350">H351+H354</f>
        <v>17029.5</v>
      </c>
      <c r="I350" s="131">
        <f t="shared" si="116"/>
        <v>0</v>
      </c>
      <c r="J350" s="131">
        <f t="shared" si="116"/>
        <v>17029.5</v>
      </c>
      <c r="K350" s="131">
        <f t="shared" si="116"/>
        <v>17029.5</v>
      </c>
      <c r="L350" s="131">
        <f t="shared" si="116"/>
        <v>0</v>
      </c>
      <c r="M350" s="131">
        <f t="shared" si="116"/>
        <v>17029.5</v>
      </c>
    </row>
    <row r="351" spans="2:13" ht="45">
      <c r="B351" s="109" t="s">
        <v>224</v>
      </c>
      <c r="C351" s="25" t="s">
        <v>83</v>
      </c>
      <c r="D351" s="25" t="s">
        <v>79</v>
      </c>
      <c r="E351" s="25" t="s">
        <v>426</v>
      </c>
      <c r="F351" s="25" t="s">
        <v>132</v>
      </c>
      <c r="G351" s="25"/>
      <c r="H351" s="26">
        <f aca="true" t="shared" si="117" ref="H351:M352">H352</f>
        <v>171</v>
      </c>
      <c r="I351" s="131">
        <f t="shared" si="117"/>
        <v>0</v>
      </c>
      <c r="J351" s="131">
        <f t="shared" si="117"/>
        <v>171</v>
      </c>
      <c r="K351" s="131">
        <f t="shared" si="117"/>
        <v>171</v>
      </c>
      <c r="L351" s="131">
        <f t="shared" si="117"/>
        <v>0</v>
      </c>
      <c r="M351" s="131">
        <f t="shared" si="117"/>
        <v>171</v>
      </c>
    </row>
    <row r="352" spans="2:13" ht="45">
      <c r="B352" s="109" t="s">
        <v>210</v>
      </c>
      <c r="C352" s="25" t="s">
        <v>83</v>
      </c>
      <c r="D352" s="25" t="s">
        <v>79</v>
      </c>
      <c r="E352" s="25" t="s">
        <v>426</v>
      </c>
      <c r="F352" s="25" t="s">
        <v>133</v>
      </c>
      <c r="G352" s="25"/>
      <c r="H352" s="26">
        <f t="shared" si="117"/>
        <v>171</v>
      </c>
      <c r="I352" s="131">
        <f t="shared" si="117"/>
        <v>0</v>
      </c>
      <c r="J352" s="131">
        <f t="shared" si="117"/>
        <v>171</v>
      </c>
      <c r="K352" s="131">
        <f t="shared" si="117"/>
        <v>171</v>
      </c>
      <c r="L352" s="131">
        <f t="shared" si="117"/>
        <v>0</v>
      </c>
      <c r="M352" s="131">
        <f t="shared" si="117"/>
        <v>171</v>
      </c>
    </row>
    <row r="353" spans="2:13" ht="21" customHeight="1">
      <c r="B353" s="110" t="s">
        <v>122</v>
      </c>
      <c r="C353" s="27" t="s">
        <v>83</v>
      </c>
      <c r="D353" s="27" t="s">
        <v>79</v>
      </c>
      <c r="E353" s="27" t="s">
        <v>426</v>
      </c>
      <c r="F353" s="63" t="s">
        <v>133</v>
      </c>
      <c r="G353" s="63" t="s">
        <v>111</v>
      </c>
      <c r="H353" s="64">
        <f>'вед.прил14'!I595</f>
        <v>171</v>
      </c>
      <c r="I353" s="136">
        <f>'вед.прил14'!J595</f>
        <v>0</v>
      </c>
      <c r="J353" s="136">
        <f>'вед.прил14'!K595</f>
        <v>171</v>
      </c>
      <c r="K353" s="136">
        <f>'вед.прил14'!L595</f>
        <v>171</v>
      </c>
      <c r="L353" s="133">
        <f>'вед.прил14'!M595</f>
        <v>0</v>
      </c>
      <c r="M353" s="133">
        <f>'вед.прил14'!R595</f>
        <v>171</v>
      </c>
    </row>
    <row r="354" spans="2:13" ht="45">
      <c r="B354" s="109" t="s">
        <v>224</v>
      </c>
      <c r="C354" s="25" t="s">
        <v>83</v>
      </c>
      <c r="D354" s="25" t="s">
        <v>79</v>
      </c>
      <c r="E354" s="25" t="s">
        <v>426</v>
      </c>
      <c r="F354" s="25" t="s">
        <v>132</v>
      </c>
      <c r="G354" s="25"/>
      <c r="H354" s="26">
        <f aca="true" t="shared" si="118" ref="H354:M355">H355</f>
        <v>16858.5</v>
      </c>
      <c r="I354" s="131">
        <f t="shared" si="118"/>
        <v>0</v>
      </c>
      <c r="J354" s="131">
        <f t="shared" si="118"/>
        <v>16858.5</v>
      </c>
      <c r="K354" s="131">
        <f t="shared" si="118"/>
        <v>16858.5</v>
      </c>
      <c r="L354" s="131">
        <f t="shared" si="118"/>
        <v>0</v>
      </c>
      <c r="M354" s="131">
        <f t="shared" si="118"/>
        <v>16858.5</v>
      </c>
    </row>
    <row r="355" spans="2:13" ht="45">
      <c r="B355" s="109" t="s">
        <v>210</v>
      </c>
      <c r="C355" s="25" t="s">
        <v>83</v>
      </c>
      <c r="D355" s="25" t="s">
        <v>79</v>
      </c>
      <c r="E355" s="25" t="s">
        <v>426</v>
      </c>
      <c r="F355" s="25" t="s">
        <v>133</v>
      </c>
      <c r="G355" s="25"/>
      <c r="H355" s="26">
        <f t="shared" si="118"/>
        <v>16858.5</v>
      </c>
      <c r="I355" s="131">
        <f t="shared" si="118"/>
        <v>0</v>
      </c>
      <c r="J355" s="131">
        <f t="shared" si="118"/>
        <v>16858.5</v>
      </c>
      <c r="K355" s="131">
        <f t="shared" si="118"/>
        <v>16858.5</v>
      </c>
      <c r="L355" s="131">
        <f t="shared" si="118"/>
        <v>0</v>
      </c>
      <c r="M355" s="131">
        <f t="shared" si="118"/>
        <v>16858.5</v>
      </c>
    </row>
    <row r="356" spans="2:13" ht="19.5" customHeight="1">
      <c r="B356" s="110" t="s">
        <v>123</v>
      </c>
      <c r="C356" s="27" t="s">
        <v>83</v>
      </c>
      <c r="D356" s="27" t="s">
        <v>79</v>
      </c>
      <c r="E356" s="27" t="s">
        <v>426</v>
      </c>
      <c r="F356" s="27" t="s">
        <v>133</v>
      </c>
      <c r="G356" s="27" t="s">
        <v>112</v>
      </c>
      <c r="H356" s="28">
        <f>'вед.прил14'!I598</f>
        <v>16858.5</v>
      </c>
      <c r="I356" s="132">
        <f>'вед.прил14'!J598</f>
        <v>0</v>
      </c>
      <c r="J356" s="132">
        <f>'вед.прил14'!K598</f>
        <v>16858.5</v>
      </c>
      <c r="K356" s="132">
        <f>'вед.прил14'!L598</f>
        <v>16858.5</v>
      </c>
      <c r="L356" s="133">
        <f>'вед.прил14'!M598</f>
        <v>0</v>
      </c>
      <c r="M356" s="133">
        <f>'вед.прил14'!R598</f>
        <v>16858.5</v>
      </c>
    </row>
    <row r="357" spans="2:13" ht="28.5">
      <c r="B357" s="61" t="s">
        <v>186</v>
      </c>
      <c r="C357" s="43" t="s">
        <v>83</v>
      </c>
      <c r="D357" s="43" t="s">
        <v>83</v>
      </c>
      <c r="E357" s="91"/>
      <c r="F357" s="43"/>
      <c r="G357" s="43"/>
      <c r="H357" s="44">
        <f aca="true" t="shared" si="119" ref="H357:M358">H358</f>
        <v>5869</v>
      </c>
      <c r="I357" s="130">
        <f t="shared" si="119"/>
        <v>0</v>
      </c>
      <c r="J357" s="130">
        <f t="shared" si="119"/>
        <v>5869</v>
      </c>
      <c r="K357" s="130">
        <f t="shared" si="119"/>
        <v>5869</v>
      </c>
      <c r="L357" s="130">
        <f t="shared" si="119"/>
        <v>0</v>
      </c>
      <c r="M357" s="130">
        <f t="shared" si="119"/>
        <v>5869</v>
      </c>
    </row>
    <row r="358" spans="2:13" ht="22.5" customHeight="1">
      <c r="B358" s="106" t="s">
        <v>53</v>
      </c>
      <c r="C358" s="25" t="s">
        <v>83</v>
      </c>
      <c r="D358" s="25" t="s">
        <v>83</v>
      </c>
      <c r="E358" s="89" t="s">
        <v>265</v>
      </c>
      <c r="F358" s="25"/>
      <c r="G358" s="25"/>
      <c r="H358" s="26">
        <f t="shared" si="119"/>
        <v>5869</v>
      </c>
      <c r="I358" s="131">
        <f t="shared" si="119"/>
        <v>0</v>
      </c>
      <c r="J358" s="131">
        <f t="shared" si="119"/>
        <v>5869</v>
      </c>
      <c r="K358" s="131">
        <f t="shared" si="119"/>
        <v>5869</v>
      </c>
      <c r="L358" s="131">
        <f t="shared" si="119"/>
        <v>0</v>
      </c>
      <c r="M358" s="131">
        <f t="shared" si="119"/>
        <v>5869</v>
      </c>
    </row>
    <row r="359" spans="2:13" ht="30">
      <c r="B359" s="109" t="s">
        <v>129</v>
      </c>
      <c r="C359" s="25" t="s">
        <v>83</v>
      </c>
      <c r="D359" s="25" t="s">
        <v>83</v>
      </c>
      <c r="E359" s="89" t="s">
        <v>264</v>
      </c>
      <c r="F359" s="25"/>
      <c r="G359" s="25"/>
      <c r="H359" s="26">
        <f aca="true" t="shared" si="120" ref="H359:M359">H360+H363</f>
        <v>5869</v>
      </c>
      <c r="I359" s="131">
        <f t="shared" si="120"/>
        <v>0</v>
      </c>
      <c r="J359" s="131">
        <f t="shared" si="120"/>
        <v>5869</v>
      </c>
      <c r="K359" s="131">
        <f t="shared" si="120"/>
        <v>5869</v>
      </c>
      <c r="L359" s="131">
        <f t="shared" si="120"/>
        <v>0</v>
      </c>
      <c r="M359" s="131">
        <f t="shared" si="120"/>
        <v>5869</v>
      </c>
    </row>
    <row r="360" spans="2:13" ht="90">
      <c r="B360" s="106" t="s">
        <v>208</v>
      </c>
      <c r="C360" s="25" t="s">
        <v>83</v>
      </c>
      <c r="D360" s="25" t="s">
        <v>83</v>
      </c>
      <c r="E360" s="89" t="s">
        <v>264</v>
      </c>
      <c r="F360" s="25" t="s">
        <v>130</v>
      </c>
      <c r="G360" s="25"/>
      <c r="H360" s="26">
        <f aca="true" t="shared" si="121" ref="H360:M361">H361</f>
        <v>5689.5</v>
      </c>
      <c r="I360" s="131">
        <f t="shared" si="121"/>
        <v>0</v>
      </c>
      <c r="J360" s="131">
        <f t="shared" si="121"/>
        <v>5689.5</v>
      </c>
      <c r="K360" s="131">
        <f t="shared" si="121"/>
        <v>5689.5</v>
      </c>
      <c r="L360" s="131">
        <f t="shared" si="121"/>
        <v>0</v>
      </c>
      <c r="M360" s="131">
        <f t="shared" si="121"/>
        <v>5689.5</v>
      </c>
    </row>
    <row r="361" spans="2:13" ht="30">
      <c r="B361" s="106" t="s">
        <v>207</v>
      </c>
      <c r="C361" s="25" t="s">
        <v>83</v>
      </c>
      <c r="D361" s="25" t="s">
        <v>83</v>
      </c>
      <c r="E361" s="89" t="s">
        <v>264</v>
      </c>
      <c r="F361" s="25" t="s">
        <v>131</v>
      </c>
      <c r="G361" s="25"/>
      <c r="H361" s="26">
        <f t="shared" si="121"/>
        <v>5689.5</v>
      </c>
      <c r="I361" s="131">
        <f t="shared" si="121"/>
        <v>0</v>
      </c>
      <c r="J361" s="131">
        <f t="shared" si="121"/>
        <v>5689.5</v>
      </c>
      <c r="K361" s="131">
        <f t="shared" si="121"/>
        <v>5689.5</v>
      </c>
      <c r="L361" s="131">
        <f t="shared" si="121"/>
        <v>0</v>
      </c>
      <c r="M361" s="131">
        <f t="shared" si="121"/>
        <v>5689.5</v>
      </c>
    </row>
    <row r="362" spans="2:13" ht="21" customHeight="1">
      <c r="B362" s="108" t="s">
        <v>122</v>
      </c>
      <c r="C362" s="25" t="s">
        <v>83</v>
      </c>
      <c r="D362" s="25" t="s">
        <v>83</v>
      </c>
      <c r="E362" s="90" t="s">
        <v>264</v>
      </c>
      <c r="F362" s="27" t="s">
        <v>131</v>
      </c>
      <c r="G362" s="27" t="s">
        <v>111</v>
      </c>
      <c r="H362" s="28">
        <f>'вед.прил14'!I604</f>
        <v>5689.5</v>
      </c>
      <c r="I362" s="132">
        <f>'вед.прил14'!J604</f>
        <v>0</v>
      </c>
      <c r="J362" s="132">
        <f>'вед.прил14'!K604</f>
        <v>5689.5</v>
      </c>
      <c r="K362" s="132">
        <f>'вед.прил14'!L604</f>
        <v>5689.5</v>
      </c>
      <c r="L362" s="133">
        <f>'вед.прил14'!M604</f>
        <v>0</v>
      </c>
      <c r="M362" s="133">
        <f>'вед.прил14'!R604</f>
        <v>5689.5</v>
      </c>
    </row>
    <row r="363" spans="2:13" ht="45">
      <c r="B363" s="109" t="s">
        <v>224</v>
      </c>
      <c r="C363" s="25" t="s">
        <v>83</v>
      </c>
      <c r="D363" s="25" t="s">
        <v>83</v>
      </c>
      <c r="E363" s="89" t="s">
        <v>264</v>
      </c>
      <c r="F363" s="25" t="s">
        <v>132</v>
      </c>
      <c r="G363" s="25"/>
      <c r="H363" s="26">
        <f aca="true" t="shared" si="122" ref="H363:M364">H364</f>
        <v>179.5</v>
      </c>
      <c r="I363" s="131">
        <f t="shared" si="122"/>
        <v>0</v>
      </c>
      <c r="J363" s="131">
        <f t="shared" si="122"/>
        <v>179.5</v>
      </c>
      <c r="K363" s="131">
        <f t="shared" si="122"/>
        <v>179.5</v>
      </c>
      <c r="L363" s="131">
        <f t="shared" si="122"/>
        <v>0</v>
      </c>
      <c r="M363" s="131">
        <f t="shared" si="122"/>
        <v>179.5</v>
      </c>
    </row>
    <row r="364" spans="2:13" ht="45">
      <c r="B364" s="109" t="s">
        <v>210</v>
      </c>
      <c r="C364" s="25" t="s">
        <v>83</v>
      </c>
      <c r="D364" s="25" t="s">
        <v>83</v>
      </c>
      <c r="E364" s="89" t="s">
        <v>264</v>
      </c>
      <c r="F364" s="25" t="s">
        <v>133</v>
      </c>
      <c r="G364" s="25"/>
      <c r="H364" s="26">
        <f t="shared" si="122"/>
        <v>179.5</v>
      </c>
      <c r="I364" s="131">
        <f t="shared" si="122"/>
        <v>0</v>
      </c>
      <c r="J364" s="131">
        <f t="shared" si="122"/>
        <v>179.5</v>
      </c>
      <c r="K364" s="131">
        <f t="shared" si="122"/>
        <v>179.5</v>
      </c>
      <c r="L364" s="131">
        <f t="shared" si="122"/>
        <v>0</v>
      </c>
      <c r="M364" s="131">
        <f t="shared" si="122"/>
        <v>179.5</v>
      </c>
    </row>
    <row r="365" spans="2:13" ht="19.5" customHeight="1">
      <c r="B365" s="108" t="s">
        <v>122</v>
      </c>
      <c r="C365" s="25" t="s">
        <v>83</v>
      </c>
      <c r="D365" s="25" t="s">
        <v>83</v>
      </c>
      <c r="E365" s="90" t="s">
        <v>264</v>
      </c>
      <c r="F365" s="27" t="s">
        <v>133</v>
      </c>
      <c r="G365" s="27" t="s">
        <v>111</v>
      </c>
      <c r="H365" s="28">
        <f>'вед.прил14'!I607</f>
        <v>179.5</v>
      </c>
      <c r="I365" s="132">
        <f>'вед.прил14'!J607</f>
        <v>0</v>
      </c>
      <c r="J365" s="132">
        <f>'вед.прил14'!K607</f>
        <v>179.5</v>
      </c>
      <c r="K365" s="132">
        <f>'вед.прил14'!L607</f>
        <v>179.5</v>
      </c>
      <c r="L365" s="133">
        <f>'вед.прил14'!M607</f>
        <v>0</v>
      </c>
      <c r="M365" s="133">
        <f>'вед.прил14'!R607</f>
        <v>179.5</v>
      </c>
    </row>
    <row r="366" spans="2:13" ht="18" customHeight="1">
      <c r="B366" s="112" t="s">
        <v>70</v>
      </c>
      <c r="C366" s="43" t="s">
        <v>85</v>
      </c>
      <c r="D366" s="43"/>
      <c r="E366" s="43"/>
      <c r="F366" s="43"/>
      <c r="G366" s="43"/>
      <c r="H366" s="31">
        <f aca="true" t="shared" si="123" ref="H366:M366">H369+H393+H455+H477+H504</f>
        <v>557021.5000000001</v>
      </c>
      <c r="I366" s="134">
        <f t="shared" si="123"/>
        <v>0</v>
      </c>
      <c r="J366" s="134">
        <f t="shared" si="123"/>
        <v>557021.5000000001</v>
      </c>
      <c r="K366" s="134">
        <f t="shared" si="123"/>
        <v>559528.2000000001</v>
      </c>
      <c r="L366" s="134">
        <f t="shared" si="123"/>
        <v>0</v>
      </c>
      <c r="M366" s="134">
        <f t="shared" si="123"/>
        <v>559528.2000000001</v>
      </c>
    </row>
    <row r="367" spans="2:13" ht="19.5" customHeight="1">
      <c r="B367" s="112" t="s">
        <v>122</v>
      </c>
      <c r="C367" s="43" t="s">
        <v>85</v>
      </c>
      <c r="D367" s="43"/>
      <c r="E367" s="43"/>
      <c r="F367" s="43"/>
      <c r="G367" s="43" t="s">
        <v>111</v>
      </c>
      <c r="H367" s="31">
        <f aca="true" t="shared" si="124" ref="H367:M367">H380+H392+H404+H409+H418+H423+H449+H462+H469+H476+H484+H491+H497+H503+H511+H514+H534+H539+H542+H545+H549+H552+H555+H437+H520+H525+H528+H428+H386</f>
        <v>221803.99999999994</v>
      </c>
      <c r="I367" s="134">
        <f t="shared" si="124"/>
        <v>0</v>
      </c>
      <c r="J367" s="134">
        <f t="shared" si="124"/>
        <v>221803.99999999994</v>
      </c>
      <c r="K367" s="134">
        <f t="shared" si="124"/>
        <v>221794.69999999995</v>
      </c>
      <c r="L367" s="134">
        <f t="shared" si="124"/>
        <v>0</v>
      </c>
      <c r="M367" s="134">
        <f t="shared" si="124"/>
        <v>221794.69999999995</v>
      </c>
    </row>
    <row r="368" spans="2:13" ht="17.25" customHeight="1">
      <c r="B368" s="112" t="s">
        <v>123</v>
      </c>
      <c r="C368" s="43" t="s">
        <v>85</v>
      </c>
      <c r="D368" s="43"/>
      <c r="E368" s="43"/>
      <c r="F368" s="43"/>
      <c r="G368" s="43" t="s">
        <v>112</v>
      </c>
      <c r="H368" s="31">
        <f aca="true" t="shared" si="125" ref="H368:M368">H376+H400+H414+H454+H431+H443</f>
        <v>335217.5</v>
      </c>
      <c r="I368" s="134">
        <f t="shared" si="125"/>
        <v>0</v>
      </c>
      <c r="J368" s="134">
        <f t="shared" si="125"/>
        <v>335217.5</v>
      </c>
      <c r="K368" s="134">
        <f t="shared" si="125"/>
        <v>337733.50000000006</v>
      </c>
      <c r="L368" s="134">
        <f t="shared" si="125"/>
        <v>0</v>
      </c>
      <c r="M368" s="134">
        <f t="shared" si="125"/>
        <v>337733.50000000006</v>
      </c>
    </row>
    <row r="369" spans="2:13" ht="18" customHeight="1">
      <c r="B369" s="61" t="s">
        <v>71</v>
      </c>
      <c r="C369" s="43" t="s">
        <v>85</v>
      </c>
      <c r="D369" s="43" t="s">
        <v>78</v>
      </c>
      <c r="E369" s="43"/>
      <c r="F369" s="43"/>
      <c r="G369" s="43"/>
      <c r="H369" s="44">
        <f aca="true" t="shared" si="126" ref="H369:M369">H370+H387</f>
        <v>224671.90000000002</v>
      </c>
      <c r="I369" s="130">
        <f t="shared" si="126"/>
        <v>0</v>
      </c>
      <c r="J369" s="130">
        <f t="shared" si="126"/>
        <v>224671.90000000002</v>
      </c>
      <c r="K369" s="130">
        <f t="shared" si="126"/>
        <v>221053.3</v>
      </c>
      <c r="L369" s="130">
        <f t="shared" si="126"/>
        <v>0</v>
      </c>
      <c r="M369" s="130">
        <f t="shared" si="126"/>
        <v>221053.3</v>
      </c>
    </row>
    <row r="370" spans="2:13" ht="45">
      <c r="B370" s="106" t="str">
        <f>'вед.прил14'!A64</f>
        <v>Муниципальная программа "Образование в городе Ливны Орловской области на 2020-2025 годы"</v>
      </c>
      <c r="C370" s="25" t="s">
        <v>85</v>
      </c>
      <c r="D370" s="25" t="s">
        <v>78</v>
      </c>
      <c r="E370" s="25" t="s">
        <v>241</v>
      </c>
      <c r="F370" s="25"/>
      <c r="G370" s="25"/>
      <c r="H370" s="26">
        <f aca="true" t="shared" si="127" ref="H370:M370">H371+H381</f>
        <v>224551.90000000002</v>
      </c>
      <c r="I370" s="131">
        <f t="shared" si="127"/>
        <v>0</v>
      </c>
      <c r="J370" s="131">
        <f t="shared" si="127"/>
        <v>224551.90000000002</v>
      </c>
      <c r="K370" s="131">
        <f t="shared" si="127"/>
        <v>221053.3</v>
      </c>
      <c r="L370" s="131">
        <f t="shared" si="127"/>
        <v>0</v>
      </c>
      <c r="M370" s="131">
        <f t="shared" si="127"/>
        <v>221053.3</v>
      </c>
    </row>
    <row r="371" spans="2:13" ht="60">
      <c r="B371" s="106" t="str">
        <f>'вед.прил14'!A65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71" s="25" t="s">
        <v>85</v>
      </c>
      <c r="D371" s="25" t="s">
        <v>78</v>
      </c>
      <c r="E371" s="25" t="s">
        <v>243</v>
      </c>
      <c r="F371" s="25"/>
      <c r="G371" s="25"/>
      <c r="H371" s="26">
        <f aca="true" t="shared" si="128" ref="H371:M371">H372</f>
        <v>224341.90000000002</v>
      </c>
      <c r="I371" s="131">
        <f t="shared" si="128"/>
        <v>0</v>
      </c>
      <c r="J371" s="131">
        <f t="shared" si="128"/>
        <v>224341.90000000002</v>
      </c>
      <c r="K371" s="131">
        <f t="shared" si="128"/>
        <v>220843.3</v>
      </c>
      <c r="L371" s="131">
        <f t="shared" si="128"/>
        <v>0</v>
      </c>
      <c r="M371" s="131">
        <f t="shared" si="128"/>
        <v>220843.3</v>
      </c>
    </row>
    <row r="372" spans="2:13" ht="75">
      <c r="B372" s="106" t="str">
        <f>'вед.прил14'!A66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372" s="25" t="s">
        <v>85</v>
      </c>
      <c r="D372" s="25" t="s">
        <v>78</v>
      </c>
      <c r="E372" s="25" t="s">
        <v>242</v>
      </c>
      <c r="F372" s="25"/>
      <c r="G372" s="25"/>
      <c r="H372" s="26">
        <f aca="true" t="shared" si="129" ref="H372:M372">H373+H377</f>
        <v>224341.90000000002</v>
      </c>
      <c r="I372" s="131">
        <f t="shared" si="129"/>
        <v>0</v>
      </c>
      <c r="J372" s="131">
        <f t="shared" si="129"/>
        <v>224341.90000000002</v>
      </c>
      <c r="K372" s="131">
        <f t="shared" si="129"/>
        <v>220843.3</v>
      </c>
      <c r="L372" s="131">
        <f t="shared" si="129"/>
        <v>0</v>
      </c>
      <c r="M372" s="131">
        <f t="shared" si="129"/>
        <v>220843.3</v>
      </c>
    </row>
    <row r="373" spans="2:13" ht="210">
      <c r="B373" s="106" t="str">
        <f>'вед.прил14'!A67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373" s="25" t="s">
        <v>85</v>
      </c>
      <c r="D373" s="25" t="s">
        <v>78</v>
      </c>
      <c r="E373" s="25" t="s">
        <v>246</v>
      </c>
      <c r="F373" s="25"/>
      <c r="G373" s="25"/>
      <c r="H373" s="26">
        <f aca="true" t="shared" si="130" ref="H373:M375">H374</f>
        <v>139699.2</v>
      </c>
      <c r="I373" s="131">
        <f t="shared" si="130"/>
        <v>0</v>
      </c>
      <c r="J373" s="131">
        <f t="shared" si="130"/>
        <v>139699.2</v>
      </c>
      <c r="K373" s="131">
        <f t="shared" si="130"/>
        <v>136200.6</v>
      </c>
      <c r="L373" s="131">
        <f t="shared" si="130"/>
        <v>0</v>
      </c>
      <c r="M373" s="131">
        <f t="shared" si="130"/>
        <v>136200.6</v>
      </c>
    </row>
    <row r="374" spans="2:13" ht="45">
      <c r="B374" s="106" t="str">
        <f>'вед.прил14'!A68</f>
        <v>Предоставление субсидий бюджетным, автономным учреждениям и иным некоммерческим организациям</v>
      </c>
      <c r="C374" s="25" t="s">
        <v>85</v>
      </c>
      <c r="D374" s="25" t="s">
        <v>78</v>
      </c>
      <c r="E374" s="25" t="s">
        <v>246</v>
      </c>
      <c r="F374" s="25" t="s">
        <v>134</v>
      </c>
      <c r="G374" s="25"/>
      <c r="H374" s="26">
        <f t="shared" si="130"/>
        <v>139699.2</v>
      </c>
      <c r="I374" s="131">
        <f t="shared" si="130"/>
        <v>0</v>
      </c>
      <c r="J374" s="131">
        <f t="shared" si="130"/>
        <v>139699.2</v>
      </c>
      <c r="K374" s="131">
        <f t="shared" si="130"/>
        <v>136200.6</v>
      </c>
      <c r="L374" s="131">
        <f t="shared" si="130"/>
        <v>0</v>
      </c>
      <c r="M374" s="131">
        <f t="shared" si="130"/>
        <v>136200.6</v>
      </c>
    </row>
    <row r="375" spans="2:13" ht="17.25" customHeight="1">
      <c r="B375" s="106" t="str">
        <f>'вед.прил14'!A69</f>
        <v>Субсидии бюджетным учреждениям</v>
      </c>
      <c r="C375" s="25" t="s">
        <v>85</v>
      </c>
      <c r="D375" s="25" t="s">
        <v>78</v>
      </c>
      <c r="E375" s="25" t="s">
        <v>246</v>
      </c>
      <c r="F375" s="25" t="s">
        <v>136</v>
      </c>
      <c r="G375" s="25"/>
      <c r="H375" s="26">
        <f t="shared" si="130"/>
        <v>139699.2</v>
      </c>
      <c r="I375" s="131">
        <f t="shared" si="130"/>
        <v>0</v>
      </c>
      <c r="J375" s="131">
        <f t="shared" si="130"/>
        <v>139699.2</v>
      </c>
      <c r="K375" s="131">
        <f t="shared" si="130"/>
        <v>136200.6</v>
      </c>
      <c r="L375" s="131">
        <f t="shared" si="130"/>
        <v>0</v>
      </c>
      <c r="M375" s="131">
        <f t="shared" si="130"/>
        <v>136200.6</v>
      </c>
    </row>
    <row r="376" spans="2:13" ht="17.25" customHeight="1">
      <c r="B376" s="110" t="str">
        <f>'вед.прил14'!A70</f>
        <v>Областные средства</v>
      </c>
      <c r="C376" s="27" t="s">
        <v>85</v>
      </c>
      <c r="D376" s="27" t="s">
        <v>78</v>
      </c>
      <c r="E376" s="27" t="s">
        <v>246</v>
      </c>
      <c r="F376" s="27" t="s">
        <v>136</v>
      </c>
      <c r="G376" s="27" t="s">
        <v>112</v>
      </c>
      <c r="H376" s="28">
        <f>'вед.прил14'!I70</f>
        <v>139699.2</v>
      </c>
      <c r="I376" s="132">
        <f>'вед.прил14'!J70</f>
        <v>0</v>
      </c>
      <c r="J376" s="132">
        <f>'вед.прил14'!K70</f>
        <v>139699.2</v>
      </c>
      <c r="K376" s="132">
        <f>'вед.прил14'!L70</f>
        <v>136200.6</v>
      </c>
      <c r="L376" s="133">
        <f>'вед.прил14'!M70</f>
        <v>0</v>
      </c>
      <c r="M376" s="133">
        <f>'вед.прил14'!R70</f>
        <v>136200.6</v>
      </c>
    </row>
    <row r="377" spans="2:13" ht="15">
      <c r="B377" s="106" t="str">
        <f>'вед.прил14'!A71</f>
        <v>Реализация основного мероприятия</v>
      </c>
      <c r="C377" s="25" t="s">
        <v>85</v>
      </c>
      <c r="D377" s="25" t="s">
        <v>78</v>
      </c>
      <c r="E377" s="25" t="s">
        <v>247</v>
      </c>
      <c r="F377" s="25"/>
      <c r="G377" s="25"/>
      <c r="H377" s="26">
        <f aca="true" t="shared" si="131" ref="H377:M379">H378</f>
        <v>84642.7</v>
      </c>
      <c r="I377" s="131">
        <f t="shared" si="131"/>
        <v>0</v>
      </c>
      <c r="J377" s="131">
        <f t="shared" si="131"/>
        <v>84642.7</v>
      </c>
      <c r="K377" s="131">
        <f t="shared" si="131"/>
        <v>84642.7</v>
      </c>
      <c r="L377" s="131">
        <f t="shared" si="131"/>
        <v>0</v>
      </c>
      <c r="M377" s="131">
        <f t="shared" si="131"/>
        <v>84642.7</v>
      </c>
    </row>
    <row r="378" spans="2:13" ht="45">
      <c r="B378" s="109" t="s">
        <v>135</v>
      </c>
      <c r="C378" s="25" t="s">
        <v>85</v>
      </c>
      <c r="D378" s="25" t="s">
        <v>78</v>
      </c>
      <c r="E378" s="25" t="s">
        <v>247</v>
      </c>
      <c r="F378" s="25" t="s">
        <v>134</v>
      </c>
      <c r="G378" s="25"/>
      <c r="H378" s="26">
        <f t="shared" si="131"/>
        <v>84642.7</v>
      </c>
      <c r="I378" s="131">
        <f t="shared" si="131"/>
        <v>0</v>
      </c>
      <c r="J378" s="131">
        <f t="shared" si="131"/>
        <v>84642.7</v>
      </c>
      <c r="K378" s="131">
        <f t="shared" si="131"/>
        <v>84642.7</v>
      </c>
      <c r="L378" s="131">
        <f t="shared" si="131"/>
        <v>0</v>
      </c>
      <c r="M378" s="131">
        <f t="shared" si="131"/>
        <v>84642.7</v>
      </c>
    </row>
    <row r="379" spans="2:13" ht="18.75" customHeight="1">
      <c r="B379" s="106" t="str">
        <f>'вед.прил14'!A73</f>
        <v>Субсидии бюджетным учреждениям</v>
      </c>
      <c r="C379" s="25" t="s">
        <v>85</v>
      </c>
      <c r="D379" s="25" t="s">
        <v>78</v>
      </c>
      <c r="E379" s="25" t="s">
        <v>247</v>
      </c>
      <c r="F379" s="25" t="s">
        <v>136</v>
      </c>
      <c r="G379" s="25"/>
      <c r="H379" s="26">
        <f t="shared" si="131"/>
        <v>84642.7</v>
      </c>
      <c r="I379" s="131">
        <f t="shared" si="131"/>
        <v>0</v>
      </c>
      <c r="J379" s="131">
        <f t="shared" si="131"/>
        <v>84642.7</v>
      </c>
      <c r="K379" s="131">
        <f t="shared" si="131"/>
        <v>84642.7</v>
      </c>
      <c r="L379" s="131">
        <f t="shared" si="131"/>
        <v>0</v>
      </c>
      <c r="M379" s="131">
        <f t="shared" si="131"/>
        <v>84642.7</v>
      </c>
    </row>
    <row r="380" spans="2:13" ht="18" customHeight="1">
      <c r="B380" s="110" t="str">
        <f>'вед.прил14'!A74</f>
        <v>Городские средства</v>
      </c>
      <c r="C380" s="27" t="s">
        <v>85</v>
      </c>
      <c r="D380" s="27" t="s">
        <v>78</v>
      </c>
      <c r="E380" s="27" t="s">
        <v>247</v>
      </c>
      <c r="F380" s="27" t="s">
        <v>136</v>
      </c>
      <c r="G380" s="27" t="s">
        <v>111</v>
      </c>
      <c r="H380" s="28">
        <f>'вед.прил14'!I74</f>
        <v>84642.7</v>
      </c>
      <c r="I380" s="132">
        <f>'вед.прил14'!J74</f>
        <v>0</v>
      </c>
      <c r="J380" s="132">
        <f>'вед.прил14'!K74</f>
        <v>84642.7</v>
      </c>
      <c r="K380" s="132">
        <f>'вед.прил14'!L74</f>
        <v>84642.7</v>
      </c>
      <c r="L380" s="133">
        <f>'вед.прил14'!M74</f>
        <v>0</v>
      </c>
      <c r="M380" s="133">
        <f>'вед.прил14'!R74</f>
        <v>84642.7</v>
      </c>
    </row>
    <row r="381" spans="2:13" ht="45">
      <c r="B381" s="106" t="s">
        <v>269</v>
      </c>
      <c r="C381" s="25" t="s">
        <v>85</v>
      </c>
      <c r="D381" s="25" t="s">
        <v>78</v>
      </c>
      <c r="E381" s="25" t="s">
        <v>270</v>
      </c>
      <c r="F381" s="25"/>
      <c r="G381" s="25"/>
      <c r="H381" s="26">
        <f aca="true" t="shared" si="132" ref="H381:M385">H382</f>
        <v>210</v>
      </c>
      <c r="I381" s="131">
        <f t="shared" si="132"/>
        <v>0</v>
      </c>
      <c r="J381" s="131">
        <f t="shared" si="132"/>
        <v>210</v>
      </c>
      <c r="K381" s="131">
        <f t="shared" si="132"/>
        <v>210</v>
      </c>
      <c r="L381" s="131">
        <f t="shared" si="132"/>
        <v>0</v>
      </c>
      <c r="M381" s="131">
        <f t="shared" si="132"/>
        <v>210</v>
      </c>
    </row>
    <row r="382" spans="2:13" ht="75">
      <c r="B382" s="106" t="s">
        <v>477</v>
      </c>
      <c r="C382" s="25" t="s">
        <v>85</v>
      </c>
      <c r="D382" s="25" t="s">
        <v>78</v>
      </c>
      <c r="E382" s="25" t="s">
        <v>478</v>
      </c>
      <c r="F382" s="27"/>
      <c r="G382" s="27"/>
      <c r="H382" s="26">
        <f t="shared" si="132"/>
        <v>210</v>
      </c>
      <c r="I382" s="131">
        <f t="shared" si="132"/>
        <v>0</v>
      </c>
      <c r="J382" s="131">
        <f t="shared" si="132"/>
        <v>210</v>
      </c>
      <c r="K382" s="131">
        <f t="shared" si="132"/>
        <v>210</v>
      </c>
      <c r="L382" s="131">
        <f t="shared" si="132"/>
        <v>0</v>
      </c>
      <c r="M382" s="131">
        <f t="shared" si="132"/>
        <v>210</v>
      </c>
    </row>
    <row r="383" spans="2:13" ht="20.25" customHeight="1">
      <c r="B383" s="109" t="s">
        <v>190</v>
      </c>
      <c r="C383" s="25" t="s">
        <v>85</v>
      </c>
      <c r="D383" s="25" t="s">
        <v>78</v>
      </c>
      <c r="E383" s="25" t="s">
        <v>479</v>
      </c>
      <c r="F383" s="27"/>
      <c r="G383" s="27"/>
      <c r="H383" s="26">
        <f t="shared" si="132"/>
        <v>210</v>
      </c>
      <c r="I383" s="131">
        <f t="shared" si="132"/>
        <v>0</v>
      </c>
      <c r="J383" s="131">
        <f t="shared" si="132"/>
        <v>210</v>
      </c>
      <c r="K383" s="135">
        <f t="shared" si="132"/>
        <v>210</v>
      </c>
      <c r="L383" s="131">
        <f t="shared" si="132"/>
        <v>0</v>
      </c>
      <c r="M383" s="131">
        <f t="shared" si="132"/>
        <v>210</v>
      </c>
    </row>
    <row r="384" spans="2:13" ht="45">
      <c r="B384" s="109" t="s">
        <v>135</v>
      </c>
      <c r="C384" s="25" t="s">
        <v>85</v>
      </c>
      <c r="D384" s="25" t="s">
        <v>78</v>
      </c>
      <c r="E384" s="25" t="s">
        <v>479</v>
      </c>
      <c r="F384" s="25" t="s">
        <v>134</v>
      </c>
      <c r="G384" s="25"/>
      <c r="H384" s="26">
        <f t="shared" si="132"/>
        <v>210</v>
      </c>
      <c r="I384" s="131">
        <f t="shared" si="132"/>
        <v>0</v>
      </c>
      <c r="J384" s="131">
        <f t="shared" si="132"/>
        <v>210</v>
      </c>
      <c r="K384" s="135">
        <f t="shared" si="132"/>
        <v>210</v>
      </c>
      <c r="L384" s="131">
        <f t="shared" si="132"/>
        <v>0</v>
      </c>
      <c r="M384" s="131">
        <f t="shared" si="132"/>
        <v>210</v>
      </c>
    </row>
    <row r="385" spans="2:13" ht="19.5" customHeight="1">
      <c r="B385" s="106" t="s">
        <v>137</v>
      </c>
      <c r="C385" s="25" t="s">
        <v>85</v>
      </c>
      <c r="D385" s="25" t="s">
        <v>78</v>
      </c>
      <c r="E385" s="25" t="s">
        <v>479</v>
      </c>
      <c r="F385" s="25" t="s">
        <v>136</v>
      </c>
      <c r="G385" s="25"/>
      <c r="H385" s="26">
        <f t="shared" si="132"/>
        <v>210</v>
      </c>
      <c r="I385" s="131">
        <f t="shared" si="132"/>
        <v>0</v>
      </c>
      <c r="J385" s="131">
        <f t="shared" si="132"/>
        <v>210</v>
      </c>
      <c r="K385" s="135">
        <f t="shared" si="132"/>
        <v>210</v>
      </c>
      <c r="L385" s="131">
        <f t="shared" si="132"/>
        <v>0</v>
      </c>
      <c r="M385" s="131">
        <f t="shared" si="132"/>
        <v>210</v>
      </c>
    </row>
    <row r="386" spans="2:13" ht="20.25" customHeight="1">
      <c r="B386" s="110" t="s">
        <v>122</v>
      </c>
      <c r="C386" s="27" t="s">
        <v>85</v>
      </c>
      <c r="D386" s="27" t="s">
        <v>78</v>
      </c>
      <c r="E386" s="27" t="s">
        <v>479</v>
      </c>
      <c r="F386" s="27" t="s">
        <v>136</v>
      </c>
      <c r="G386" s="27" t="s">
        <v>111</v>
      </c>
      <c r="H386" s="28">
        <f>'вед.прил14'!I80</f>
        <v>210</v>
      </c>
      <c r="I386" s="132">
        <f>'вед.прил14'!J80</f>
        <v>0</v>
      </c>
      <c r="J386" s="132">
        <f>'вед.прил14'!K80</f>
        <v>210</v>
      </c>
      <c r="K386" s="133">
        <f>'вед.прил14'!L80</f>
        <v>210</v>
      </c>
      <c r="L386" s="133">
        <f>'вед.прил14'!M80</f>
        <v>0</v>
      </c>
      <c r="M386" s="133">
        <f>'вед.прил14'!R80</f>
        <v>210</v>
      </c>
    </row>
    <row r="387" spans="2:13" ht="45">
      <c r="B387" s="109" t="s">
        <v>440</v>
      </c>
      <c r="C387" s="25" t="s">
        <v>85</v>
      </c>
      <c r="D387" s="25" t="s">
        <v>78</v>
      </c>
      <c r="E387" s="25" t="s">
        <v>321</v>
      </c>
      <c r="F387" s="25"/>
      <c r="G387" s="25"/>
      <c r="H387" s="26">
        <f aca="true" t="shared" si="133" ref="H387:M391">H388</f>
        <v>120</v>
      </c>
      <c r="I387" s="131">
        <f t="shared" si="133"/>
        <v>0</v>
      </c>
      <c r="J387" s="131">
        <f t="shared" si="133"/>
        <v>120</v>
      </c>
      <c r="K387" s="131">
        <f t="shared" si="133"/>
        <v>0</v>
      </c>
      <c r="L387" s="131">
        <f t="shared" si="133"/>
        <v>0</v>
      </c>
      <c r="M387" s="131">
        <f t="shared" si="133"/>
        <v>0</v>
      </c>
    </row>
    <row r="388" spans="2:13" ht="75">
      <c r="B388" s="109" t="s">
        <v>48</v>
      </c>
      <c r="C388" s="25" t="s">
        <v>85</v>
      </c>
      <c r="D388" s="25" t="s">
        <v>78</v>
      </c>
      <c r="E388" s="25" t="s">
        <v>322</v>
      </c>
      <c r="F388" s="25"/>
      <c r="G388" s="25"/>
      <c r="H388" s="26">
        <f t="shared" si="133"/>
        <v>120</v>
      </c>
      <c r="I388" s="131">
        <f t="shared" si="133"/>
        <v>0</v>
      </c>
      <c r="J388" s="131">
        <f t="shared" si="133"/>
        <v>120</v>
      </c>
      <c r="K388" s="131">
        <f t="shared" si="133"/>
        <v>0</v>
      </c>
      <c r="L388" s="131">
        <f t="shared" si="133"/>
        <v>0</v>
      </c>
      <c r="M388" s="131">
        <f t="shared" si="133"/>
        <v>0</v>
      </c>
    </row>
    <row r="389" spans="2:13" ht="21.75" customHeight="1">
      <c r="B389" s="109" t="s">
        <v>190</v>
      </c>
      <c r="C389" s="25" t="s">
        <v>85</v>
      </c>
      <c r="D389" s="25" t="s">
        <v>78</v>
      </c>
      <c r="E389" s="25" t="s">
        <v>323</v>
      </c>
      <c r="F389" s="25"/>
      <c r="G389" s="25"/>
      <c r="H389" s="26">
        <f t="shared" si="133"/>
        <v>120</v>
      </c>
      <c r="I389" s="131">
        <f t="shared" si="133"/>
        <v>0</v>
      </c>
      <c r="J389" s="131">
        <f t="shared" si="133"/>
        <v>120</v>
      </c>
      <c r="K389" s="131">
        <f t="shared" si="133"/>
        <v>0</v>
      </c>
      <c r="L389" s="131">
        <f t="shared" si="133"/>
        <v>0</v>
      </c>
      <c r="M389" s="131">
        <f t="shared" si="133"/>
        <v>0</v>
      </c>
    </row>
    <row r="390" spans="2:13" ht="45">
      <c r="B390" s="109" t="s">
        <v>135</v>
      </c>
      <c r="C390" s="25" t="s">
        <v>85</v>
      </c>
      <c r="D390" s="25" t="s">
        <v>78</v>
      </c>
      <c r="E390" s="25" t="s">
        <v>323</v>
      </c>
      <c r="F390" s="25" t="s">
        <v>134</v>
      </c>
      <c r="G390" s="25"/>
      <c r="H390" s="26">
        <f t="shared" si="133"/>
        <v>120</v>
      </c>
      <c r="I390" s="131">
        <f t="shared" si="133"/>
        <v>0</v>
      </c>
      <c r="J390" s="131">
        <f t="shared" si="133"/>
        <v>120</v>
      </c>
      <c r="K390" s="131">
        <f t="shared" si="133"/>
        <v>0</v>
      </c>
      <c r="L390" s="131">
        <f t="shared" si="133"/>
        <v>0</v>
      </c>
      <c r="M390" s="131">
        <f t="shared" si="133"/>
        <v>0</v>
      </c>
    </row>
    <row r="391" spans="2:13" ht="21" customHeight="1">
      <c r="B391" s="106" t="s">
        <v>137</v>
      </c>
      <c r="C391" s="25" t="s">
        <v>85</v>
      </c>
      <c r="D391" s="25" t="s">
        <v>78</v>
      </c>
      <c r="E391" s="25" t="s">
        <v>323</v>
      </c>
      <c r="F391" s="25" t="s">
        <v>136</v>
      </c>
      <c r="G391" s="25"/>
      <c r="H391" s="26">
        <f t="shared" si="133"/>
        <v>120</v>
      </c>
      <c r="I391" s="131">
        <f t="shared" si="133"/>
        <v>0</v>
      </c>
      <c r="J391" s="131">
        <f t="shared" si="133"/>
        <v>120</v>
      </c>
      <c r="K391" s="131">
        <f t="shared" si="133"/>
        <v>0</v>
      </c>
      <c r="L391" s="131">
        <f t="shared" si="133"/>
        <v>0</v>
      </c>
      <c r="M391" s="131">
        <f t="shared" si="133"/>
        <v>0</v>
      </c>
    </row>
    <row r="392" spans="2:13" ht="20.25" customHeight="1">
      <c r="B392" s="108" t="s">
        <v>122</v>
      </c>
      <c r="C392" s="27" t="s">
        <v>85</v>
      </c>
      <c r="D392" s="27" t="s">
        <v>78</v>
      </c>
      <c r="E392" s="27" t="s">
        <v>323</v>
      </c>
      <c r="F392" s="27" t="s">
        <v>136</v>
      </c>
      <c r="G392" s="27" t="s">
        <v>111</v>
      </c>
      <c r="H392" s="28">
        <f>'вед.прил14'!I86</f>
        <v>120</v>
      </c>
      <c r="I392" s="132">
        <f>'вед.прил14'!J86</f>
        <v>0</v>
      </c>
      <c r="J392" s="132">
        <f>'вед.прил14'!K86</f>
        <v>120</v>
      </c>
      <c r="K392" s="132">
        <f>'вед.прил14'!L86</f>
        <v>0</v>
      </c>
      <c r="L392" s="133">
        <f>'вед.прил14'!M86</f>
        <v>0</v>
      </c>
      <c r="M392" s="133">
        <f>'вед.прил14'!R86</f>
        <v>0</v>
      </c>
    </row>
    <row r="393" spans="2:13" ht="18.75" customHeight="1">
      <c r="B393" s="61" t="s">
        <v>72</v>
      </c>
      <c r="C393" s="43" t="s">
        <v>85</v>
      </c>
      <c r="D393" s="43" t="s">
        <v>84</v>
      </c>
      <c r="E393" s="43"/>
      <c r="F393" s="43"/>
      <c r="G393" s="43"/>
      <c r="H393" s="44">
        <f aca="true" t="shared" si="134" ref="H393:M393">H394+H444+H450</f>
        <v>266989.7</v>
      </c>
      <c r="I393" s="130">
        <f t="shared" si="134"/>
        <v>0</v>
      </c>
      <c r="J393" s="130">
        <f t="shared" si="134"/>
        <v>266989.7</v>
      </c>
      <c r="K393" s="130">
        <f t="shared" si="134"/>
        <v>273065.00000000006</v>
      </c>
      <c r="L393" s="130">
        <f t="shared" si="134"/>
        <v>0</v>
      </c>
      <c r="M393" s="130">
        <f t="shared" si="134"/>
        <v>273065.00000000006</v>
      </c>
    </row>
    <row r="394" spans="2:13" ht="45">
      <c r="B394" s="106" t="str">
        <f>'вед.прил14'!A88</f>
        <v>Муниципальная программа "Образование в городе Ливны Орловской области на 2020-2025 годы"</v>
      </c>
      <c r="C394" s="25" t="s">
        <v>85</v>
      </c>
      <c r="D394" s="25" t="s">
        <v>84</v>
      </c>
      <c r="E394" s="25" t="str">
        <f>'вед.прил14'!E88</f>
        <v>51 0 00 00000</v>
      </c>
      <c r="F394" s="25"/>
      <c r="G394" s="25"/>
      <c r="H394" s="26">
        <f aca="true" t="shared" si="135" ref="H394:M394">H395+H432+H438</f>
        <v>261804.00000000003</v>
      </c>
      <c r="I394" s="131">
        <f t="shared" si="135"/>
        <v>0</v>
      </c>
      <c r="J394" s="131">
        <f t="shared" si="135"/>
        <v>261804.00000000003</v>
      </c>
      <c r="K394" s="131">
        <f t="shared" si="135"/>
        <v>267749.30000000005</v>
      </c>
      <c r="L394" s="131">
        <f t="shared" si="135"/>
        <v>0</v>
      </c>
      <c r="M394" s="131">
        <f t="shared" si="135"/>
        <v>267749.30000000005</v>
      </c>
    </row>
    <row r="395" spans="2:13" ht="60">
      <c r="B395" s="106" t="str">
        <f>'вед.прил14'!A89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95" s="25" t="s">
        <v>85</v>
      </c>
      <c r="D395" s="25" t="s">
        <v>84</v>
      </c>
      <c r="E395" s="25" t="str">
        <f>'вед.прил14'!E89</f>
        <v>51 1 00 00000</v>
      </c>
      <c r="F395" s="25"/>
      <c r="G395" s="25"/>
      <c r="H395" s="26">
        <f aca="true" t="shared" si="136" ref="H395:M395">H396+H405+H419+H410+H424</f>
        <v>251404.30000000002</v>
      </c>
      <c r="I395" s="131">
        <f t="shared" si="136"/>
        <v>0</v>
      </c>
      <c r="J395" s="131">
        <f t="shared" si="136"/>
        <v>251404.30000000002</v>
      </c>
      <c r="K395" s="131">
        <f t="shared" si="136"/>
        <v>247708.10000000003</v>
      </c>
      <c r="L395" s="131">
        <f t="shared" si="136"/>
        <v>0</v>
      </c>
      <c r="M395" s="131">
        <f t="shared" si="136"/>
        <v>247708.10000000003</v>
      </c>
    </row>
    <row r="396" spans="2:13" ht="90">
      <c r="B396" s="106" t="str">
        <f>'вед.прил14'!A90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396" s="25" t="s">
        <v>85</v>
      </c>
      <c r="D396" s="25" t="s">
        <v>84</v>
      </c>
      <c r="E396" s="25" t="str">
        <f>'вед.прил14'!E90</f>
        <v>51 1 02 00000</v>
      </c>
      <c r="F396" s="25"/>
      <c r="G396" s="25"/>
      <c r="H396" s="26">
        <f aca="true" t="shared" si="137" ref="H396:M396">H397+H401</f>
        <v>215772.30000000002</v>
      </c>
      <c r="I396" s="131">
        <f t="shared" si="137"/>
        <v>0</v>
      </c>
      <c r="J396" s="131">
        <f t="shared" si="137"/>
        <v>215772.30000000002</v>
      </c>
      <c r="K396" s="131">
        <f t="shared" si="137"/>
        <v>211982.30000000002</v>
      </c>
      <c r="L396" s="131">
        <f t="shared" si="137"/>
        <v>0</v>
      </c>
      <c r="M396" s="131">
        <f t="shared" si="137"/>
        <v>211982.30000000002</v>
      </c>
    </row>
    <row r="397" spans="2:13" ht="210">
      <c r="B397" s="106" t="str">
        <f>'вед.прил14'!A91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397" s="25" t="s">
        <v>85</v>
      </c>
      <c r="D397" s="25" t="s">
        <v>84</v>
      </c>
      <c r="E397" s="25" t="str">
        <f>'вед.прил14'!E91</f>
        <v>51 1 02 71570</v>
      </c>
      <c r="F397" s="25"/>
      <c r="G397" s="25"/>
      <c r="H397" s="26">
        <f aca="true" t="shared" si="138" ref="H397:M399">H398</f>
        <v>151340.7</v>
      </c>
      <c r="I397" s="131">
        <f t="shared" si="138"/>
        <v>0</v>
      </c>
      <c r="J397" s="131">
        <f t="shared" si="138"/>
        <v>151340.7</v>
      </c>
      <c r="K397" s="131">
        <f t="shared" si="138"/>
        <v>147550.7</v>
      </c>
      <c r="L397" s="131">
        <f t="shared" si="138"/>
        <v>0</v>
      </c>
      <c r="M397" s="131">
        <f t="shared" si="138"/>
        <v>147550.7</v>
      </c>
    </row>
    <row r="398" spans="2:13" ht="45">
      <c r="B398" s="109" t="s">
        <v>135</v>
      </c>
      <c r="C398" s="25" t="s">
        <v>85</v>
      </c>
      <c r="D398" s="25" t="s">
        <v>84</v>
      </c>
      <c r="E398" s="25" t="str">
        <f>'вед.прил14'!E92</f>
        <v>51 1 02 71570</v>
      </c>
      <c r="F398" s="25" t="s">
        <v>134</v>
      </c>
      <c r="G398" s="25"/>
      <c r="H398" s="26">
        <f t="shared" si="138"/>
        <v>151340.7</v>
      </c>
      <c r="I398" s="131">
        <f t="shared" si="138"/>
        <v>0</v>
      </c>
      <c r="J398" s="131">
        <f t="shared" si="138"/>
        <v>151340.7</v>
      </c>
      <c r="K398" s="131">
        <f t="shared" si="138"/>
        <v>147550.7</v>
      </c>
      <c r="L398" s="131">
        <f t="shared" si="138"/>
        <v>0</v>
      </c>
      <c r="M398" s="131">
        <f t="shared" si="138"/>
        <v>147550.7</v>
      </c>
    </row>
    <row r="399" spans="2:13" ht="20.25" customHeight="1">
      <c r="B399" s="106" t="str">
        <f>'вед.прил14'!A93</f>
        <v>Субсидии бюджетным учреждениям</v>
      </c>
      <c r="C399" s="25" t="s">
        <v>85</v>
      </c>
      <c r="D399" s="25" t="s">
        <v>84</v>
      </c>
      <c r="E399" s="25" t="str">
        <f>'вед.прил14'!E93</f>
        <v>51 1 02 71570</v>
      </c>
      <c r="F399" s="25" t="s">
        <v>136</v>
      </c>
      <c r="G399" s="25"/>
      <c r="H399" s="26">
        <f t="shared" si="138"/>
        <v>151340.7</v>
      </c>
      <c r="I399" s="131">
        <f t="shared" si="138"/>
        <v>0</v>
      </c>
      <c r="J399" s="131">
        <f t="shared" si="138"/>
        <v>151340.7</v>
      </c>
      <c r="K399" s="131">
        <f t="shared" si="138"/>
        <v>147550.7</v>
      </c>
      <c r="L399" s="131">
        <f t="shared" si="138"/>
        <v>0</v>
      </c>
      <c r="M399" s="131">
        <f t="shared" si="138"/>
        <v>147550.7</v>
      </c>
    </row>
    <row r="400" spans="2:13" ht="18.75" customHeight="1">
      <c r="B400" s="110" t="str">
        <f>'вед.прил14'!A94</f>
        <v>Областные средства</v>
      </c>
      <c r="C400" s="27" t="s">
        <v>85</v>
      </c>
      <c r="D400" s="27" t="s">
        <v>84</v>
      </c>
      <c r="E400" s="27" t="str">
        <f>'вед.прил14'!E94</f>
        <v>51 1 02 71570</v>
      </c>
      <c r="F400" s="27" t="s">
        <v>136</v>
      </c>
      <c r="G400" s="27" t="s">
        <v>112</v>
      </c>
      <c r="H400" s="28">
        <f>'вед.прил14'!I94</f>
        <v>151340.7</v>
      </c>
      <c r="I400" s="132">
        <f>'вед.прил14'!J94</f>
        <v>0</v>
      </c>
      <c r="J400" s="132">
        <f>'вед.прил14'!K94</f>
        <v>151340.7</v>
      </c>
      <c r="K400" s="132">
        <f>'вед.прил14'!L94</f>
        <v>147550.7</v>
      </c>
      <c r="L400" s="133">
        <f>'вед.прил14'!M94</f>
        <v>0</v>
      </c>
      <c r="M400" s="133">
        <f>'вед.прил14'!R94</f>
        <v>147550.7</v>
      </c>
    </row>
    <row r="401" spans="2:13" ht="19.5" customHeight="1">
      <c r="B401" s="106" t="str">
        <f>'вед.прил14'!A95</f>
        <v>Реализация основного мероприятия</v>
      </c>
      <c r="C401" s="25" t="s">
        <v>85</v>
      </c>
      <c r="D401" s="25" t="s">
        <v>84</v>
      </c>
      <c r="E401" s="25" t="str">
        <f>'вед.прил14'!E95</f>
        <v>51 1 02 77210</v>
      </c>
      <c r="F401" s="25"/>
      <c r="G401" s="25"/>
      <c r="H401" s="26">
        <f aca="true" t="shared" si="139" ref="H401:M403">H402</f>
        <v>64431.6</v>
      </c>
      <c r="I401" s="131">
        <f t="shared" si="139"/>
        <v>0</v>
      </c>
      <c r="J401" s="131">
        <f t="shared" si="139"/>
        <v>64431.6</v>
      </c>
      <c r="K401" s="131">
        <f t="shared" si="139"/>
        <v>64431.6</v>
      </c>
      <c r="L401" s="131">
        <f t="shared" si="139"/>
        <v>0</v>
      </c>
      <c r="M401" s="131">
        <f t="shared" si="139"/>
        <v>64431.6</v>
      </c>
    </row>
    <row r="402" spans="2:13" ht="45">
      <c r="B402" s="109" t="s">
        <v>135</v>
      </c>
      <c r="C402" s="25" t="s">
        <v>85</v>
      </c>
      <c r="D402" s="25" t="s">
        <v>84</v>
      </c>
      <c r="E402" s="25" t="str">
        <f>'вед.прил14'!E96</f>
        <v>51 1 02 77210</v>
      </c>
      <c r="F402" s="25" t="s">
        <v>134</v>
      </c>
      <c r="G402" s="25"/>
      <c r="H402" s="26">
        <f t="shared" si="139"/>
        <v>64431.6</v>
      </c>
      <c r="I402" s="131">
        <f t="shared" si="139"/>
        <v>0</v>
      </c>
      <c r="J402" s="131">
        <f t="shared" si="139"/>
        <v>64431.6</v>
      </c>
      <c r="K402" s="131">
        <f t="shared" si="139"/>
        <v>64431.6</v>
      </c>
      <c r="L402" s="131">
        <f t="shared" si="139"/>
        <v>0</v>
      </c>
      <c r="M402" s="131">
        <f t="shared" si="139"/>
        <v>64431.6</v>
      </c>
    </row>
    <row r="403" spans="2:13" ht="18" customHeight="1">
      <c r="B403" s="106" t="str">
        <f>'вед.прил14'!A97</f>
        <v>Субсидии бюджетным учреждениям</v>
      </c>
      <c r="C403" s="25" t="s">
        <v>85</v>
      </c>
      <c r="D403" s="25" t="s">
        <v>84</v>
      </c>
      <c r="E403" s="25" t="str">
        <f>'вед.прил14'!E97</f>
        <v>51 1 02 77210</v>
      </c>
      <c r="F403" s="25" t="s">
        <v>136</v>
      </c>
      <c r="G403" s="25"/>
      <c r="H403" s="26">
        <f t="shared" si="139"/>
        <v>64431.6</v>
      </c>
      <c r="I403" s="131">
        <f t="shared" si="139"/>
        <v>0</v>
      </c>
      <c r="J403" s="131">
        <f t="shared" si="139"/>
        <v>64431.6</v>
      </c>
      <c r="K403" s="131">
        <f t="shared" si="139"/>
        <v>64431.6</v>
      </c>
      <c r="L403" s="131">
        <f t="shared" si="139"/>
        <v>0</v>
      </c>
      <c r="M403" s="131">
        <f t="shared" si="139"/>
        <v>64431.6</v>
      </c>
    </row>
    <row r="404" spans="2:13" ht="18" customHeight="1">
      <c r="B404" s="110" t="str">
        <f>'вед.прил14'!A98</f>
        <v>Городские средства</v>
      </c>
      <c r="C404" s="27" t="s">
        <v>85</v>
      </c>
      <c r="D404" s="27" t="s">
        <v>84</v>
      </c>
      <c r="E404" s="27" t="str">
        <f>'вед.прил14'!E98</f>
        <v>51 1 02 77210</v>
      </c>
      <c r="F404" s="27" t="s">
        <v>136</v>
      </c>
      <c r="G404" s="27" t="s">
        <v>111</v>
      </c>
      <c r="H404" s="28">
        <f>'вед.прил14'!I98</f>
        <v>64431.6</v>
      </c>
      <c r="I404" s="132">
        <f>'вед.прил14'!J98</f>
        <v>0</v>
      </c>
      <c r="J404" s="132">
        <f>'вед.прил14'!K98</f>
        <v>64431.6</v>
      </c>
      <c r="K404" s="132">
        <f>'вед.прил14'!L98</f>
        <v>64431.6</v>
      </c>
      <c r="L404" s="133">
        <f>'вед.прил14'!M98</f>
        <v>0</v>
      </c>
      <c r="M404" s="133">
        <f>'вед.прил14'!R98</f>
        <v>64431.6</v>
      </c>
    </row>
    <row r="405" spans="2:13" ht="90">
      <c r="B405" s="106" t="str">
        <f>'вед.прил14'!A99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405" s="25" t="s">
        <v>255</v>
      </c>
      <c r="D405" s="25" t="s">
        <v>84</v>
      </c>
      <c r="E405" s="25" t="str">
        <f>'вед.прил14'!E99</f>
        <v>51 1 03 00000</v>
      </c>
      <c r="F405" s="25"/>
      <c r="G405" s="25"/>
      <c r="H405" s="26">
        <f aca="true" t="shared" si="140" ref="H405:M408">H406</f>
        <v>98</v>
      </c>
      <c r="I405" s="131">
        <f t="shared" si="140"/>
        <v>0</v>
      </c>
      <c r="J405" s="131">
        <f t="shared" si="140"/>
        <v>98</v>
      </c>
      <c r="K405" s="131">
        <f t="shared" si="140"/>
        <v>103.5</v>
      </c>
      <c r="L405" s="131">
        <f t="shared" si="140"/>
        <v>0</v>
      </c>
      <c r="M405" s="131">
        <f t="shared" si="140"/>
        <v>103.5</v>
      </c>
    </row>
    <row r="406" spans="2:13" ht="20.25" customHeight="1">
      <c r="B406" s="106" t="str">
        <f>'вед.прил14'!A100</f>
        <v>Реализация основного мероприятия</v>
      </c>
      <c r="C406" s="25" t="s">
        <v>255</v>
      </c>
      <c r="D406" s="25" t="s">
        <v>84</v>
      </c>
      <c r="E406" s="25" t="str">
        <f>'вед.прил14'!E100</f>
        <v>51 1 03 77210</v>
      </c>
      <c r="F406" s="25"/>
      <c r="G406" s="25"/>
      <c r="H406" s="26">
        <f t="shared" si="140"/>
        <v>98</v>
      </c>
      <c r="I406" s="131">
        <f t="shared" si="140"/>
        <v>0</v>
      </c>
      <c r="J406" s="131">
        <f t="shared" si="140"/>
        <v>98</v>
      </c>
      <c r="K406" s="131">
        <f t="shared" si="140"/>
        <v>103.5</v>
      </c>
      <c r="L406" s="131">
        <f t="shared" si="140"/>
        <v>0</v>
      </c>
      <c r="M406" s="131">
        <f t="shared" si="140"/>
        <v>103.5</v>
      </c>
    </row>
    <row r="407" spans="2:13" ht="45">
      <c r="B407" s="106" t="str">
        <f>'вед.прил14'!A101</f>
        <v>Предоставление субсидий бюджетным, автономным учреждениям и иным некоммерческим организациям</v>
      </c>
      <c r="C407" s="25" t="s">
        <v>255</v>
      </c>
      <c r="D407" s="25" t="s">
        <v>84</v>
      </c>
      <c r="E407" s="25" t="str">
        <f>'вед.прил14'!E101</f>
        <v>51 1 03 77210</v>
      </c>
      <c r="F407" s="25" t="s">
        <v>134</v>
      </c>
      <c r="G407" s="25"/>
      <c r="H407" s="26">
        <f t="shared" si="140"/>
        <v>98</v>
      </c>
      <c r="I407" s="131">
        <f t="shared" si="140"/>
        <v>0</v>
      </c>
      <c r="J407" s="131">
        <f t="shared" si="140"/>
        <v>98</v>
      </c>
      <c r="K407" s="131">
        <f t="shared" si="140"/>
        <v>103.5</v>
      </c>
      <c r="L407" s="131">
        <f t="shared" si="140"/>
        <v>0</v>
      </c>
      <c r="M407" s="131">
        <f t="shared" si="140"/>
        <v>103.5</v>
      </c>
    </row>
    <row r="408" spans="2:13" ht="20.25" customHeight="1">
      <c r="B408" s="106" t="str">
        <f>'вед.прил14'!A102</f>
        <v>Субсидии бюджетным учреждениям</v>
      </c>
      <c r="C408" s="25" t="s">
        <v>255</v>
      </c>
      <c r="D408" s="25" t="s">
        <v>84</v>
      </c>
      <c r="E408" s="25" t="str">
        <f>'вед.прил14'!E102</f>
        <v>51 1 03 77210</v>
      </c>
      <c r="F408" s="25" t="s">
        <v>136</v>
      </c>
      <c r="G408" s="25"/>
      <c r="H408" s="26">
        <f t="shared" si="140"/>
        <v>98</v>
      </c>
      <c r="I408" s="131">
        <f t="shared" si="140"/>
        <v>0</v>
      </c>
      <c r="J408" s="131">
        <f t="shared" si="140"/>
        <v>98</v>
      </c>
      <c r="K408" s="131">
        <f t="shared" si="140"/>
        <v>103.5</v>
      </c>
      <c r="L408" s="131">
        <f t="shared" si="140"/>
        <v>0</v>
      </c>
      <c r="M408" s="131">
        <f t="shared" si="140"/>
        <v>103.5</v>
      </c>
    </row>
    <row r="409" spans="2:13" ht="21.75" customHeight="1">
      <c r="B409" s="110" t="str">
        <f>'вед.прил14'!A103</f>
        <v>Городские средства</v>
      </c>
      <c r="C409" s="27" t="s">
        <v>255</v>
      </c>
      <c r="D409" s="27" t="s">
        <v>84</v>
      </c>
      <c r="E409" s="27" t="str">
        <f>'вед.прил14'!E103</f>
        <v>51 1 03 77210</v>
      </c>
      <c r="F409" s="27" t="s">
        <v>136</v>
      </c>
      <c r="G409" s="27" t="s">
        <v>111</v>
      </c>
      <c r="H409" s="28">
        <f>'вед.прил14'!I103</f>
        <v>98</v>
      </c>
      <c r="I409" s="132">
        <f>'вед.прил14'!J103</f>
        <v>0</v>
      </c>
      <c r="J409" s="132">
        <f>'вед.прил14'!K103</f>
        <v>98</v>
      </c>
      <c r="K409" s="132">
        <f>'вед.прил14'!L103</f>
        <v>103.5</v>
      </c>
      <c r="L409" s="133">
        <f>'вед.прил14'!M103</f>
        <v>0</v>
      </c>
      <c r="M409" s="133">
        <f>'вед.прил14'!R103</f>
        <v>103.5</v>
      </c>
    </row>
    <row r="410" spans="2:13" ht="45">
      <c r="B410" s="106" t="str">
        <f>'вед.прил14'!A104</f>
        <v>Основное мероприятие "Организация питания обучающихся муниципальных общеобразовательных организаций"</v>
      </c>
      <c r="C410" s="25" t="s">
        <v>85</v>
      </c>
      <c r="D410" s="25" t="s">
        <v>84</v>
      </c>
      <c r="E410" s="25" t="str">
        <f>'вед.прил14'!E104</f>
        <v>51 1 05 00000</v>
      </c>
      <c r="F410" s="25"/>
      <c r="G410" s="25"/>
      <c r="H410" s="26">
        <f aca="true" t="shared" si="141" ref="H410:M410">H415+H411</f>
        <v>7806.6</v>
      </c>
      <c r="I410" s="131">
        <f t="shared" si="141"/>
        <v>0</v>
      </c>
      <c r="J410" s="131">
        <f t="shared" si="141"/>
        <v>7806.6</v>
      </c>
      <c r="K410" s="131">
        <f t="shared" si="141"/>
        <v>7611.2</v>
      </c>
      <c r="L410" s="131">
        <f t="shared" si="141"/>
        <v>0</v>
      </c>
      <c r="M410" s="131">
        <f t="shared" si="141"/>
        <v>7611.2</v>
      </c>
    </row>
    <row r="411" spans="2:13" ht="20.25" customHeight="1">
      <c r="B411" s="107" t="s">
        <v>190</v>
      </c>
      <c r="C411" s="25" t="s">
        <v>85</v>
      </c>
      <c r="D411" s="25" t="s">
        <v>84</v>
      </c>
      <c r="E411" s="25" t="s">
        <v>422</v>
      </c>
      <c r="F411" s="25"/>
      <c r="G411" s="25"/>
      <c r="H411" s="26">
        <f aca="true" t="shared" si="142" ref="H411:M413">H412</f>
        <v>3903.3</v>
      </c>
      <c r="I411" s="131">
        <f t="shared" si="142"/>
        <v>0</v>
      </c>
      <c r="J411" s="131">
        <f t="shared" si="142"/>
        <v>3903.3</v>
      </c>
      <c r="K411" s="131">
        <f t="shared" si="142"/>
        <v>3805.6</v>
      </c>
      <c r="L411" s="131">
        <f t="shared" si="142"/>
        <v>0</v>
      </c>
      <c r="M411" s="131">
        <f t="shared" si="142"/>
        <v>3805.6</v>
      </c>
    </row>
    <row r="412" spans="2:13" ht="45">
      <c r="B412" s="109" t="s">
        <v>135</v>
      </c>
      <c r="C412" s="25" t="s">
        <v>85</v>
      </c>
      <c r="D412" s="25" t="s">
        <v>84</v>
      </c>
      <c r="E412" s="25" t="s">
        <v>422</v>
      </c>
      <c r="F412" s="25" t="s">
        <v>134</v>
      </c>
      <c r="G412" s="25"/>
      <c r="H412" s="26">
        <f t="shared" si="142"/>
        <v>3903.3</v>
      </c>
      <c r="I412" s="131">
        <f t="shared" si="142"/>
        <v>0</v>
      </c>
      <c r="J412" s="131">
        <f t="shared" si="142"/>
        <v>3903.3</v>
      </c>
      <c r="K412" s="131">
        <f t="shared" si="142"/>
        <v>3805.6</v>
      </c>
      <c r="L412" s="131">
        <f t="shared" si="142"/>
        <v>0</v>
      </c>
      <c r="M412" s="131">
        <f t="shared" si="142"/>
        <v>3805.6</v>
      </c>
    </row>
    <row r="413" spans="2:13" ht="20.25" customHeight="1">
      <c r="B413" s="106" t="s">
        <v>137</v>
      </c>
      <c r="C413" s="25" t="s">
        <v>85</v>
      </c>
      <c r="D413" s="25" t="s">
        <v>84</v>
      </c>
      <c r="E413" s="25" t="s">
        <v>422</v>
      </c>
      <c r="F413" s="25" t="s">
        <v>136</v>
      </c>
      <c r="G413" s="25"/>
      <c r="H413" s="26">
        <f t="shared" si="142"/>
        <v>3903.3</v>
      </c>
      <c r="I413" s="131">
        <f t="shared" si="142"/>
        <v>0</v>
      </c>
      <c r="J413" s="131">
        <f t="shared" si="142"/>
        <v>3903.3</v>
      </c>
      <c r="K413" s="131">
        <f t="shared" si="142"/>
        <v>3805.6</v>
      </c>
      <c r="L413" s="131">
        <f t="shared" si="142"/>
        <v>0</v>
      </c>
      <c r="M413" s="131">
        <f t="shared" si="142"/>
        <v>3805.6</v>
      </c>
    </row>
    <row r="414" spans="2:13" ht="20.25" customHeight="1">
      <c r="B414" s="108" t="s">
        <v>123</v>
      </c>
      <c r="C414" s="27" t="s">
        <v>85</v>
      </c>
      <c r="D414" s="27" t="s">
        <v>84</v>
      </c>
      <c r="E414" s="27" t="s">
        <v>422</v>
      </c>
      <c r="F414" s="27" t="s">
        <v>136</v>
      </c>
      <c r="G414" s="27" t="s">
        <v>112</v>
      </c>
      <c r="H414" s="28">
        <f>'вед.прил14'!I108</f>
        <v>3903.3</v>
      </c>
      <c r="I414" s="132">
        <f>'вед.прил14'!J108</f>
        <v>0</v>
      </c>
      <c r="J414" s="132">
        <f>'вед.прил14'!K108</f>
        <v>3903.3</v>
      </c>
      <c r="K414" s="132">
        <f>'вед.прил14'!L108</f>
        <v>3805.6</v>
      </c>
      <c r="L414" s="133">
        <f>'вед.прил14'!M108</f>
        <v>0</v>
      </c>
      <c r="M414" s="133">
        <f>'вед.прил14'!R108</f>
        <v>3805.6</v>
      </c>
    </row>
    <row r="415" spans="2:13" ht="24.75" customHeight="1">
      <c r="B415" s="107" t="str">
        <f>'вед.прил14'!A109</f>
        <v>Реализация основного мероприятия</v>
      </c>
      <c r="C415" s="25" t="s">
        <v>85</v>
      </c>
      <c r="D415" s="25" t="s">
        <v>84</v>
      </c>
      <c r="E415" s="25" t="str">
        <f>'вед.прил14'!E109</f>
        <v>51 1 05 77210</v>
      </c>
      <c r="F415" s="25"/>
      <c r="G415" s="25"/>
      <c r="H415" s="26">
        <f aca="true" t="shared" si="143" ref="H415:M417">H416</f>
        <v>3903.3</v>
      </c>
      <c r="I415" s="131">
        <f t="shared" si="143"/>
        <v>0</v>
      </c>
      <c r="J415" s="131">
        <f t="shared" si="143"/>
        <v>3903.3</v>
      </c>
      <c r="K415" s="131">
        <f t="shared" si="143"/>
        <v>3805.6</v>
      </c>
      <c r="L415" s="131">
        <f t="shared" si="143"/>
        <v>0</v>
      </c>
      <c r="M415" s="131">
        <f t="shared" si="143"/>
        <v>3805.6</v>
      </c>
    </row>
    <row r="416" spans="2:13" ht="45">
      <c r="B416" s="106" t="str">
        <f>'вед.прил14'!A110</f>
        <v>Предоставление субсидий бюджетным, автономным учреждениям и иным некоммерческим организациям</v>
      </c>
      <c r="C416" s="25" t="s">
        <v>85</v>
      </c>
      <c r="D416" s="25" t="s">
        <v>84</v>
      </c>
      <c r="E416" s="25" t="str">
        <f>'вед.прил14'!E110</f>
        <v>51 1 05 77210</v>
      </c>
      <c r="F416" s="25" t="s">
        <v>134</v>
      </c>
      <c r="G416" s="25"/>
      <c r="H416" s="26">
        <f t="shared" si="143"/>
        <v>3903.3</v>
      </c>
      <c r="I416" s="131">
        <f t="shared" si="143"/>
        <v>0</v>
      </c>
      <c r="J416" s="131">
        <f t="shared" si="143"/>
        <v>3903.3</v>
      </c>
      <c r="K416" s="131">
        <f t="shared" si="143"/>
        <v>3805.6</v>
      </c>
      <c r="L416" s="131">
        <f t="shared" si="143"/>
        <v>0</v>
      </c>
      <c r="M416" s="131">
        <f t="shared" si="143"/>
        <v>3805.6</v>
      </c>
    </row>
    <row r="417" spans="2:13" ht="20.25" customHeight="1">
      <c r="B417" s="106" t="str">
        <f>'вед.прил14'!A111</f>
        <v>Субсидии бюджетным учреждениям</v>
      </c>
      <c r="C417" s="25" t="s">
        <v>85</v>
      </c>
      <c r="D417" s="25" t="s">
        <v>84</v>
      </c>
      <c r="E417" s="25" t="str">
        <f>'вед.прил14'!E111</f>
        <v>51 1 05 77210</v>
      </c>
      <c r="F417" s="25" t="s">
        <v>136</v>
      </c>
      <c r="G417" s="25"/>
      <c r="H417" s="26">
        <f t="shared" si="143"/>
        <v>3903.3</v>
      </c>
      <c r="I417" s="131">
        <f t="shared" si="143"/>
        <v>0</v>
      </c>
      <c r="J417" s="131">
        <f t="shared" si="143"/>
        <v>3903.3</v>
      </c>
      <c r="K417" s="131">
        <f t="shared" si="143"/>
        <v>3805.6</v>
      </c>
      <c r="L417" s="131">
        <f t="shared" si="143"/>
        <v>0</v>
      </c>
      <c r="M417" s="131">
        <f t="shared" si="143"/>
        <v>3805.6</v>
      </c>
    </row>
    <row r="418" spans="2:13" ht="21" customHeight="1">
      <c r="B418" s="108" t="str">
        <f>'вед.прил14'!A112</f>
        <v>Городские средства</v>
      </c>
      <c r="C418" s="27" t="s">
        <v>85</v>
      </c>
      <c r="D418" s="27" t="s">
        <v>84</v>
      </c>
      <c r="E418" s="27" t="str">
        <f>'вед.прил14'!E112</f>
        <v>51 1 05 77210</v>
      </c>
      <c r="F418" s="27" t="s">
        <v>136</v>
      </c>
      <c r="G418" s="27" t="s">
        <v>111</v>
      </c>
      <c r="H418" s="28">
        <f>'вед.прил14'!I112</f>
        <v>3903.3</v>
      </c>
      <c r="I418" s="132">
        <f>'вед.прил14'!J112</f>
        <v>0</v>
      </c>
      <c r="J418" s="132">
        <f>'вед.прил14'!K112</f>
        <v>3903.3</v>
      </c>
      <c r="K418" s="132">
        <f>'вед.прил14'!L112</f>
        <v>3805.6</v>
      </c>
      <c r="L418" s="133">
        <f>'вед.прил14'!M112</f>
        <v>0</v>
      </c>
      <c r="M418" s="133">
        <f>'вед.прил14'!R112</f>
        <v>3805.6</v>
      </c>
    </row>
    <row r="419" spans="2:13" ht="30">
      <c r="B419" s="109" t="str">
        <f>'вед.прил14'!A113</f>
        <v>Основное мероприятие "Развитие системы отдыха детей и подростков"</v>
      </c>
      <c r="C419" s="25" t="s">
        <v>85</v>
      </c>
      <c r="D419" s="25" t="s">
        <v>84</v>
      </c>
      <c r="E419" s="25" t="str">
        <f>'вед.прил14'!E113</f>
        <v>51 1 06 00000</v>
      </c>
      <c r="F419" s="25"/>
      <c r="G419" s="25"/>
      <c r="H419" s="26">
        <f aca="true" t="shared" si="144" ref="H419:M422">H420</f>
        <v>2385.4</v>
      </c>
      <c r="I419" s="131">
        <f t="shared" si="144"/>
        <v>0</v>
      </c>
      <c r="J419" s="131">
        <f t="shared" si="144"/>
        <v>2385.4</v>
      </c>
      <c r="K419" s="131">
        <f t="shared" si="144"/>
        <v>2385.4</v>
      </c>
      <c r="L419" s="131">
        <f t="shared" si="144"/>
        <v>0</v>
      </c>
      <c r="M419" s="131">
        <f t="shared" si="144"/>
        <v>2385.4</v>
      </c>
    </row>
    <row r="420" spans="2:13" ht="20.25" customHeight="1">
      <c r="B420" s="109" t="str">
        <f>'вед.прил14'!A114</f>
        <v>Реализация основного мероприятия</v>
      </c>
      <c r="C420" s="25" t="s">
        <v>85</v>
      </c>
      <c r="D420" s="25" t="s">
        <v>84</v>
      </c>
      <c r="E420" s="25" t="str">
        <f>'вед.прил14'!E114</f>
        <v>51 1 06 77210</v>
      </c>
      <c r="F420" s="25"/>
      <c r="G420" s="25"/>
      <c r="H420" s="26">
        <f t="shared" si="144"/>
        <v>2385.4</v>
      </c>
      <c r="I420" s="131">
        <f t="shared" si="144"/>
        <v>0</v>
      </c>
      <c r="J420" s="131">
        <f t="shared" si="144"/>
        <v>2385.4</v>
      </c>
      <c r="K420" s="131">
        <f t="shared" si="144"/>
        <v>2385.4</v>
      </c>
      <c r="L420" s="131">
        <f t="shared" si="144"/>
        <v>0</v>
      </c>
      <c r="M420" s="131">
        <f t="shared" si="144"/>
        <v>2385.4</v>
      </c>
    </row>
    <row r="421" spans="2:13" ht="45">
      <c r="B421" s="106" t="str">
        <f>'вед.прил14'!A115</f>
        <v>Предоставление субсидий бюджетным, автономным учреждениям и иным некоммерческим организациям</v>
      </c>
      <c r="C421" s="25" t="s">
        <v>85</v>
      </c>
      <c r="D421" s="25" t="s">
        <v>84</v>
      </c>
      <c r="E421" s="27" t="str">
        <f>'вед.прил14'!E115</f>
        <v>51 1 06 77210</v>
      </c>
      <c r="F421" s="25" t="s">
        <v>134</v>
      </c>
      <c r="G421" s="25"/>
      <c r="H421" s="26">
        <f t="shared" si="144"/>
        <v>2385.4</v>
      </c>
      <c r="I421" s="131">
        <f t="shared" si="144"/>
        <v>0</v>
      </c>
      <c r="J421" s="131">
        <f t="shared" si="144"/>
        <v>2385.4</v>
      </c>
      <c r="K421" s="131">
        <f t="shared" si="144"/>
        <v>2385.4</v>
      </c>
      <c r="L421" s="131">
        <f t="shared" si="144"/>
        <v>0</v>
      </c>
      <c r="M421" s="131">
        <f t="shared" si="144"/>
        <v>2385.4</v>
      </c>
    </row>
    <row r="422" spans="2:13" ht="20.25" customHeight="1">
      <c r="B422" s="109" t="str">
        <f>'вед.прил14'!A116</f>
        <v>Субсидии бюджетным учреждениям</v>
      </c>
      <c r="C422" s="25" t="s">
        <v>85</v>
      </c>
      <c r="D422" s="25" t="s">
        <v>84</v>
      </c>
      <c r="E422" s="25" t="str">
        <f>'вед.прил14'!E116</f>
        <v>51 1 06 77210</v>
      </c>
      <c r="F422" s="25" t="s">
        <v>136</v>
      </c>
      <c r="G422" s="25"/>
      <c r="H422" s="26">
        <f t="shared" si="144"/>
        <v>2385.4</v>
      </c>
      <c r="I422" s="131">
        <f t="shared" si="144"/>
        <v>0</v>
      </c>
      <c r="J422" s="131">
        <f t="shared" si="144"/>
        <v>2385.4</v>
      </c>
      <c r="K422" s="131">
        <f t="shared" si="144"/>
        <v>2385.4</v>
      </c>
      <c r="L422" s="131">
        <f t="shared" si="144"/>
        <v>0</v>
      </c>
      <c r="M422" s="131">
        <f t="shared" si="144"/>
        <v>2385.4</v>
      </c>
    </row>
    <row r="423" spans="2:13" ht="20.25" customHeight="1">
      <c r="B423" s="108" t="str">
        <f>'вед.прил14'!A117</f>
        <v>Городские средства</v>
      </c>
      <c r="C423" s="27" t="s">
        <v>85</v>
      </c>
      <c r="D423" s="27" t="s">
        <v>84</v>
      </c>
      <c r="E423" s="27" t="str">
        <f>'вед.прил14'!E117</f>
        <v>51 1 06 77210</v>
      </c>
      <c r="F423" s="27" t="s">
        <v>136</v>
      </c>
      <c r="G423" s="27" t="s">
        <v>111</v>
      </c>
      <c r="H423" s="28">
        <f>'вед.прил14'!I117</f>
        <v>2385.4</v>
      </c>
      <c r="I423" s="132">
        <f>'вед.прил14'!J117</f>
        <v>0</v>
      </c>
      <c r="J423" s="132">
        <f>'вед.прил14'!K117</f>
        <v>2385.4</v>
      </c>
      <c r="K423" s="132">
        <f>'вед.прил14'!L117</f>
        <v>2385.4</v>
      </c>
      <c r="L423" s="133">
        <f>'вед.прил14'!M117</f>
        <v>0</v>
      </c>
      <c r="M423" s="133">
        <f>'вед.прил14'!R117</f>
        <v>2385.4</v>
      </c>
    </row>
    <row r="424" spans="2:13" ht="75">
      <c r="B424" s="106" t="s">
        <v>460</v>
      </c>
      <c r="C424" s="25" t="s">
        <v>85</v>
      </c>
      <c r="D424" s="25" t="s">
        <v>84</v>
      </c>
      <c r="E424" s="25" t="s">
        <v>461</v>
      </c>
      <c r="F424" s="27"/>
      <c r="G424" s="27"/>
      <c r="H424" s="26">
        <f aca="true" t="shared" si="145" ref="H424:M424">H425</f>
        <v>25342</v>
      </c>
      <c r="I424" s="131">
        <f t="shared" si="145"/>
        <v>0</v>
      </c>
      <c r="J424" s="131">
        <f t="shared" si="145"/>
        <v>25342</v>
      </c>
      <c r="K424" s="131">
        <f t="shared" si="145"/>
        <v>25625.7</v>
      </c>
      <c r="L424" s="131">
        <f t="shared" si="145"/>
        <v>0</v>
      </c>
      <c r="M424" s="131">
        <f t="shared" si="145"/>
        <v>25625.7</v>
      </c>
    </row>
    <row r="425" spans="2:13" ht="78.75" customHeight="1">
      <c r="B425" s="107" t="s">
        <v>487</v>
      </c>
      <c r="C425" s="25" t="s">
        <v>85</v>
      </c>
      <c r="D425" s="25" t="s">
        <v>84</v>
      </c>
      <c r="E425" s="25" t="s">
        <v>462</v>
      </c>
      <c r="F425" s="25"/>
      <c r="G425" s="25"/>
      <c r="H425" s="26">
        <f aca="true" t="shared" si="146" ref="H425:M425">H426+H429</f>
        <v>25342</v>
      </c>
      <c r="I425" s="131">
        <f t="shared" si="146"/>
        <v>0</v>
      </c>
      <c r="J425" s="131">
        <f t="shared" si="146"/>
        <v>25342</v>
      </c>
      <c r="K425" s="131">
        <f t="shared" si="146"/>
        <v>25625.7</v>
      </c>
      <c r="L425" s="131">
        <f t="shared" si="146"/>
        <v>0</v>
      </c>
      <c r="M425" s="131">
        <f t="shared" si="146"/>
        <v>25625.7</v>
      </c>
    </row>
    <row r="426" spans="2:13" ht="45">
      <c r="B426" s="109" t="s">
        <v>135</v>
      </c>
      <c r="C426" s="25" t="s">
        <v>85</v>
      </c>
      <c r="D426" s="25" t="s">
        <v>84</v>
      </c>
      <c r="E426" s="25" t="s">
        <v>462</v>
      </c>
      <c r="F426" s="25" t="s">
        <v>134</v>
      </c>
      <c r="G426" s="25"/>
      <c r="H426" s="26">
        <f aca="true" t="shared" si="147" ref="H426:M427">H427</f>
        <v>253.4</v>
      </c>
      <c r="I426" s="131">
        <f t="shared" si="147"/>
        <v>0</v>
      </c>
      <c r="J426" s="131">
        <f t="shared" si="147"/>
        <v>253.4</v>
      </c>
      <c r="K426" s="131">
        <f t="shared" si="147"/>
        <v>256.3</v>
      </c>
      <c r="L426" s="131">
        <f t="shared" si="147"/>
        <v>0</v>
      </c>
      <c r="M426" s="131">
        <f t="shared" si="147"/>
        <v>256.3</v>
      </c>
    </row>
    <row r="427" spans="2:13" ht="18.75" customHeight="1">
      <c r="B427" s="106" t="s">
        <v>137</v>
      </c>
      <c r="C427" s="25" t="s">
        <v>85</v>
      </c>
      <c r="D427" s="25" t="s">
        <v>84</v>
      </c>
      <c r="E427" s="25" t="s">
        <v>462</v>
      </c>
      <c r="F427" s="25" t="s">
        <v>136</v>
      </c>
      <c r="G427" s="25"/>
      <c r="H427" s="26">
        <f t="shared" si="147"/>
        <v>253.4</v>
      </c>
      <c r="I427" s="131">
        <f t="shared" si="147"/>
        <v>0</v>
      </c>
      <c r="J427" s="131">
        <f t="shared" si="147"/>
        <v>253.4</v>
      </c>
      <c r="K427" s="131">
        <f t="shared" si="147"/>
        <v>256.3</v>
      </c>
      <c r="L427" s="131">
        <f t="shared" si="147"/>
        <v>0</v>
      </c>
      <c r="M427" s="131">
        <f t="shared" si="147"/>
        <v>256.3</v>
      </c>
    </row>
    <row r="428" spans="2:13" ht="20.25" customHeight="1">
      <c r="B428" s="108" t="s">
        <v>122</v>
      </c>
      <c r="C428" s="27" t="s">
        <v>85</v>
      </c>
      <c r="D428" s="27" t="s">
        <v>84</v>
      </c>
      <c r="E428" s="27" t="s">
        <v>462</v>
      </c>
      <c r="F428" s="27" t="s">
        <v>136</v>
      </c>
      <c r="G428" s="27" t="s">
        <v>111</v>
      </c>
      <c r="H428" s="28">
        <f>'вед.прил14'!I122</f>
        <v>253.4</v>
      </c>
      <c r="I428" s="132">
        <f>'вед.прил14'!J122</f>
        <v>0</v>
      </c>
      <c r="J428" s="132">
        <f>'вед.прил14'!K122</f>
        <v>253.4</v>
      </c>
      <c r="K428" s="132">
        <f>'вед.прил14'!L122</f>
        <v>256.3</v>
      </c>
      <c r="L428" s="133">
        <f>'вед.прил14'!M122</f>
        <v>0</v>
      </c>
      <c r="M428" s="133">
        <f>'вед.прил14'!R122</f>
        <v>256.3</v>
      </c>
    </row>
    <row r="429" spans="2:13" ht="45">
      <c r="B429" s="109" t="s">
        <v>135</v>
      </c>
      <c r="C429" s="25" t="s">
        <v>85</v>
      </c>
      <c r="D429" s="25" t="s">
        <v>84</v>
      </c>
      <c r="E429" s="25" t="s">
        <v>462</v>
      </c>
      <c r="F429" s="25" t="s">
        <v>134</v>
      </c>
      <c r="G429" s="25"/>
      <c r="H429" s="26">
        <f aca="true" t="shared" si="148" ref="H429:M430">H430</f>
        <v>25088.6</v>
      </c>
      <c r="I429" s="131">
        <f t="shared" si="148"/>
        <v>0</v>
      </c>
      <c r="J429" s="131">
        <f t="shared" si="148"/>
        <v>25088.6</v>
      </c>
      <c r="K429" s="131">
        <f t="shared" si="148"/>
        <v>25369.4</v>
      </c>
      <c r="L429" s="131">
        <f t="shared" si="148"/>
        <v>0</v>
      </c>
      <c r="M429" s="131">
        <f t="shared" si="148"/>
        <v>25369.4</v>
      </c>
    </row>
    <row r="430" spans="2:13" ht="22.5" customHeight="1">
      <c r="B430" s="106" t="s">
        <v>137</v>
      </c>
      <c r="C430" s="25" t="s">
        <v>85</v>
      </c>
      <c r="D430" s="25" t="s">
        <v>84</v>
      </c>
      <c r="E430" s="25" t="s">
        <v>462</v>
      </c>
      <c r="F430" s="25" t="s">
        <v>136</v>
      </c>
      <c r="G430" s="25"/>
      <c r="H430" s="26">
        <f t="shared" si="148"/>
        <v>25088.6</v>
      </c>
      <c r="I430" s="131">
        <f t="shared" si="148"/>
        <v>0</v>
      </c>
      <c r="J430" s="131">
        <f t="shared" si="148"/>
        <v>25088.6</v>
      </c>
      <c r="K430" s="131">
        <f t="shared" si="148"/>
        <v>25369.4</v>
      </c>
      <c r="L430" s="131">
        <f t="shared" si="148"/>
        <v>0</v>
      </c>
      <c r="M430" s="131">
        <f t="shared" si="148"/>
        <v>25369.4</v>
      </c>
    </row>
    <row r="431" spans="2:13" ht="22.5" customHeight="1">
      <c r="B431" s="108" t="s">
        <v>123</v>
      </c>
      <c r="C431" s="27" t="s">
        <v>85</v>
      </c>
      <c r="D431" s="27" t="s">
        <v>84</v>
      </c>
      <c r="E431" s="27" t="s">
        <v>462</v>
      </c>
      <c r="F431" s="27" t="s">
        <v>136</v>
      </c>
      <c r="G431" s="27" t="s">
        <v>112</v>
      </c>
      <c r="H431" s="28">
        <f>'вед.прил14'!I125</f>
        <v>25088.6</v>
      </c>
      <c r="I431" s="132">
        <f>'вед.прил14'!J125</f>
        <v>0</v>
      </c>
      <c r="J431" s="132">
        <f>'вед.прил14'!K125</f>
        <v>25088.6</v>
      </c>
      <c r="K431" s="132">
        <f>'вед.прил14'!L125</f>
        <v>25369.4</v>
      </c>
      <c r="L431" s="135">
        <f>'вед.прил14'!M125</f>
        <v>0</v>
      </c>
      <c r="M431" s="135">
        <f>'вед.прил14'!R125</f>
        <v>25369.4</v>
      </c>
    </row>
    <row r="432" spans="2:13" ht="60">
      <c r="B432" s="106" t="s">
        <v>443</v>
      </c>
      <c r="C432" s="25" t="s">
        <v>85</v>
      </c>
      <c r="D432" s="25" t="s">
        <v>84</v>
      </c>
      <c r="E432" s="25" t="s">
        <v>445</v>
      </c>
      <c r="F432" s="25"/>
      <c r="G432" s="25"/>
      <c r="H432" s="26">
        <f aca="true" t="shared" si="149" ref="H432:M436">H433</f>
        <v>399.7</v>
      </c>
      <c r="I432" s="131">
        <f t="shared" si="149"/>
        <v>0</v>
      </c>
      <c r="J432" s="131">
        <f t="shared" si="149"/>
        <v>399.7</v>
      </c>
      <c r="K432" s="131">
        <f t="shared" si="149"/>
        <v>419.7</v>
      </c>
      <c r="L432" s="131">
        <f t="shared" si="149"/>
        <v>0</v>
      </c>
      <c r="M432" s="131">
        <f t="shared" si="149"/>
        <v>419.7</v>
      </c>
    </row>
    <row r="433" spans="2:13" ht="30">
      <c r="B433" s="106" t="s">
        <v>446</v>
      </c>
      <c r="C433" s="25" t="s">
        <v>85</v>
      </c>
      <c r="D433" s="25" t="s">
        <v>84</v>
      </c>
      <c r="E433" s="25" t="s">
        <v>447</v>
      </c>
      <c r="F433" s="25"/>
      <c r="G433" s="25"/>
      <c r="H433" s="26">
        <f t="shared" si="149"/>
        <v>399.7</v>
      </c>
      <c r="I433" s="131">
        <f t="shared" si="149"/>
        <v>0</v>
      </c>
      <c r="J433" s="131">
        <f t="shared" si="149"/>
        <v>399.7</v>
      </c>
      <c r="K433" s="131">
        <f t="shared" si="149"/>
        <v>419.7</v>
      </c>
      <c r="L433" s="131">
        <f t="shared" si="149"/>
        <v>0</v>
      </c>
      <c r="M433" s="131">
        <f t="shared" si="149"/>
        <v>419.7</v>
      </c>
    </row>
    <row r="434" spans="2:13" ht="20.25" customHeight="1">
      <c r="B434" s="106" t="s">
        <v>190</v>
      </c>
      <c r="C434" s="25" t="s">
        <v>85</v>
      </c>
      <c r="D434" s="25" t="s">
        <v>84</v>
      </c>
      <c r="E434" s="25" t="s">
        <v>448</v>
      </c>
      <c r="F434" s="25"/>
      <c r="G434" s="25"/>
      <c r="H434" s="26">
        <f t="shared" si="149"/>
        <v>399.7</v>
      </c>
      <c r="I434" s="131">
        <f t="shared" si="149"/>
        <v>0</v>
      </c>
      <c r="J434" s="131">
        <f t="shared" si="149"/>
        <v>399.7</v>
      </c>
      <c r="K434" s="131">
        <f t="shared" si="149"/>
        <v>419.7</v>
      </c>
      <c r="L434" s="131">
        <f t="shared" si="149"/>
        <v>0</v>
      </c>
      <c r="M434" s="131">
        <f t="shared" si="149"/>
        <v>419.7</v>
      </c>
    </row>
    <row r="435" spans="2:13" ht="45">
      <c r="B435" s="109" t="s">
        <v>135</v>
      </c>
      <c r="C435" s="25" t="s">
        <v>85</v>
      </c>
      <c r="D435" s="25" t="s">
        <v>84</v>
      </c>
      <c r="E435" s="25" t="s">
        <v>448</v>
      </c>
      <c r="F435" s="25" t="s">
        <v>134</v>
      </c>
      <c r="G435" s="25"/>
      <c r="H435" s="26">
        <f t="shared" si="149"/>
        <v>399.7</v>
      </c>
      <c r="I435" s="131">
        <f t="shared" si="149"/>
        <v>0</v>
      </c>
      <c r="J435" s="131">
        <f t="shared" si="149"/>
        <v>399.7</v>
      </c>
      <c r="K435" s="131">
        <f t="shared" si="149"/>
        <v>419.7</v>
      </c>
      <c r="L435" s="131">
        <f t="shared" si="149"/>
        <v>0</v>
      </c>
      <c r="M435" s="131">
        <f t="shared" si="149"/>
        <v>419.7</v>
      </c>
    </row>
    <row r="436" spans="2:13" ht="20.25" customHeight="1">
      <c r="B436" s="106" t="s">
        <v>137</v>
      </c>
      <c r="C436" s="25" t="s">
        <v>85</v>
      </c>
      <c r="D436" s="25" t="s">
        <v>84</v>
      </c>
      <c r="E436" s="25" t="s">
        <v>448</v>
      </c>
      <c r="F436" s="25" t="s">
        <v>136</v>
      </c>
      <c r="G436" s="25"/>
      <c r="H436" s="26">
        <f t="shared" si="149"/>
        <v>399.7</v>
      </c>
      <c r="I436" s="131">
        <f t="shared" si="149"/>
        <v>0</v>
      </c>
      <c r="J436" s="131">
        <f t="shared" si="149"/>
        <v>399.7</v>
      </c>
      <c r="K436" s="131">
        <f t="shared" si="149"/>
        <v>419.7</v>
      </c>
      <c r="L436" s="131">
        <f t="shared" si="149"/>
        <v>0</v>
      </c>
      <c r="M436" s="131">
        <f t="shared" si="149"/>
        <v>419.7</v>
      </c>
    </row>
    <row r="437" spans="2:13" ht="20.25" customHeight="1">
      <c r="B437" s="108" t="s">
        <v>122</v>
      </c>
      <c r="C437" s="27" t="s">
        <v>85</v>
      </c>
      <c r="D437" s="27" t="s">
        <v>84</v>
      </c>
      <c r="E437" s="27" t="s">
        <v>448</v>
      </c>
      <c r="F437" s="27" t="s">
        <v>136</v>
      </c>
      <c r="G437" s="27" t="s">
        <v>111</v>
      </c>
      <c r="H437" s="28">
        <f>'вед.прил14'!I131</f>
        <v>399.7</v>
      </c>
      <c r="I437" s="132">
        <f>'вед.прил14'!J131</f>
        <v>0</v>
      </c>
      <c r="J437" s="132">
        <f>'вед.прил14'!K131</f>
        <v>399.7</v>
      </c>
      <c r="K437" s="132">
        <f>'вед.прил14'!L131</f>
        <v>419.7</v>
      </c>
      <c r="L437" s="133">
        <f>'вед.прил14'!M131</f>
        <v>0</v>
      </c>
      <c r="M437" s="133">
        <f>'вед.прил14'!R131</f>
        <v>419.7</v>
      </c>
    </row>
    <row r="438" spans="2:13" ht="45">
      <c r="B438" s="106" t="s">
        <v>269</v>
      </c>
      <c r="C438" s="25" t="s">
        <v>85</v>
      </c>
      <c r="D438" s="25" t="s">
        <v>84</v>
      </c>
      <c r="E438" s="25" t="s">
        <v>270</v>
      </c>
      <c r="F438" s="25"/>
      <c r="G438" s="25"/>
      <c r="H438" s="26">
        <f aca="true" t="shared" si="150" ref="H438:M442">H439</f>
        <v>10000</v>
      </c>
      <c r="I438" s="131">
        <f t="shared" si="150"/>
        <v>0</v>
      </c>
      <c r="J438" s="131">
        <f t="shared" si="150"/>
        <v>10000</v>
      </c>
      <c r="K438" s="131">
        <f t="shared" si="150"/>
        <v>19621.5</v>
      </c>
      <c r="L438" s="131">
        <f t="shared" si="150"/>
        <v>0</v>
      </c>
      <c r="M438" s="131">
        <f t="shared" si="150"/>
        <v>19621.5</v>
      </c>
    </row>
    <row r="439" spans="2:13" ht="45">
      <c r="B439" s="106" t="s">
        <v>271</v>
      </c>
      <c r="C439" s="25" t="s">
        <v>85</v>
      </c>
      <c r="D439" s="25" t="s">
        <v>84</v>
      </c>
      <c r="E439" s="25" t="s">
        <v>272</v>
      </c>
      <c r="F439" s="43"/>
      <c r="G439" s="43"/>
      <c r="H439" s="26">
        <f t="shared" si="150"/>
        <v>10000</v>
      </c>
      <c r="I439" s="131">
        <f t="shared" si="150"/>
        <v>0</v>
      </c>
      <c r="J439" s="131">
        <f t="shared" si="150"/>
        <v>10000</v>
      </c>
      <c r="K439" s="131">
        <f t="shared" si="150"/>
        <v>19621.5</v>
      </c>
      <c r="L439" s="131">
        <f t="shared" si="150"/>
        <v>0</v>
      </c>
      <c r="M439" s="131">
        <f t="shared" si="150"/>
        <v>19621.5</v>
      </c>
    </row>
    <row r="440" spans="2:13" ht="20.25" customHeight="1">
      <c r="B440" s="109" t="s">
        <v>190</v>
      </c>
      <c r="C440" s="25" t="s">
        <v>85</v>
      </c>
      <c r="D440" s="25" t="s">
        <v>84</v>
      </c>
      <c r="E440" s="25" t="s">
        <v>486</v>
      </c>
      <c r="F440" s="43"/>
      <c r="G440" s="43"/>
      <c r="H440" s="26">
        <f t="shared" si="150"/>
        <v>10000</v>
      </c>
      <c r="I440" s="131">
        <f t="shared" si="150"/>
        <v>0</v>
      </c>
      <c r="J440" s="131">
        <f t="shared" si="150"/>
        <v>10000</v>
      </c>
      <c r="K440" s="131">
        <f t="shared" si="150"/>
        <v>19621.5</v>
      </c>
      <c r="L440" s="131">
        <f t="shared" si="150"/>
        <v>0</v>
      </c>
      <c r="M440" s="131">
        <f t="shared" si="150"/>
        <v>19621.5</v>
      </c>
    </row>
    <row r="441" spans="2:13" ht="45">
      <c r="B441" s="106" t="s">
        <v>212</v>
      </c>
      <c r="C441" s="25" t="s">
        <v>85</v>
      </c>
      <c r="D441" s="25" t="s">
        <v>84</v>
      </c>
      <c r="E441" s="25" t="s">
        <v>486</v>
      </c>
      <c r="F441" s="25" t="s">
        <v>161</v>
      </c>
      <c r="G441" s="43"/>
      <c r="H441" s="26">
        <f t="shared" si="150"/>
        <v>10000</v>
      </c>
      <c r="I441" s="131">
        <f t="shared" si="150"/>
        <v>0</v>
      </c>
      <c r="J441" s="131">
        <f t="shared" si="150"/>
        <v>10000</v>
      </c>
      <c r="K441" s="131">
        <f t="shared" si="150"/>
        <v>19621.5</v>
      </c>
      <c r="L441" s="131">
        <f t="shared" si="150"/>
        <v>0</v>
      </c>
      <c r="M441" s="131">
        <f t="shared" si="150"/>
        <v>19621.5</v>
      </c>
    </row>
    <row r="442" spans="2:13" ht="20.25" customHeight="1">
      <c r="B442" s="109" t="s">
        <v>184</v>
      </c>
      <c r="C442" s="25" t="s">
        <v>85</v>
      </c>
      <c r="D442" s="25" t="s">
        <v>84</v>
      </c>
      <c r="E442" s="25" t="s">
        <v>486</v>
      </c>
      <c r="F442" s="25" t="s">
        <v>50</v>
      </c>
      <c r="G442" s="43"/>
      <c r="H442" s="26">
        <f t="shared" si="150"/>
        <v>10000</v>
      </c>
      <c r="I442" s="131">
        <f t="shared" si="150"/>
        <v>0</v>
      </c>
      <c r="J442" s="131">
        <f t="shared" si="150"/>
        <v>10000</v>
      </c>
      <c r="K442" s="131">
        <f t="shared" si="150"/>
        <v>19621.5</v>
      </c>
      <c r="L442" s="131">
        <f t="shared" si="150"/>
        <v>0</v>
      </c>
      <c r="M442" s="131">
        <f t="shared" si="150"/>
        <v>19621.5</v>
      </c>
    </row>
    <row r="443" spans="2:13" ht="20.25" customHeight="1">
      <c r="B443" s="108" t="s">
        <v>123</v>
      </c>
      <c r="C443" s="27" t="s">
        <v>85</v>
      </c>
      <c r="D443" s="27" t="s">
        <v>84</v>
      </c>
      <c r="E443" s="27" t="s">
        <v>486</v>
      </c>
      <c r="F443" s="27" t="s">
        <v>50</v>
      </c>
      <c r="G443" s="27" t="s">
        <v>112</v>
      </c>
      <c r="H443" s="28">
        <f>'вед.прил14'!I270</f>
        <v>10000</v>
      </c>
      <c r="I443" s="132">
        <f>'вед.прил14'!J270</f>
        <v>0</v>
      </c>
      <c r="J443" s="132">
        <f>'вед.прил14'!K270</f>
        <v>10000</v>
      </c>
      <c r="K443" s="132">
        <f>'вед.прил14'!L270</f>
        <v>19621.5</v>
      </c>
      <c r="L443" s="133">
        <f>'вед.прил14'!M270</f>
        <v>0</v>
      </c>
      <c r="M443" s="133">
        <f>'вед.прил14'!R270</f>
        <v>19621.5</v>
      </c>
    </row>
    <row r="444" spans="2:13" ht="45">
      <c r="B444" s="109" t="s">
        <v>440</v>
      </c>
      <c r="C444" s="25" t="s">
        <v>85</v>
      </c>
      <c r="D444" s="25" t="s">
        <v>84</v>
      </c>
      <c r="E444" s="25" t="str">
        <f>'вед.прил14'!E132</f>
        <v>62 0 00 00000</v>
      </c>
      <c r="F444" s="25"/>
      <c r="G444" s="25"/>
      <c r="H444" s="26">
        <f aca="true" t="shared" si="151" ref="H444:M448">H445</f>
        <v>0</v>
      </c>
      <c r="I444" s="131">
        <f t="shared" si="151"/>
        <v>0</v>
      </c>
      <c r="J444" s="131">
        <f t="shared" si="151"/>
        <v>0</v>
      </c>
      <c r="K444" s="131">
        <f t="shared" si="151"/>
        <v>130</v>
      </c>
      <c r="L444" s="131">
        <f t="shared" si="151"/>
        <v>0</v>
      </c>
      <c r="M444" s="131">
        <f t="shared" si="151"/>
        <v>130</v>
      </c>
    </row>
    <row r="445" spans="2:13" ht="65.25" customHeight="1">
      <c r="B445" s="109" t="str">
        <f>'вед.прил14'!A133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445" s="25" t="s">
        <v>85</v>
      </c>
      <c r="D445" s="25" t="s">
        <v>84</v>
      </c>
      <c r="E445" s="25" t="str">
        <f>'вед.прил14'!E133</f>
        <v>62 0 02 00000</v>
      </c>
      <c r="F445" s="25"/>
      <c r="G445" s="25"/>
      <c r="H445" s="26">
        <f t="shared" si="151"/>
        <v>0</v>
      </c>
      <c r="I445" s="131">
        <f t="shared" si="151"/>
        <v>0</v>
      </c>
      <c r="J445" s="131">
        <f t="shared" si="151"/>
        <v>0</v>
      </c>
      <c r="K445" s="131">
        <f t="shared" si="151"/>
        <v>130</v>
      </c>
      <c r="L445" s="131">
        <f t="shared" si="151"/>
        <v>0</v>
      </c>
      <c r="M445" s="131">
        <f t="shared" si="151"/>
        <v>130</v>
      </c>
    </row>
    <row r="446" spans="2:13" ht="20.25" customHeight="1">
      <c r="B446" s="109" t="s">
        <v>190</v>
      </c>
      <c r="C446" s="25" t="s">
        <v>85</v>
      </c>
      <c r="D446" s="25" t="s">
        <v>84</v>
      </c>
      <c r="E446" s="25" t="str">
        <f>'вед.прил14'!E134</f>
        <v>62 0 02 77710</v>
      </c>
      <c r="F446" s="25"/>
      <c r="G446" s="25"/>
      <c r="H446" s="26">
        <f t="shared" si="151"/>
        <v>0</v>
      </c>
      <c r="I446" s="131">
        <f t="shared" si="151"/>
        <v>0</v>
      </c>
      <c r="J446" s="131">
        <f t="shared" si="151"/>
        <v>0</v>
      </c>
      <c r="K446" s="131">
        <f t="shared" si="151"/>
        <v>130</v>
      </c>
      <c r="L446" s="131">
        <f t="shared" si="151"/>
        <v>0</v>
      </c>
      <c r="M446" s="131">
        <f t="shared" si="151"/>
        <v>130</v>
      </c>
    </row>
    <row r="447" spans="2:13" ht="45">
      <c r="B447" s="109" t="s">
        <v>135</v>
      </c>
      <c r="C447" s="25" t="s">
        <v>85</v>
      </c>
      <c r="D447" s="25" t="s">
        <v>84</v>
      </c>
      <c r="E447" s="25" t="str">
        <f>'вед.прил14'!E135</f>
        <v>62 0 02 77710</v>
      </c>
      <c r="F447" s="25" t="s">
        <v>134</v>
      </c>
      <c r="G447" s="25"/>
      <c r="H447" s="26">
        <f t="shared" si="151"/>
        <v>0</v>
      </c>
      <c r="I447" s="131">
        <f t="shared" si="151"/>
        <v>0</v>
      </c>
      <c r="J447" s="131">
        <f t="shared" si="151"/>
        <v>0</v>
      </c>
      <c r="K447" s="131">
        <f t="shared" si="151"/>
        <v>130</v>
      </c>
      <c r="L447" s="131">
        <f t="shared" si="151"/>
        <v>0</v>
      </c>
      <c r="M447" s="131">
        <f t="shared" si="151"/>
        <v>130</v>
      </c>
    </row>
    <row r="448" spans="2:13" ht="20.25" customHeight="1">
      <c r="B448" s="106" t="s">
        <v>137</v>
      </c>
      <c r="C448" s="25" t="s">
        <v>85</v>
      </c>
      <c r="D448" s="25" t="s">
        <v>84</v>
      </c>
      <c r="E448" s="25" t="str">
        <f>'вед.прил14'!E136</f>
        <v>62 0 02 77710</v>
      </c>
      <c r="F448" s="25" t="s">
        <v>136</v>
      </c>
      <c r="G448" s="25"/>
      <c r="H448" s="26">
        <f t="shared" si="151"/>
        <v>0</v>
      </c>
      <c r="I448" s="131">
        <f t="shared" si="151"/>
        <v>0</v>
      </c>
      <c r="J448" s="131">
        <f t="shared" si="151"/>
        <v>0</v>
      </c>
      <c r="K448" s="131">
        <f t="shared" si="151"/>
        <v>130</v>
      </c>
      <c r="L448" s="131">
        <f t="shared" si="151"/>
        <v>0</v>
      </c>
      <c r="M448" s="131">
        <f t="shared" si="151"/>
        <v>130</v>
      </c>
    </row>
    <row r="449" spans="2:13" ht="18.75" customHeight="1">
      <c r="B449" s="108" t="s">
        <v>122</v>
      </c>
      <c r="C449" s="27" t="s">
        <v>85</v>
      </c>
      <c r="D449" s="27" t="s">
        <v>84</v>
      </c>
      <c r="E449" s="25" t="str">
        <f>'вед.прил14'!E137</f>
        <v>62 0 02 77710</v>
      </c>
      <c r="F449" s="27" t="s">
        <v>136</v>
      </c>
      <c r="G449" s="27" t="s">
        <v>111</v>
      </c>
      <c r="H449" s="28">
        <f>'вед.прил14'!I137</f>
        <v>0</v>
      </c>
      <c r="I449" s="132">
        <f>'вед.прил14'!J137</f>
        <v>0</v>
      </c>
      <c r="J449" s="132">
        <f>'вед.прил14'!K137</f>
        <v>0</v>
      </c>
      <c r="K449" s="132">
        <f>'вед.прил14'!L137</f>
        <v>130</v>
      </c>
      <c r="L449" s="133">
        <f>'вед.прил14'!M137</f>
        <v>0</v>
      </c>
      <c r="M449" s="133">
        <f>'вед.прил14'!R137</f>
        <v>130</v>
      </c>
    </row>
    <row r="450" spans="2:13" ht="21.75" customHeight="1">
      <c r="B450" s="106" t="s">
        <v>53</v>
      </c>
      <c r="C450" s="25" t="s">
        <v>85</v>
      </c>
      <c r="D450" s="25" t="s">
        <v>84</v>
      </c>
      <c r="E450" s="53" t="s">
        <v>265</v>
      </c>
      <c r="F450" s="43"/>
      <c r="G450" s="43"/>
      <c r="H450" s="26">
        <f aca="true" t="shared" si="152" ref="H450:M450">H451</f>
        <v>5185.7</v>
      </c>
      <c r="I450" s="131">
        <f t="shared" si="152"/>
        <v>0</v>
      </c>
      <c r="J450" s="131">
        <f t="shared" si="152"/>
        <v>5185.7</v>
      </c>
      <c r="K450" s="131">
        <f t="shared" si="152"/>
        <v>5185.7</v>
      </c>
      <c r="L450" s="131">
        <f t="shared" si="152"/>
        <v>0</v>
      </c>
      <c r="M450" s="131">
        <f t="shared" si="152"/>
        <v>5185.7</v>
      </c>
    </row>
    <row r="451" spans="2:13" ht="45">
      <c r="B451" s="109" t="s">
        <v>189</v>
      </c>
      <c r="C451" s="25" t="s">
        <v>85</v>
      </c>
      <c r="D451" s="25" t="s">
        <v>84</v>
      </c>
      <c r="E451" s="53" t="s">
        <v>248</v>
      </c>
      <c r="F451" s="43"/>
      <c r="G451" s="43"/>
      <c r="H451" s="26">
        <f aca="true" t="shared" si="153" ref="H451:M453">H452</f>
        <v>5185.7</v>
      </c>
      <c r="I451" s="131">
        <f t="shared" si="153"/>
        <v>0</v>
      </c>
      <c r="J451" s="131">
        <f t="shared" si="153"/>
        <v>5185.7</v>
      </c>
      <c r="K451" s="131">
        <f t="shared" si="153"/>
        <v>5185.7</v>
      </c>
      <c r="L451" s="131">
        <f t="shared" si="153"/>
        <v>0</v>
      </c>
      <c r="M451" s="131">
        <f t="shared" si="153"/>
        <v>5185.7</v>
      </c>
    </row>
    <row r="452" spans="2:13" ht="45">
      <c r="B452" s="109" t="s">
        <v>135</v>
      </c>
      <c r="C452" s="25" t="s">
        <v>85</v>
      </c>
      <c r="D452" s="25" t="s">
        <v>84</v>
      </c>
      <c r="E452" s="53" t="s">
        <v>248</v>
      </c>
      <c r="F452" s="25" t="s">
        <v>134</v>
      </c>
      <c r="G452" s="43"/>
      <c r="H452" s="26">
        <f t="shared" si="153"/>
        <v>5185.7</v>
      </c>
      <c r="I452" s="131">
        <f t="shared" si="153"/>
        <v>0</v>
      </c>
      <c r="J452" s="131">
        <f t="shared" si="153"/>
        <v>5185.7</v>
      </c>
      <c r="K452" s="131">
        <f t="shared" si="153"/>
        <v>5185.7</v>
      </c>
      <c r="L452" s="131">
        <f t="shared" si="153"/>
        <v>0</v>
      </c>
      <c r="M452" s="131">
        <f t="shared" si="153"/>
        <v>5185.7</v>
      </c>
    </row>
    <row r="453" spans="2:13" ht="19.5" customHeight="1">
      <c r="B453" s="106" t="s">
        <v>137</v>
      </c>
      <c r="C453" s="25" t="s">
        <v>85</v>
      </c>
      <c r="D453" s="25" t="s">
        <v>84</v>
      </c>
      <c r="E453" s="53" t="s">
        <v>248</v>
      </c>
      <c r="F453" s="25" t="s">
        <v>136</v>
      </c>
      <c r="G453" s="43"/>
      <c r="H453" s="26">
        <f t="shared" si="153"/>
        <v>5185.7</v>
      </c>
      <c r="I453" s="131">
        <f t="shared" si="153"/>
        <v>0</v>
      </c>
      <c r="J453" s="131">
        <f t="shared" si="153"/>
        <v>5185.7</v>
      </c>
      <c r="K453" s="131">
        <f t="shared" si="153"/>
        <v>5185.7</v>
      </c>
      <c r="L453" s="131">
        <f t="shared" si="153"/>
        <v>0</v>
      </c>
      <c r="M453" s="131">
        <f t="shared" si="153"/>
        <v>5185.7</v>
      </c>
    </row>
    <row r="454" spans="2:13" ht="20.25" customHeight="1">
      <c r="B454" s="110" t="s">
        <v>123</v>
      </c>
      <c r="C454" s="27" t="s">
        <v>85</v>
      </c>
      <c r="D454" s="27" t="s">
        <v>84</v>
      </c>
      <c r="E454" s="54" t="s">
        <v>248</v>
      </c>
      <c r="F454" s="27" t="s">
        <v>136</v>
      </c>
      <c r="G454" s="27" t="s">
        <v>112</v>
      </c>
      <c r="H454" s="28">
        <f>'вед.прил14'!I142</f>
        <v>5185.7</v>
      </c>
      <c r="I454" s="132">
        <f>'вед.прил14'!J142</f>
        <v>0</v>
      </c>
      <c r="J454" s="132">
        <f>'вед.прил14'!K142</f>
        <v>5185.7</v>
      </c>
      <c r="K454" s="132">
        <f>'вед.прил14'!L142</f>
        <v>5185.7</v>
      </c>
      <c r="L454" s="133">
        <f>'вед.прил14'!M142</f>
        <v>0</v>
      </c>
      <c r="M454" s="133">
        <f>'вед.прил14'!R142</f>
        <v>5185.7</v>
      </c>
    </row>
    <row r="455" spans="2:13" ht="20.25" customHeight="1">
      <c r="B455" s="61" t="s">
        <v>197</v>
      </c>
      <c r="C455" s="43" t="s">
        <v>85</v>
      </c>
      <c r="D455" s="43" t="s">
        <v>79</v>
      </c>
      <c r="E455" s="43"/>
      <c r="F455" s="43"/>
      <c r="G455" s="43"/>
      <c r="H455" s="44">
        <f aca="true" t="shared" si="154" ref="H455:M455">H456+H463+H470</f>
        <v>39662</v>
      </c>
      <c r="I455" s="130">
        <f t="shared" si="154"/>
        <v>0</v>
      </c>
      <c r="J455" s="130">
        <f t="shared" si="154"/>
        <v>39662</v>
      </c>
      <c r="K455" s="130">
        <f t="shared" si="154"/>
        <v>39662</v>
      </c>
      <c r="L455" s="130">
        <f t="shared" si="154"/>
        <v>0</v>
      </c>
      <c r="M455" s="130">
        <f t="shared" si="154"/>
        <v>39662</v>
      </c>
    </row>
    <row r="456" spans="2:13" ht="45">
      <c r="B456" s="106" t="str">
        <f>'вед.прил14'!A613</f>
        <v>Муниципальная программа "Культура и искусство города Ливны Орловской области на 2020-2024 годы"</v>
      </c>
      <c r="C456" s="25" t="s">
        <v>85</v>
      </c>
      <c r="D456" s="25" t="s">
        <v>79</v>
      </c>
      <c r="E456" s="25" t="str">
        <f>'вед.прил14'!E613</f>
        <v>53 0 00 00000 </v>
      </c>
      <c r="F456" s="25"/>
      <c r="G456" s="25"/>
      <c r="H456" s="26">
        <f aca="true" t="shared" si="155" ref="H456:M461">H457</f>
        <v>31070.8</v>
      </c>
      <c r="I456" s="131">
        <f t="shared" si="155"/>
        <v>0</v>
      </c>
      <c r="J456" s="131">
        <f t="shared" si="155"/>
        <v>31070.8</v>
      </c>
      <c r="K456" s="131">
        <f t="shared" si="155"/>
        <v>31070.8</v>
      </c>
      <c r="L456" s="131">
        <f t="shared" si="155"/>
        <v>0</v>
      </c>
      <c r="M456" s="131">
        <f t="shared" si="155"/>
        <v>31070.8</v>
      </c>
    </row>
    <row r="457" spans="2:13" ht="45">
      <c r="B457" s="106" t="str">
        <f>'вед.прил14'!A614</f>
        <v>Подпрограмма "Развитие дополнительного образования в сфере культуры и искусства  города Ливны " </v>
      </c>
      <c r="C457" s="25" t="s">
        <v>85</v>
      </c>
      <c r="D457" s="25" t="s">
        <v>79</v>
      </c>
      <c r="E457" s="25" t="str">
        <f>'вед.прил14'!E614</f>
        <v>53 1 00 00000</v>
      </c>
      <c r="F457" s="25"/>
      <c r="G457" s="25"/>
      <c r="H457" s="26">
        <f t="shared" si="155"/>
        <v>31070.8</v>
      </c>
      <c r="I457" s="131">
        <f t="shared" si="155"/>
        <v>0</v>
      </c>
      <c r="J457" s="131">
        <f t="shared" si="155"/>
        <v>31070.8</v>
      </c>
      <c r="K457" s="131">
        <f t="shared" si="155"/>
        <v>31070.8</v>
      </c>
      <c r="L457" s="131">
        <f t="shared" si="155"/>
        <v>0</v>
      </c>
      <c r="M457" s="131">
        <f t="shared" si="155"/>
        <v>31070.8</v>
      </c>
    </row>
    <row r="458" spans="2:13" ht="45">
      <c r="B458" s="106" t="str">
        <f>'вед.прил14'!A615</f>
        <v>Основное мероприятие "Обеспечение деятельности учреждений дополнительного образования"</v>
      </c>
      <c r="C458" s="25" t="s">
        <v>85</v>
      </c>
      <c r="D458" s="25" t="s">
        <v>79</v>
      </c>
      <c r="E458" s="25" t="str">
        <f>'вед.прил14'!E615</f>
        <v>53 1 01 00000</v>
      </c>
      <c r="F458" s="25"/>
      <c r="G458" s="25"/>
      <c r="H458" s="26">
        <f t="shared" si="155"/>
        <v>31070.8</v>
      </c>
      <c r="I458" s="131">
        <f t="shared" si="155"/>
        <v>0</v>
      </c>
      <c r="J458" s="131">
        <f t="shared" si="155"/>
        <v>31070.8</v>
      </c>
      <c r="K458" s="131">
        <f t="shared" si="155"/>
        <v>31070.8</v>
      </c>
      <c r="L458" s="131">
        <f t="shared" si="155"/>
        <v>0</v>
      </c>
      <c r="M458" s="131">
        <f t="shared" si="155"/>
        <v>31070.8</v>
      </c>
    </row>
    <row r="459" spans="2:13" ht="21.75" customHeight="1">
      <c r="B459" s="109" t="s">
        <v>190</v>
      </c>
      <c r="C459" s="25" t="s">
        <v>85</v>
      </c>
      <c r="D459" s="25" t="s">
        <v>79</v>
      </c>
      <c r="E459" s="25" t="str">
        <f>'вед.прил14'!E616</f>
        <v>53 1 01 77280</v>
      </c>
      <c r="F459" s="25"/>
      <c r="G459" s="25"/>
      <c r="H459" s="26">
        <f t="shared" si="155"/>
        <v>31070.8</v>
      </c>
      <c r="I459" s="131">
        <f t="shared" si="155"/>
        <v>0</v>
      </c>
      <c r="J459" s="131">
        <f t="shared" si="155"/>
        <v>31070.8</v>
      </c>
      <c r="K459" s="131">
        <f t="shared" si="155"/>
        <v>31070.8</v>
      </c>
      <c r="L459" s="131">
        <f t="shared" si="155"/>
        <v>0</v>
      </c>
      <c r="M459" s="131">
        <f t="shared" si="155"/>
        <v>31070.8</v>
      </c>
    </row>
    <row r="460" spans="2:13" ht="45">
      <c r="B460" s="109" t="s">
        <v>135</v>
      </c>
      <c r="C460" s="25" t="s">
        <v>85</v>
      </c>
      <c r="D460" s="25" t="s">
        <v>79</v>
      </c>
      <c r="E460" s="25" t="str">
        <f>'вед.прил14'!E617</f>
        <v>53 1 01 77280</v>
      </c>
      <c r="F460" s="25" t="s">
        <v>134</v>
      </c>
      <c r="G460" s="25"/>
      <c r="H460" s="26">
        <f t="shared" si="155"/>
        <v>31070.8</v>
      </c>
      <c r="I460" s="131">
        <f t="shared" si="155"/>
        <v>0</v>
      </c>
      <c r="J460" s="131">
        <f t="shared" si="155"/>
        <v>31070.8</v>
      </c>
      <c r="K460" s="131">
        <f t="shared" si="155"/>
        <v>31070.8</v>
      </c>
      <c r="L460" s="131">
        <f t="shared" si="155"/>
        <v>0</v>
      </c>
      <c r="M460" s="131">
        <f t="shared" si="155"/>
        <v>31070.8</v>
      </c>
    </row>
    <row r="461" spans="2:13" ht="20.25" customHeight="1">
      <c r="B461" s="106" t="s">
        <v>137</v>
      </c>
      <c r="C461" s="25" t="s">
        <v>85</v>
      </c>
      <c r="D461" s="25" t="s">
        <v>79</v>
      </c>
      <c r="E461" s="25" t="str">
        <f>'вед.прил14'!E618</f>
        <v>53 1 01 77280</v>
      </c>
      <c r="F461" s="25" t="s">
        <v>136</v>
      </c>
      <c r="G461" s="25"/>
      <c r="H461" s="26">
        <f t="shared" si="155"/>
        <v>31070.8</v>
      </c>
      <c r="I461" s="131">
        <f t="shared" si="155"/>
        <v>0</v>
      </c>
      <c r="J461" s="131">
        <f t="shared" si="155"/>
        <v>31070.8</v>
      </c>
      <c r="K461" s="131">
        <f t="shared" si="155"/>
        <v>31070.8</v>
      </c>
      <c r="L461" s="131">
        <f t="shared" si="155"/>
        <v>0</v>
      </c>
      <c r="M461" s="131">
        <f t="shared" si="155"/>
        <v>31070.8</v>
      </c>
    </row>
    <row r="462" spans="2:13" ht="18.75" customHeight="1">
      <c r="B462" s="108" t="s">
        <v>122</v>
      </c>
      <c r="C462" s="27" t="s">
        <v>85</v>
      </c>
      <c r="D462" s="27" t="s">
        <v>79</v>
      </c>
      <c r="E462" s="27" t="str">
        <f>'вед.прил14'!E619</f>
        <v>53 1 01 77280</v>
      </c>
      <c r="F462" s="27" t="s">
        <v>136</v>
      </c>
      <c r="G462" s="27" t="s">
        <v>111</v>
      </c>
      <c r="H462" s="28">
        <f>'вед.прил14'!I619</f>
        <v>31070.8</v>
      </c>
      <c r="I462" s="132">
        <f>'вед.прил14'!J619</f>
        <v>0</v>
      </c>
      <c r="J462" s="132">
        <f>'вед.прил14'!K619</f>
        <v>31070.8</v>
      </c>
      <c r="K462" s="132">
        <f>'вед.прил14'!L619</f>
        <v>31070.8</v>
      </c>
      <c r="L462" s="133">
        <f>'вед.прил14'!M619</f>
        <v>0</v>
      </c>
      <c r="M462" s="133">
        <f>'вед.прил14'!R619</f>
        <v>31070.8</v>
      </c>
    </row>
    <row r="463" spans="2:13" ht="60">
      <c r="B463" s="111" t="str">
        <f>'вед.прил14'!A620</f>
        <v>Муниципальная программа "Развитие физической культуры и спорта в городе Ливны Орловской области  на 2020-2024 годы" </v>
      </c>
      <c r="C463" s="25" t="s">
        <v>85</v>
      </c>
      <c r="D463" s="25" t="s">
        <v>79</v>
      </c>
      <c r="E463" s="25" t="str">
        <f>'вед.прил14'!E620</f>
        <v>54 0 00 00000</v>
      </c>
      <c r="F463" s="25"/>
      <c r="G463" s="25"/>
      <c r="H463" s="26">
        <f aca="true" t="shared" si="156" ref="H463:M468">H464</f>
        <v>0</v>
      </c>
      <c r="I463" s="131">
        <f t="shared" si="156"/>
        <v>0</v>
      </c>
      <c r="J463" s="131">
        <f t="shared" si="156"/>
        <v>0</v>
      </c>
      <c r="K463" s="131">
        <f t="shared" si="156"/>
        <v>0</v>
      </c>
      <c r="L463" s="131">
        <f t="shared" si="156"/>
        <v>0</v>
      </c>
      <c r="M463" s="131">
        <f t="shared" si="156"/>
        <v>0</v>
      </c>
    </row>
    <row r="464" spans="2:13" ht="60">
      <c r="B464" s="111" t="str">
        <f>'вед.прил14'!A621</f>
        <v>Подпрограмма "Развитие дополнительного образования в области физической культуры и спорта в городе Ливны Орловской области на 2020-2024 годы" </v>
      </c>
      <c r="C464" s="25" t="s">
        <v>85</v>
      </c>
      <c r="D464" s="25" t="s">
        <v>79</v>
      </c>
      <c r="E464" s="25" t="str">
        <f>'вед.прил14'!E621</f>
        <v>54 2 00 00000</v>
      </c>
      <c r="F464" s="25"/>
      <c r="G464" s="25"/>
      <c r="H464" s="26">
        <f t="shared" si="156"/>
        <v>0</v>
      </c>
      <c r="I464" s="131">
        <f t="shared" si="156"/>
        <v>0</v>
      </c>
      <c r="J464" s="131">
        <f t="shared" si="156"/>
        <v>0</v>
      </c>
      <c r="K464" s="131">
        <f t="shared" si="156"/>
        <v>0</v>
      </c>
      <c r="L464" s="131">
        <f t="shared" si="156"/>
        <v>0</v>
      </c>
      <c r="M464" s="131">
        <f t="shared" si="156"/>
        <v>0</v>
      </c>
    </row>
    <row r="465" spans="2:13" ht="60">
      <c r="B465" s="111" t="str">
        <f>'вед.прил14'!A622</f>
        <v>Основное мероприятие "Обеспечение деятельности муниципального учреждения дополнительного образования МБУ ДО "Спортивная школа" города Ливны"</v>
      </c>
      <c r="C465" s="25" t="s">
        <v>85</v>
      </c>
      <c r="D465" s="25" t="s">
        <v>79</v>
      </c>
      <c r="E465" s="25" t="str">
        <f>'вед.прил14'!E622</f>
        <v>54 2 01 77500</v>
      </c>
      <c r="F465" s="25"/>
      <c r="G465" s="25"/>
      <c r="H465" s="26">
        <f t="shared" si="156"/>
        <v>0</v>
      </c>
      <c r="I465" s="131">
        <f t="shared" si="156"/>
        <v>0</v>
      </c>
      <c r="J465" s="131">
        <f t="shared" si="156"/>
        <v>0</v>
      </c>
      <c r="K465" s="131">
        <f t="shared" si="156"/>
        <v>0</v>
      </c>
      <c r="L465" s="131">
        <f t="shared" si="156"/>
        <v>0</v>
      </c>
      <c r="M465" s="131">
        <f t="shared" si="156"/>
        <v>0</v>
      </c>
    </row>
    <row r="466" spans="2:13" ht="20.25" customHeight="1">
      <c r="B466" s="111" t="str">
        <f>'вед.прил14'!A623</f>
        <v>Реализация основного мероприятия</v>
      </c>
      <c r="C466" s="25" t="s">
        <v>85</v>
      </c>
      <c r="D466" s="25" t="s">
        <v>79</v>
      </c>
      <c r="E466" s="25" t="str">
        <f>'вед.прил14'!E623</f>
        <v>54 2 01 77500</v>
      </c>
      <c r="F466" s="25"/>
      <c r="G466" s="25"/>
      <c r="H466" s="26">
        <f t="shared" si="156"/>
        <v>0</v>
      </c>
      <c r="I466" s="131">
        <f t="shared" si="156"/>
        <v>0</v>
      </c>
      <c r="J466" s="131">
        <f t="shared" si="156"/>
        <v>0</v>
      </c>
      <c r="K466" s="131">
        <f t="shared" si="156"/>
        <v>0</v>
      </c>
      <c r="L466" s="131">
        <f t="shared" si="156"/>
        <v>0</v>
      </c>
      <c r="M466" s="131">
        <f t="shared" si="156"/>
        <v>0</v>
      </c>
    </row>
    <row r="467" spans="2:13" ht="45">
      <c r="B467" s="111" t="str">
        <f>'вед.прил14'!A624</f>
        <v>Предоставление субсидий бюджетным, автономным учреждениям и иным некоммерческим организациям</v>
      </c>
      <c r="C467" s="25" t="s">
        <v>85</v>
      </c>
      <c r="D467" s="25" t="s">
        <v>79</v>
      </c>
      <c r="E467" s="25" t="str">
        <f>'вед.прил14'!E624</f>
        <v>54 2 01 77500</v>
      </c>
      <c r="F467" s="25" t="s">
        <v>134</v>
      </c>
      <c r="G467" s="25"/>
      <c r="H467" s="26">
        <f t="shared" si="156"/>
        <v>0</v>
      </c>
      <c r="I467" s="131">
        <f t="shared" si="156"/>
        <v>0</v>
      </c>
      <c r="J467" s="131">
        <f t="shared" si="156"/>
        <v>0</v>
      </c>
      <c r="K467" s="131">
        <f t="shared" si="156"/>
        <v>0</v>
      </c>
      <c r="L467" s="131">
        <f t="shared" si="156"/>
        <v>0</v>
      </c>
      <c r="M467" s="131">
        <f t="shared" si="156"/>
        <v>0</v>
      </c>
    </row>
    <row r="468" spans="2:13" ht="19.5" customHeight="1">
      <c r="B468" s="111" t="str">
        <f>'вед.прил14'!A625</f>
        <v>Субсидии бюджетным учреждениям</v>
      </c>
      <c r="C468" s="25" t="s">
        <v>85</v>
      </c>
      <c r="D468" s="25" t="s">
        <v>79</v>
      </c>
      <c r="E468" s="25" t="str">
        <f>'вед.прил14'!E625</f>
        <v>54 2 01 77500</v>
      </c>
      <c r="F468" s="25" t="s">
        <v>136</v>
      </c>
      <c r="G468" s="25"/>
      <c r="H468" s="26">
        <f t="shared" si="156"/>
        <v>0</v>
      </c>
      <c r="I468" s="131">
        <f t="shared" si="156"/>
        <v>0</v>
      </c>
      <c r="J468" s="131">
        <f t="shared" si="156"/>
        <v>0</v>
      </c>
      <c r="K468" s="131">
        <f t="shared" si="156"/>
        <v>0</v>
      </c>
      <c r="L468" s="131">
        <f t="shared" si="156"/>
        <v>0</v>
      </c>
      <c r="M468" s="131">
        <f t="shared" si="156"/>
        <v>0</v>
      </c>
    </row>
    <row r="469" spans="2:13" ht="21" customHeight="1">
      <c r="B469" s="118" t="str">
        <f>'вед.прил14'!A626</f>
        <v>Городские средства</v>
      </c>
      <c r="C469" s="27" t="s">
        <v>85</v>
      </c>
      <c r="D469" s="27" t="s">
        <v>79</v>
      </c>
      <c r="E469" s="27" t="str">
        <f>'вед.прил14'!E626</f>
        <v>54 2 01 77500</v>
      </c>
      <c r="F469" s="27" t="s">
        <v>136</v>
      </c>
      <c r="G469" s="27" t="s">
        <v>111</v>
      </c>
      <c r="H469" s="28">
        <f>'вед.прил14'!I626</f>
        <v>0</v>
      </c>
      <c r="I469" s="132">
        <f>'вед.прил14'!J626</f>
        <v>0</v>
      </c>
      <c r="J469" s="132">
        <f>'вед.прил14'!K626</f>
        <v>0</v>
      </c>
      <c r="K469" s="132">
        <f>'вед.прил14'!L626</f>
        <v>0</v>
      </c>
      <c r="L469" s="133">
        <f>'вед.прил14'!M626</f>
        <v>0</v>
      </c>
      <c r="M469" s="133">
        <f>'вед.прил14'!R626</f>
        <v>0</v>
      </c>
    </row>
    <row r="470" spans="2:13" ht="45">
      <c r="B470" s="109" t="s">
        <v>202</v>
      </c>
      <c r="C470" s="25" t="s">
        <v>85</v>
      </c>
      <c r="D470" s="25" t="s">
        <v>79</v>
      </c>
      <c r="E470" s="25" t="s">
        <v>329</v>
      </c>
      <c r="F470" s="25"/>
      <c r="G470" s="25"/>
      <c r="H470" s="26">
        <f aca="true" t="shared" si="157" ref="H470:M475">H471</f>
        <v>8591.2</v>
      </c>
      <c r="I470" s="131">
        <f t="shared" si="157"/>
        <v>0</v>
      </c>
      <c r="J470" s="131">
        <f t="shared" si="157"/>
        <v>8591.2</v>
      </c>
      <c r="K470" s="131">
        <f t="shared" si="157"/>
        <v>8591.2</v>
      </c>
      <c r="L470" s="131">
        <f t="shared" si="157"/>
        <v>0</v>
      </c>
      <c r="M470" s="131">
        <f t="shared" si="157"/>
        <v>8591.2</v>
      </c>
    </row>
    <row r="471" spans="2:13" ht="45">
      <c r="B471" s="109" t="s">
        <v>26</v>
      </c>
      <c r="C471" s="25" t="s">
        <v>85</v>
      </c>
      <c r="D471" s="25" t="s">
        <v>79</v>
      </c>
      <c r="E471" s="25" t="s">
        <v>27</v>
      </c>
      <c r="F471" s="27"/>
      <c r="G471" s="27"/>
      <c r="H471" s="26">
        <f t="shared" si="157"/>
        <v>8591.2</v>
      </c>
      <c r="I471" s="131">
        <f t="shared" si="157"/>
        <v>0</v>
      </c>
      <c r="J471" s="131">
        <f t="shared" si="157"/>
        <v>8591.2</v>
      </c>
      <c r="K471" s="131">
        <f t="shared" si="157"/>
        <v>8591.2</v>
      </c>
      <c r="L471" s="131">
        <f t="shared" si="157"/>
        <v>0</v>
      </c>
      <c r="M471" s="131">
        <f t="shared" si="157"/>
        <v>8591.2</v>
      </c>
    </row>
    <row r="472" spans="2:13" ht="48.75" customHeight="1">
      <c r="B472" s="109" t="s">
        <v>28</v>
      </c>
      <c r="C472" s="25" t="s">
        <v>85</v>
      </c>
      <c r="D472" s="25" t="s">
        <v>79</v>
      </c>
      <c r="E472" s="25" t="s">
        <v>29</v>
      </c>
      <c r="F472" s="27"/>
      <c r="G472" s="27"/>
      <c r="H472" s="26">
        <f t="shared" si="157"/>
        <v>8591.2</v>
      </c>
      <c r="I472" s="131">
        <f t="shared" si="157"/>
        <v>0</v>
      </c>
      <c r="J472" s="131">
        <f t="shared" si="157"/>
        <v>8591.2</v>
      </c>
      <c r="K472" s="131">
        <f t="shared" si="157"/>
        <v>8591.2</v>
      </c>
      <c r="L472" s="131">
        <f t="shared" si="157"/>
        <v>0</v>
      </c>
      <c r="M472" s="131">
        <f t="shared" si="157"/>
        <v>8591.2</v>
      </c>
    </row>
    <row r="473" spans="2:13" ht="23.25" customHeight="1">
      <c r="B473" s="109" t="s">
        <v>190</v>
      </c>
      <c r="C473" s="25" t="s">
        <v>85</v>
      </c>
      <c r="D473" s="25" t="s">
        <v>79</v>
      </c>
      <c r="E473" s="25" t="s">
        <v>30</v>
      </c>
      <c r="F473" s="27"/>
      <c r="G473" s="27"/>
      <c r="H473" s="26">
        <f t="shared" si="157"/>
        <v>8591.2</v>
      </c>
      <c r="I473" s="131">
        <f t="shared" si="157"/>
        <v>0</v>
      </c>
      <c r="J473" s="131">
        <f t="shared" si="157"/>
        <v>8591.2</v>
      </c>
      <c r="K473" s="131">
        <f t="shared" si="157"/>
        <v>8591.2</v>
      </c>
      <c r="L473" s="131">
        <f t="shared" si="157"/>
        <v>0</v>
      </c>
      <c r="M473" s="131">
        <f t="shared" si="157"/>
        <v>8591.2</v>
      </c>
    </row>
    <row r="474" spans="2:13" ht="45">
      <c r="B474" s="109" t="s">
        <v>135</v>
      </c>
      <c r="C474" s="25" t="s">
        <v>85</v>
      </c>
      <c r="D474" s="25" t="s">
        <v>79</v>
      </c>
      <c r="E474" s="25" t="s">
        <v>30</v>
      </c>
      <c r="F474" s="25" t="s">
        <v>134</v>
      </c>
      <c r="G474" s="25"/>
      <c r="H474" s="26">
        <f t="shared" si="157"/>
        <v>8591.2</v>
      </c>
      <c r="I474" s="131">
        <f t="shared" si="157"/>
        <v>0</v>
      </c>
      <c r="J474" s="131">
        <f t="shared" si="157"/>
        <v>8591.2</v>
      </c>
      <c r="K474" s="131">
        <f t="shared" si="157"/>
        <v>8591.2</v>
      </c>
      <c r="L474" s="131">
        <f t="shared" si="157"/>
        <v>0</v>
      </c>
      <c r="M474" s="131">
        <f t="shared" si="157"/>
        <v>8591.2</v>
      </c>
    </row>
    <row r="475" spans="2:13" ht="20.25" customHeight="1">
      <c r="B475" s="106" t="s">
        <v>137</v>
      </c>
      <c r="C475" s="25" t="s">
        <v>85</v>
      </c>
      <c r="D475" s="25" t="s">
        <v>79</v>
      </c>
      <c r="E475" s="25" t="s">
        <v>30</v>
      </c>
      <c r="F475" s="25" t="s">
        <v>136</v>
      </c>
      <c r="G475" s="25"/>
      <c r="H475" s="26">
        <f t="shared" si="157"/>
        <v>8591.2</v>
      </c>
      <c r="I475" s="131">
        <f t="shared" si="157"/>
        <v>0</v>
      </c>
      <c r="J475" s="131">
        <f t="shared" si="157"/>
        <v>8591.2</v>
      </c>
      <c r="K475" s="131">
        <f t="shared" si="157"/>
        <v>8591.2</v>
      </c>
      <c r="L475" s="131">
        <f t="shared" si="157"/>
        <v>0</v>
      </c>
      <c r="M475" s="131">
        <f t="shared" si="157"/>
        <v>8591.2</v>
      </c>
    </row>
    <row r="476" spans="2:13" ht="19.5" customHeight="1">
      <c r="B476" s="108" t="s">
        <v>122</v>
      </c>
      <c r="C476" s="27" t="s">
        <v>85</v>
      </c>
      <c r="D476" s="25" t="s">
        <v>79</v>
      </c>
      <c r="E476" s="27" t="s">
        <v>30</v>
      </c>
      <c r="F476" s="27" t="s">
        <v>136</v>
      </c>
      <c r="G476" s="27" t="s">
        <v>111</v>
      </c>
      <c r="H476" s="28">
        <f>'вед.прил14'!I633</f>
        <v>8591.2</v>
      </c>
      <c r="I476" s="132">
        <f>'вед.прил14'!J633</f>
        <v>0</v>
      </c>
      <c r="J476" s="132">
        <f>'вед.прил14'!K633</f>
        <v>8591.2</v>
      </c>
      <c r="K476" s="132">
        <f>'вед.прил14'!L633</f>
        <v>8591.2</v>
      </c>
      <c r="L476" s="133">
        <f>'вед.прил14'!M633</f>
        <v>0</v>
      </c>
      <c r="M476" s="133">
        <f>'вед.прил14'!R633</f>
        <v>8591.2</v>
      </c>
    </row>
    <row r="477" spans="2:13" ht="19.5" customHeight="1">
      <c r="B477" s="61" t="s">
        <v>206</v>
      </c>
      <c r="C477" s="43" t="s">
        <v>85</v>
      </c>
      <c r="D477" s="43" t="s">
        <v>85</v>
      </c>
      <c r="E477" s="43"/>
      <c r="F477" s="43"/>
      <c r="G477" s="43"/>
      <c r="H477" s="44">
        <f aca="true" t="shared" si="158" ref="H477:M477">H478+H485</f>
        <v>1430</v>
      </c>
      <c r="I477" s="130">
        <f t="shared" si="158"/>
        <v>0</v>
      </c>
      <c r="J477" s="130">
        <f t="shared" si="158"/>
        <v>1430</v>
      </c>
      <c r="K477" s="130">
        <f t="shared" si="158"/>
        <v>1480</v>
      </c>
      <c r="L477" s="130">
        <f t="shared" si="158"/>
        <v>0</v>
      </c>
      <c r="M477" s="130">
        <f t="shared" si="158"/>
        <v>1480</v>
      </c>
    </row>
    <row r="478" spans="2:13" ht="45">
      <c r="B478" s="106" t="str">
        <f>'вед.прил14'!A144</f>
        <v>Муниципальная программа "Образование в городе Ливны Орловской области на 2020-2025 годы"</v>
      </c>
      <c r="C478" s="25" t="s">
        <v>85</v>
      </c>
      <c r="D478" s="25" t="s">
        <v>85</v>
      </c>
      <c r="E478" s="25" t="str">
        <f>'вед.прил14'!E144</f>
        <v>51 0 00 00000</v>
      </c>
      <c r="F478" s="25"/>
      <c r="G478" s="25"/>
      <c r="H478" s="26">
        <f aca="true" t="shared" si="159" ref="H478:M483">H479</f>
        <v>1250</v>
      </c>
      <c r="I478" s="131">
        <f t="shared" si="159"/>
        <v>0</v>
      </c>
      <c r="J478" s="131">
        <f t="shared" si="159"/>
        <v>1250</v>
      </c>
      <c r="K478" s="131">
        <f t="shared" si="159"/>
        <v>1300</v>
      </c>
      <c r="L478" s="131">
        <f t="shared" si="159"/>
        <v>0</v>
      </c>
      <c r="M478" s="131">
        <f t="shared" si="159"/>
        <v>1300</v>
      </c>
    </row>
    <row r="479" spans="2:13" ht="60">
      <c r="B479" s="109" t="str">
        <f>'вед.прил14'!A145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79" s="25" t="s">
        <v>85</v>
      </c>
      <c r="D479" s="25" t="s">
        <v>85</v>
      </c>
      <c r="E479" s="25" t="str">
        <f>'вед.прил14'!E145</f>
        <v>51 1 00 00000</v>
      </c>
      <c r="F479" s="25"/>
      <c r="G479" s="25"/>
      <c r="H479" s="26">
        <f t="shared" si="159"/>
        <v>1250</v>
      </c>
      <c r="I479" s="131">
        <f t="shared" si="159"/>
        <v>0</v>
      </c>
      <c r="J479" s="131">
        <f t="shared" si="159"/>
        <v>1250</v>
      </c>
      <c r="K479" s="131">
        <f t="shared" si="159"/>
        <v>1300</v>
      </c>
      <c r="L479" s="131">
        <f t="shared" si="159"/>
        <v>0</v>
      </c>
      <c r="M479" s="131">
        <f t="shared" si="159"/>
        <v>1300</v>
      </c>
    </row>
    <row r="480" spans="2:13" ht="36.75" customHeight="1">
      <c r="B480" s="123" t="str">
        <f>'вед.прил14'!A146</f>
        <v>Основное мероприятие "Развитие системы отдыха детей и подростков"</v>
      </c>
      <c r="C480" s="25" t="s">
        <v>85</v>
      </c>
      <c r="D480" s="25" t="s">
        <v>85</v>
      </c>
      <c r="E480" s="25" t="str">
        <f>'вед.прил14'!E146</f>
        <v>51 1 06 00000</v>
      </c>
      <c r="F480" s="25"/>
      <c r="G480" s="25"/>
      <c r="H480" s="26">
        <f t="shared" si="159"/>
        <v>1250</v>
      </c>
      <c r="I480" s="131">
        <f t="shared" si="159"/>
        <v>0</v>
      </c>
      <c r="J480" s="131">
        <f t="shared" si="159"/>
        <v>1250</v>
      </c>
      <c r="K480" s="131">
        <f t="shared" si="159"/>
        <v>1300</v>
      </c>
      <c r="L480" s="131">
        <f t="shared" si="159"/>
        <v>0</v>
      </c>
      <c r="M480" s="131">
        <f t="shared" si="159"/>
        <v>1300</v>
      </c>
    </row>
    <row r="481" spans="2:13" ht="20.25" customHeight="1">
      <c r="B481" s="109" t="s">
        <v>190</v>
      </c>
      <c r="C481" s="25" t="s">
        <v>85</v>
      </c>
      <c r="D481" s="25" t="s">
        <v>85</v>
      </c>
      <c r="E481" s="25" t="str">
        <f>'вед.прил14'!E147</f>
        <v>51 1 06 77210</v>
      </c>
      <c r="F481" s="25"/>
      <c r="G481" s="25"/>
      <c r="H481" s="26">
        <f t="shared" si="159"/>
        <v>1250</v>
      </c>
      <c r="I481" s="131">
        <f t="shared" si="159"/>
        <v>0</v>
      </c>
      <c r="J481" s="131">
        <f t="shared" si="159"/>
        <v>1250</v>
      </c>
      <c r="K481" s="131">
        <f t="shared" si="159"/>
        <v>1300</v>
      </c>
      <c r="L481" s="131">
        <f t="shared" si="159"/>
        <v>0</v>
      </c>
      <c r="M481" s="131">
        <f t="shared" si="159"/>
        <v>1300</v>
      </c>
    </row>
    <row r="482" spans="2:13" ht="30">
      <c r="B482" s="106" t="s">
        <v>145</v>
      </c>
      <c r="C482" s="25" t="s">
        <v>85</v>
      </c>
      <c r="D482" s="25" t="s">
        <v>85</v>
      </c>
      <c r="E482" s="25" t="str">
        <f>'вед.прил14'!E148</f>
        <v>51 1 06 77210</v>
      </c>
      <c r="F482" s="25" t="s">
        <v>144</v>
      </c>
      <c r="G482" s="25"/>
      <c r="H482" s="26">
        <f t="shared" si="159"/>
        <v>1250</v>
      </c>
      <c r="I482" s="131">
        <f t="shared" si="159"/>
        <v>0</v>
      </c>
      <c r="J482" s="131">
        <f t="shared" si="159"/>
        <v>1250</v>
      </c>
      <c r="K482" s="131">
        <f t="shared" si="159"/>
        <v>1300</v>
      </c>
      <c r="L482" s="131">
        <f t="shared" si="159"/>
        <v>0</v>
      </c>
      <c r="M482" s="131">
        <f t="shared" si="159"/>
        <v>1300</v>
      </c>
    </row>
    <row r="483" spans="2:13" ht="45">
      <c r="B483" s="106" t="s">
        <v>158</v>
      </c>
      <c r="C483" s="25" t="s">
        <v>85</v>
      </c>
      <c r="D483" s="25" t="s">
        <v>85</v>
      </c>
      <c r="E483" s="25" t="str">
        <f>'вед.прил14'!E149</f>
        <v>51 1 06 77210</v>
      </c>
      <c r="F483" s="25" t="s">
        <v>148</v>
      </c>
      <c r="G483" s="25"/>
      <c r="H483" s="26">
        <f t="shared" si="159"/>
        <v>1250</v>
      </c>
      <c r="I483" s="131">
        <f t="shared" si="159"/>
        <v>0</v>
      </c>
      <c r="J483" s="131">
        <f t="shared" si="159"/>
        <v>1250</v>
      </c>
      <c r="K483" s="131">
        <f t="shared" si="159"/>
        <v>1300</v>
      </c>
      <c r="L483" s="131">
        <f t="shared" si="159"/>
        <v>0</v>
      </c>
      <c r="M483" s="131">
        <f t="shared" si="159"/>
        <v>1300</v>
      </c>
    </row>
    <row r="484" spans="2:13" ht="18.75" customHeight="1">
      <c r="B484" s="108" t="s">
        <v>122</v>
      </c>
      <c r="C484" s="27" t="s">
        <v>85</v>
      </c>
      <c r="D484" s="27" t="s">
        <v>85</v>
      </c>
      <c r="E484" s="27" t="str">
        <f>'вед.прил14'!E150</f>
        <v>51 1 06 77210</v>
      </c>
      <c r="F484" s="27" t="s">
        <v>148</v>
      </c>
      <c r="G484" s="27" t="s">
        <v>111</v>
      </c>
      <c r="H484" s="28">
        <f>'вед.прил14'!I150</f>
        <v>1250</v>
      </c>
      <c r="I484" s="132">
        <f>'вед.прил14'!J150</f>
        <v>0</v>
      </c>
      <c r="J484" s="132">
        <f>'вед.прил14'!K150</f>
        <v>1250</v>
      </c>
      <c r="K484" s="132">
        <f>'вед.прил14'!L150</f>
        <v>1300</v>
      </c>
      <c r="L484" s="133">
        <f>'вед.прил14'!M150</f>
        <v>0</v>
      </c>
      <c r="M484" s="133">
        <f>'вед.прил14'!R150</f>
        <v>1300</v>
      </c>
    </row>
    <row r="485" spans="2:13" ht="45">
      <c r="B485" s="109" t="str">
        <f>'вед.прил14'!A635</f>
        <v>Муниципальная программа "Молодежь города Ливны Орловской области на 2019-2023 годы"</v>
      </c>
      <c r="C485" s="25" t="s">
        <v>85</v>
      </c>
      <c r="D485" s="25" t="s">
        <v>85</v>
      </c>
      <c r="E485" s="25" t="str">
        <f>'вед.прил14'!E635</f>
        <v>58 0 00 00000</v>
      </c>
      <c r="F485" s="25"/>
      <c r="G485" s="25"/>
      <c r="H485" s="26">
        <f aca="true" t="shared" si="160" ref="H485:M485">H486+H492+H498</f>
        <v>180</v>
      </c>
      <c r="I485" s="131">
        <f t="shared" si="160"/>
        <v>0</v>
      </c>
      <c r="J485" s="131">
        <f t="shared" si="160"/>
        <v>180</v>
      </c>
      <c r="K485" s="131">
        <f t="shared" si="160"/>
        <v>180</v>
      </c>
      <c r="L485" s="131">
        <f t="shared" si="160"/>
        <v>0</v>
      </c>
      <c r="M485" s="131">
        <f t="shared" si="160"/>
        <v>180</v>
      </c>
    </row>
    <row r="486" spans="2:13" ht="30">
      <c r="B486" s="109" t="str">
        <f>'вед.прил14'!A636</f>
        <v>Подпрограмма "Ливны молодые на 2019-2023 годы" </v>
      </c>
      <c r="C486" s="25" t="s">
        <v>85</v>
      </c>
      <c r="D486" s="25" t="s">
        <v>85</v>
      </c>
      <c r="E486" s="25" t="str">
        <f>'вед.прил14'!E636</f>
        <v>58 1 00 00000</v>
      </c>
      <c r="F486" s="25"/>
      <c r="G486" s="25"/>
      <c r="H486" s="26">
        <f aca="true" t="shared" si="161" ref="H486:M486">H489</f>
        <v>80</v>
      </c>
      <c r="I486" s="131">
        <f t="shared" si="161"/>
        <v>0</v>
      </c>
      <c r="J486" s="131">
        <f t="shared" si="161"/>
        <v>80</v>
      </c>
      <c r="K486" s="131">
        <f t="shared" si="161"/>
        <v>80</v>
      </c>
      <c r="L486" s="131">
        <f t="shared" si="161"/>
        <v>0</v>
      </c>
      <c r="M486" s="131">
        <f t="shared" si="161"/>
        <v>80</v>
      </c>
    </row>
    <row r="487" spans="2:13" ht="60">
      <c r="B487" s="109" t="str">
        <f>'вед.прил14'!A637</f>
        <v>Основное мероприятие "Организация и проведение мероприятий в сфере молодежной политики на территории города Ливны"</v>
      </c>
      <c r="C487" s="25" t="s">
        <v>85</v>
      </c>
      <c r="D487" s="25" t="s">
        <v>85</v>
      </c>
      <c r="E487" s="25" t="str">
        <f>'вед.прил14'!E637</f>
        <v>58 1 01 00000</v>
      </c>
      <c r="F487" s="25"/>
      <c r="G487" s="25"/>
      <c r="H487" s="26">
        <f aca="true" t="shared" si="162" ref="H487:M490">H488</f>
        <v>80</v>
      </c>
      <c r="I487" s="131">
        <f t="shared" si="162"/>
        <v>0</v>
      </c>
      <c r="J487" s="131">
        <f t="shared" si="162"/>
        <v>80</v>
      </c>
      <c r="K487" s="131">
        <f t="shared" si="162"/>
        <v>80</v>
      </c>
      <c r="L487" s="131">
        <f t="shared" si="162"/>
        <v>0</v>
      </c>
      <c r="M487" s="131">
        <f t="shared" si="162"/>
        <v>80</v>
      </c>
    </row>
    <row r="488" spans="2:13" ht="19.5" customHeight="1">
      <c r="B488" s="109" t="str">
        <f>'вед.прил14'!A638</f>
        <v>Реализация основного мероприятия</v>
      </c>
      <c r="C488" s="25" t="s">
        <v>85</v>
      </c>
      <c r="D488" s="25" t="s">
        <v>85</v>
      </c>
      <c r="E488" s="25" t="str">
        <f>'вед.прил14'!E638</f>
        <v>58 1 01 77520</v>
      </c>
      <c r="F488" s="25"/>
      <c r="G488" s="25"/>
      <c r="H488" s="26">
        <f t="shared" si="162"/>
        <v>80</v>
      </c>
      <c r="I488" s="131">
        <f t="shared" si="162"/>
        <v>0</v>
      </c>
      <c r="J488" s="131">
        <f t="shared" si="162"/>
        <v>80</v>
      </c>
      <c r="K488" s="131">
        <f t="shared" si="162"/>
        <v>80</v>
      </c>
      <c r="L488" s="131">
        <f t="shared" si="162"/>
        <v>0</v>
      </c>
      <c r="M488" s="131">
        <f t="shared" si="162"/>
        <v>80</v>
      </c>
    </row>
    <row r="489" spans="2:13" ht="45">
      <c r="B489" s="109" t="s">
        <v>224</v>
      </c>
      <c r="C489" s="25" t="s">
        <v>85</v>
      </c>
      <c r="D489" s="25" t="s">
        <v>85</v>
      </c>
      <c r="E489" s="25" t="str">
        <f>'вед.прил14'!E639</f>
        <v>58 1 01 77520</v>
      </c>
      <c r="F489" s="25" t="s">
        <v>132</v>
      </c>
      <c r="G489" s="25"/>
      <c r="H489" s="26">
        <f t="shared" si="162"/>
        <v>80</v>
      </c>
      <c r="I489" s="131">
        <f t="shared" si="162"/>
        <v>0</v>
      </c>
      <c r="J489" s="131">
        <f t="shared" si="162"/>
        <v>80</v>
      </c>
      <c r="K489" s="131">
        <f t="shared" si="162"/>
        <v>80</v>
      </c>
      <c r="L489" s="131">
        <f t="shared" si="162"/>
        <v>0</v>
      </c>
      <c r="M489" s="131">
        <f t="shared" si="162"/>
        <v>80</v>
      </c>
    </row>
    <row r="490" spans="2:13" ht="45">
      <c r="B490" s="109" t="s">
        <v>210</v>
      </c>
      <c r="C490" s="25" t="s">
        <v>85</v>
      </c>
      <c r="D490" s="25" t="s">
        <v>85</v>
      </c>
      <c r="E490" s="25" t="str">
        <f>'вед.прил14'!E640</f>
        <v>58 1 01 77520</v>
      </c>
      <c r="F490" s="25" t="s">
        <v>133</v>
      </c>
      <c r="G490" s="25"/>
      <c r="H490" s="26">
        <f t="shared" si="162"/>
        <v>80</v>
      </c>
      <c r="I490" s="131">
        <f t="shared" si="162"/>
        <v>0</v>
      </c>
      <c r="J490" s="131">
        <f t="shared" si="162"/>
        <v>80</v>
      </c>
      <c r="K490" s="131">
        <f t="shared" si="162"/>
        <v>80</v>
      </c>
      <c r="L490" s="131">
        <f t="shared" si="162"/>
        <v>0</v>
      </c>
      <c r="M490" s="131">
        <f t="shared" si="162"/>
        <v>80</v>
      </c>
    </row>
    <row r="491" spans="2:13" ht="19.5" customHeight="1">
      <c r="B491" s="110" t="s">
        <v>122</v>
      </c>
      <c r="C491" s="27" t="s">
        <v>85</v>
      </c>
      <c r="D491" s="27" t="s">
        <v>85</v>
      </c>
      <c r="E491" s="27" t="str">
        <f>'вед.прил14'!E641</f>
        <v>58 1 01 77520</v>
      </c>
      <c r="F491" s="27" t="s">
        <v>133</v>
      </c>
      <c r="G491" s="27" t="s">
        <v>111</v>
      </c>
      <c r="H491" s="28">
        <f>'вед.прил14'!I641</f>
        <v>80</v>
      </c>
      <c r="I491" s="132">
        <f>'вед.прил14'!J641</f>
        <v>0</v>
      </c>
      <c r="J491" s="132">
        <f>'вед.прил14'!K641</f>
        <v>80</v>
      </c>
      <c r="K491" s="132">
        <f>'вед.прил14'!L641</f>
        <v>80</v>
      </c>
      <c r="L491" s="133">
        <f>'вед.прил14'!M641</f>
        <v>0</v>
      </c>
      <c r="M491" s="133">
        <f>'вед.прил14'!R641</f>
        <v>80</v>
      </c>
    </row>
    <row r="492" spans="2:13" ht="45">
      <c r="B492" s="109" t="str">
        <f>'вед.прил14'!A642</f>
        <v>Подпрограмма "Нравственное и патриотическое воспитание граждан на 2019-2023 годы"</v>
      </c>
      <c r="C492" s="25" t="s">
        <v>85</v>
      </c>
      <c r="D492" s="25" t="s">
        <v>85</v>
      </c>
      <c r="E492" s="25" t="str">
        <f>'вед.прил14'!E642</f>
        <v>58 2 00 00000</v>
      </c>
      <c r="F492" s="25"/>
      <c r="G492" s="25"/>
      <c r="H492" s="26">
        <f aca="true" t="shared" si="163" ref="H492:M492">H495</f>
        <v>80</v>
      </c>
      <c r="I492" s="131">
        <f t="shared" si="163"/>
        <v>0</v>
      </c>
      <c r="J492" s="131">
        <f t="shared" si="163"/>
        <v>80</v>
      </c>
      <c r="K492" s="131">
        <f t="shared" si="163"/>
        <v>80</v>
      </c>
      <c r="L492" s="131">
        <f t="shared" si="163"/>
        <v>0</v>
      </c>
      <c r="M492" s="131">
        <f t="shared" si="163"/>
        <v>80</v>
      </c>
    </row>
    <row r="493" spans="2:13" ht="60">
      <c r="B493" s="119" t="str">
        <f>'вед.прил14'!A643</f>
        <v>Основное мероприятие "Организация и проведение мероприятий гражданско-патриотической направленности на территории города Ливны"</v>
      </c>
      <c r="C493" s="25" t="s">
        <v>85</v>
      </c>
      <c r="D493" s="25" t="s">
        <v>85</v>
      </c>
      <c r="E493" s="25" t="str">
        <f>'вед.прил14'!E643</f>
        <v>58 2 01 00000</v>
      </c>
      <c r="F493" s="25"/>
      <c r="G493" s="25"/>
      <c r="H493" s="26">
        <f aca="true" t="shared" si="164" ref="H493:M496">H494</f>
        <v>80</v>
      </c>
      <c r="I493" s="131">
        <f t="shared" si="164"/>
        <v>0</v>
      </c>
      <c r="J493" s="131">
        <f t="shared" si="164"/>
        <v>80</v>
      </c>
      <c r="K493" s="131">
        <f t="shared" si="164"/>
        <v>80</v>
      </c>
      <c r="L493" s="131">
        <f t="shared" si="164"/>
        <v>0</v>
      </c>
      <c r="M493" s="131">
        <f t="shared" si="164"/>
        <v>80</v>
      </c>
    </row>
    <row r="494" spans="2:13" ht="19.5" customHeight="1">
      <c r="B494" s="109" t="str">
        <f>'вед.прил14'!A644</f>
        <v>Реализация основного мероприятия</v>
      </c>
      <c r="C494" s="25" t="s">
        <v>85</v>
      </c>
      <c r="D494" s="25" t="s">
        <v>85</v>
      </c>
      <c r="E494" s="25" t="str">
        <f>'вед.прил14'!E644</f>
        <v>58 2 01 77530</v>
      </c>
      <c r="F494" s="25"/>
      <c r="G494" s="25"/>
      <c r="H494" s="26">
        <f t="shared" si="164"/>
        <v>80</v>
      </c>
      <c r="I494" s="131">
        <f t="shared" si="164"/>
        <v>0</v>
      </c>
      <c r="J494" s="131">
        <f t="shared" si="164"/>
        <v>80</v>
      </c>
      <c r="K494" s="131">
        <f t="shared" si="164"/>
        <v>80</v>
      </c>
      <c r="L494" s="131">
        <f t="shared" si="164"/>
        <v>0</v>
      </c>
      <c r="M494" s="131">
        <f t="shared" si="164"/>
        <v>80</v>
      </c>
    </row>
    <row r="495" spans="2:13" ht="45">
      <c r="B495" s="109" t="s">
        <v>224</v>
      </c>
      <c r="C495" s="25" t="s">
        <v>85</v>
      </c>
      <c r="D495" s="25" t="s">
        <v>85</v>
      </c>
      <c r="E495" s="25" t="str">
        <f>'вед.прил14'!E645</f>
        <v>58 2 01 77530</v>
      </c>
      <c r="F495" s="25" t="s">
        <v>132</v>
      </c>
      <c r="G495" s="25"/>
      <c r="H495" s="26">
        <f t="shared" si="164"/>
        <v>80</v>
      </c>
      <c r="I495" s="131">
        <f t="shared" si="164"/>
        <v>0</v>
      </c>
      <c r="J495" s="131">
        <f t="shared" si="164"/>
        <v>80</v>
      </c>
      <c r="K495" s="131">
        <f t="shared" si="164"/>
        <v>80</v>
      </c>
      <c r="L495" s="131">
        <f t="shared" si="164"/>
        <v>0</v>
      </c>
      <c r="M495" s="131">
        <f t="shared" si="164"/>
        <v>80</v>
      </c>
    </row>
    <row r="496" spans="2:13" ht="45">
      <c r="B496" s="109" t="s">
        <v>210</v>
      </c>
      <c r="C496" s="25" t="s">
        <v>85</v>
      </c>
      <c r="D496" s="25" t="s">
        <v>85</v>
      </c>
      <c r="E496" s="25" t="str">
        <f>'вед.прил14'!E646</f>
        <v>58 2 01 77530</v>
      </c>
      <c r="F496" s="25" t="s">
        <v>133</v>
      </c>
      <c r="G496" s="25"/>
      <c r="H496" s="26">
        <f t="shared" si="164"/>
        <v>80</v>
      </c>
      <c r="I496" s="131">
        <f t="shared" si="164"/>
        <v>0</v>
      </c>
      <c r="J496" s="131">
        <f t="shared" si="164"/>
        <v>80</v>
      </c>
      <c r="K496" s="131">
        <f t="shared" si="164"/>
        <v>80</v>
      </c>
      <c r="L496" s="131">
        <f t="shared" si="164"/>
        <v>0</v>
      </c>
      <c r="M496" s="131">
        <f t="shared" si="164"/>
        <v>80</v>
      </c>
    </row>
    <row r="497" spans="2:13" ht="18" customHeight="1">
      <c r="B497" s="110" t="s">
        <v>122</v>
      </c>
      <c r="C497" s="27" t="s">
        <v>85</v>
      </c>
      <c r="D497" s="27" t="s">
        <v>85</v>
      </c>
      <c r="E497" s="27" t="str">
        <f>'вед.прил14'!E647</f>
        <v>58 2 01 77530</v>
      </c>
      <c r="F497" s="27" t="s">
        <v>133</v>
      </c>
      <c r="G497" s="27" t="s">
        <v>111</v>
      </c>
      <c r="H497" s="28">
        <f>'вед.прил14'!I647</f>
        <v>80</v>
      </c>
      <c r="I497" s="132">
        <f>'вед.прил14'!J647</f>
        <v>0</v>
      </c>
      <c r="J497" s="132">
        <f>'вед.прил14'!K647</f>
        <v>80</v>
      </c>
      <c r="K497" s="132">
        <f>'вед.прил14'!L647</f>
        <v>80</v>
      </c>
      <c r="L497" s="133">
        <f>'вед.прил14'!M647</f>
        <v>0</v>
      </c>
      <c r="M497" s="133">
        <f>'вед.прил14'!R647</f>
        <v>80</v>
      </c>
    </row>
    <row r="498" spans="2:13" ht="45">
      <c r="B498" s="109" t="s">
        <v>204</v>
      </c>
      <c r="C498" s="25" t="s">
        <v>85</v>
      </c>
      <c r="D498" s="25" t="s">
        <v>85</v>
      </c>
      <c r="E498" s="25" t="str">
        <f>'вед.прил14'!E648</f>
        <v>58 3 00 00000</v>
      </c>
      <c r="F498" s="25"/>
      <c r="G498" s="25"/>
      <c r="H498" s="26">
        <f aca="true" t="shared" si="165" ref="H498:M498">H501</f>
        <v>20</v>
      </c>
      <c r="I498" s="131">
        <f t="shared" si="165"/>
        <v>0</v>
      </c>
      <c r="J498" s="131">
        <f t="shared" si="165"/>
        <v>20</v>
      </c>
      <c r="K498" s="131">
        <f t="shared" si="165"/>
        <v>20</v>
      </c>
      <c r="L498" s="131">
        <f t="shared" si="165"/>
        <v>0</v>
      </c>
      <c r="M498" s="131">
        <f t="shared" si="165"/>
        <v>20</v>
      </c>
    </row>
    <row r="499" spans="2:13" ht="90">
      <c r="B499" s="109" t="str">
        <f>'вед.прил14'!A649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499" s="25" t="s">
        <v>85</v>
      </c>
      <c r="D499" s="25" t="s">
        <v>85</v>
      </c>
      <c r="E499" s="25" t="str">
        <f>'вед.прил14'!E649</f>
        <v>58 3 01 00000</v>
      </c>
      <c r="F499" s="25"/>
      <c r="G499" s="25"/>
      <c r="H499" s="26">
        <f aca="true" t="shared" si="166" ref="H499:M502">H500</f>
        <v>20</v>
      </c>
      <c r="I499" s="131">
        <f t="shared" si="166"/>
        <v>0</v>
      </c>
      <c r="J499" s="131">
        <f t="shared" si="166"/>
        <v>20</v>
      </c>
      <c r="K499" s="131">
        <f t="shared" si="166"/>
        <v>20</v>
      </c>
      <c r="L499" s="131">
        <f t="shared" si="166"/>
        <v>0</v>
      </c>
      <c r="M499" s="131">
        <f t="shared" si="166"/>
        <v>20</v>
      </c>
    </row>
    <row r="500" spans="2:13" ht="18.75" customHeight="1">
      <c r="B500" s="109" t="str">
        <f>'вед.прил14'!A650</f>
        <v>Реализация основного мероприятия</v>
      </c>
      <c r="C500" s="25" t="s">
        <v>85</v>
      </c>
      <c r="D500" s="25" t="s">
        <v>85</v>
      </c>
      <c r="E500" s="25" t="str">
        <f>'вед.прил14'!E650</f>
        <v>58 3 01 77540</v>
      </c>
      <c r="F500" s="25"/>
      <c r="G500" s="25"/>
      <c r="H500" s="26">
        <f t="shared" si="166"/>
        <v>20</v>
      </c>
      <c r="I500" s="131">
        <f t="shared" si="166"/>
        <v>0</v>
      </c>
      <c r="J500" s="131">
        <f t="shared" si="166"/>
        <v>20</v>
      </c>
      <c r="K500" s="131">
        <f t="shared" si="166"/>
        <v>20</v>
      </c>
      <c r="L500" s="131">
        <f t="shared" si="166"/>
        <v>0</v>
      </c>
      <c r="M500" s="131">
        <f t="shared" si="166"/>
        <v>20</v>
      </c>
    </row>
    <row r="501" spans="2:13" ht="45">
      <c r="B501" s="109" t="s">
        <v>224</v>
      </c>
      <c r="C501" s="25" t="s">
        <v>85</v>
      </c>
      <c r="D501" s="25" t="s">
        <v>85</v>
      </c>
      <c r="E501" s="25" t="str">
        <f>'вед.прил14'!E651</f>
        <v>58 3 01 77540</v>
      </c>
      <c r="F501" s="25" t="s">
        <v>132</v>
      </c>
      <c r="G501" s="25"/>
      <c r="H501" s="26">
        <f t="shared" si="166"/>
        <v>20</v>
      </c>
      <c r="I501" s="131">
        <f t="shared" si="166"/>
        <v>0</v>
      </c>
      <c r="J501" s="131">
        <f t="shared" si="166"/>
        <v>20</v>
      </c>
      <c r="K501" s="131">
        <f t="shared" si="166"/>
        <v>20</v>
      </c>
      <c r="L501" s="131">
        <f t="shared" si="166"/>
        <v>0</v>
      </c>
      <c r="M501" s="131">
        <f t="shared" si="166"/>
        <v>20</v>
      </c>
    </row>
    <row r="502" spans="2:13" ht="45">
      <c r="B502" s="109" t="s">
        <v>210</v>
      </c>
      <c r="C502" s="25" t="s">
        <v>85</v>
      </c>
      <c r="D502" s="25" t="s">
        <v>85</v>
      </c>
      <c r="E502" s="25" t="str">
        <f>'вед.прил14'!E652</f>
        <v>58 3 01 77540</v>
      </c>
      <c r="F502" s="25" t="s">
        <v>133</v>
      </c>
      <c r="G502" s="25"/>
      <c r="H502" s="26">
        <f t="shared" si="166"/>
        <v>20</v>
      </c>
      <c r="I502" s="131">
        <f t="shared" si="166"/>
        <v>0</v>
      </c>
      <c r="J502" s="131">
        <f t="shared" si="166"/>
        <v>20</v>
      </c>
      <c r="K502" s="131">
        <f t="shared" si="166"/>
        <v>20</v>
      </c>
      <c r="L502" s="131">
        <f t="shared" si="166"/>
        <v>0</v>
      </c>
      <c r="M502" s="131">
        <f t="shared" si="166"/>
        <v>20</v>
      </c>
    </row>
    <row r="503" spans="2:13" ht="18" customHeight="1">
      <c r="B503" s="110" t="s">
        <v>122</v>
      </c>
      <c r="C503" s="27" t="s">
        <v>85</v>
      </c>
      <c r="D503" s="27" t="s">
        <v>85</v>
      </c>
      <c r="E503" s="27" t="str">
        <f>'вед.прил14'!E653</f>
        <v>58 3 01 77540</v>
      </c>
      <c r="F503" s="27" t="s">
        <v>133</v>
      </c>
      <c r="G503" s="27" t="s">
        <v>111</v>
      </c>
      <c r="H503" s="28">
        <f>'вед.прил14'!I653</f>
        <v>20</v>
      </c>
      <c r="I503" s="132">
        <f>'вед.прил14'!J653</f>
        <v>0</v>
      </c>
      <c r="J503" s="132">
        <f>'вед.прил14'!K653</f>
        <v>20</v>
      </c>
      <c r="K503" s="132">
        <f>'вед.прил14'!L653</f>
        <v>20</v>
      </c>
      <c r="L503" s="133">
        <f>'вед.прил14'!M653</f>
        <v>0</v>
      </c>
      <c r="M503" s="133">
        <f>'вед.прил14'!R653</f>
        <v>20</v>
      </c>
    </row>
    <row r="504" spans="2:13" ht="21.75" customHeight="1">
      <c r="B504" s="61" t="s">
        <v>73</v>
      </c>
      <c r="C504" s="43" t="s">
        <v>85</v>
      </c>
      <c r="D504" s="43" t="s">
        <v>80</v>
      </c>
      <c r="E504" s="43"/>
      <c r="F504" s="43"/>
      <c r="G504" s="43"/>
      <c r="H504" s="44">
        <f aca="true" t="shared" si="167" ref="H504:M504">H505+H535</f>
        <v>24267.9</v>
      </c>
      <c r="I504" s="130">
        <f t="shared" si="167"/>
        <v>0</v>
      </c>
      <c r="J504" s="130">
        <f t="shared" si="167"/>
        <v>24267.9</v>
      </c>
      <c r="K504" s="130">
        <f t="shared" si="167"/>
        <v>24267.9</v>
      </c>
      <c r="L504" s="130">
        <f t="shared" si="167"/>
        <v>0</v>
      </c>
      <c r="M504" s="130">
        <f t="shared" si="167"/>
        <v>24267.9</v>
      </c>
    </row>
    <row r="505" spans="2:13" ht="45">
      <c r="B505" s="106" t="str">
        <f>'вед.прил14'!A152</f>
        <v>Муниципальная программа "Образование в городе Ливны Орловской области на 2020-2025 годы"</v>
      </c>
      <c r="C505" s="25" t="s">
        <v>85</v>
      </c>
      <c r="D505" s="25" t="s">
        <v>80</v>
      </c>
      <c r="E505" s="25" t="s">
        <v>241</v>
      </c>
      <c r="F505" s="25"/>
      <c r="G505" s="25"/>
      <c r="H505" s="26">
        <f aca="true" t="shared" si="168" ref="H505:M505">H506+H529+H515</f>
        <v>6855.200000000001</v>
      </c>
      <c r="I505" s="131">
        <f t="shared" si="168"/>
        <v>0</v>
      </c>
      <c r="J505" s="131">
        <f t="shared" si="168"/>
        <v>6855.200000000001</v>
      </c>
      <c r="K505" s="131">
        <f t="shared" si="168"/>
        <v>6855.200000000001</v>
      </c>
      <c r="L505" s="131">
        <f t="shared" si="168"/>
        <v>0</v>
      </c>
      <c r="M505" s="131">
        <f t="shared" si="168"/>
        <v>6855.200000000001</v>
      </c>
    </row>
    <row r="506" spans="2:13" ht="60">
      <c r="B506" s="106" t="str">
        <f>'вед.прил14'!A153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06" s="25" t="s">
        <v>85</v>
      </c>
      <c r="D506" s="25" t="s">
        <v>80</v>
      </c>
      <c r="E506" s="25" t="s">
        <v>243</v>
      </c>
      <c r="F506" s="25"/>
      <c r="G506" s="25"/>
      <c r="H506" s="26">
        <f aca="true" t="shared" si="169" ref="H506:M507">H507</f>
        <v>3815.2000000000003</v>
      </c>
      <c r="I506" s="131">
        <f t="shared" si="169"/>
        <v>0</v>
      </c>
      <c r="J506" s="131">
        <f t="shared" si="169"/>
        <v>3815.2000000000003</v>
      </c>
      <c r="K506" s="131">
        <f t="shared" si="169"/>
        <v>3815.2000000000003</v>
      </c>
      <c r="L506" s="131">
        <f t="shared" si="169"/>
        <v>0</v>
      </c>
      <c r="M506" s="131">
        <f t="shared" si="169"/>
        <v>3815.2000000000003</v>
      </c>
    </row>
    <row r="507" spans="2:13" ht="45">
      <c r="B507" s="106" t="str">
        <f>'вед.прил14'!A154</f>
        <v>Основное мероприятие "Организация психолого-медико-социального сопровождения детей"</v>
      </c>
      <c r="C507" s="25" t="s">
        <v>85</v>
      </c>
      <c r="D507" s="25" t="s">
        <v>80</v>
      </c>
      <c r="E507" s="25" t="s">
        <v>259</v>
      </c>
      <c r="F507" s="25"/>
      <c r="G507" s="25"/>
      <c r="H507" s="26">
        <f t="shared" si="169"/>
        <v>3815.2000000000003</v>
      </c>
      <c r="I507" s="131">
        <f t="shared" si="169"/>
        <v>0</v>
      </c>
      <c r="J507" s="131">
        <f t="shared" si="169"/>
        <v>3815.2000000000003</v>
      </c>
      <c r="K507" s="131">
        <f t="shared" si="169"/>
        <v>3815.2000000000003</v>
      </c>
      <c r="L507" s="131">
        <f t="shared" si="169"/>
        <v>0</v>
      </c>
      <c r="M507" s="131">
        <f t="shared" si="169"/>
        <v>3815.2000000000003</v>
      </c>
    </row>
    <row r="508" spans="2:13" ht="18.75" customHeight="1">
      <c r="B508" s="109" t="s">
        <v>190</v>
      </c>
      <c r="C508" s="25" t="s">
        <v>85</v>
      </c>
      <c r="D508" s="25" t="s">
        <v>80</v>
      </c>
      <c r="E508" s="25" t="s">
        <v>260</v>
      </c>
      <c r="F508" s="25"/>
      <c r="G508" s="25"/>
      <c r="H508" s="26">
        <f aca="true" t="shared" si="170" ref="H508:M508">H509+H512</f>
        <v>3815.2000000000003</v>
      </c>
      <c r="I508" s="131">
        <f t="shared" si="170"/>
        <v>0</v>
      </c>
      <c r="J508" s="131">
        <f t="shared" si="170"/>
        <v>3815.2000000000003</v>
      </c>
      <c r="K508" s="131">
        <f t="shared" si="170"/>
        <v>3815.2000000000003</v>
      </c>
      <c r="L508" s="131">
        <f t="shared" si="170"/>
        <v>0</v>
      </c>
      <c r="M508" s="131">
        <f t="shared" si="170"/>
        <v>3815.2000000000003</v>
      </c>
    </row>
    <row r="509" spans="2:13" ht="90">
      <c r="B509" s="106" t="s">
        <v>208</v>
      </c>
      <c r="C509" s="25" t="s">
        <v>85</v>
      </c>
      <c r="D509" s="25" t="s">
        <v>80</v>
      </c>
      <c r="E509" s="25" t="s">
        <v>260</v>
      </c>
      <c r="F509" s="25" t="s">
        <v>130</v>
      </c>
      <c r="G509" s="25"/>
      <c r="H509" s="26">
        <f aca="true" t="shared" si="171" ref="H509:M510">H510</f>
        <v>3663.8</v>
      </c>
      <c r="I509" s="131">
        <f t="shared" si="171"/>
        <v>0</v>
      </c>
      <c r="J509" s="131">
        <f t="shared" si="171"/>
        <v>3663.8</v>
      </c>
      <c r="K509" s="131">
        <f t="shared" si="171"/>
        <v>3663.8</v>
      </c>
      <c r="L509" s="131">
        <f t="shared" si="171"/>
        <v>0</v>
      </c>
      <c r="M509" s="131">
        <f t="shared" si="171"/>
        <v>3663.8</v>
      </c>
    </row>
    <row r="510" spans="2:13" ht="30">
      <c r="B510" s="106" t="s">
        <v>139</v>
      </c>
      <c r="C510" s="25" t="s">
        <v>85</v>
      </c>
      <c r="D510" s="25" t="s">
        <v>80</v>
      </c>
      <c r="E510" s="25" t="s">
        <v>260</v>
      </c>
      <c r="F510" s="25" t="s">
        <v>138</v>
      </c>
      <c r="G510" s="25"/>
      <c r="H510" s="26">
        <f t="shared" si="171"/>
        <v>3663.8</v>
      </c>
      <c r="I510" s="131">
        <f t="shared" si="171"/>
        <v>0</v>
      </c>
      <c r="J510" s="131">
        <f t="shared" si="171"/>
        <v>3663.8</v>
      </c>
      <c r="K510" s="131">
        <f t="shared" si="171"/>
        <v>3663.8</v>
      </c>
      <c r="L510" s="131">
        <f t="shared" si="171"/>
        <v>0</v>
      </c>
      <c r="M510" s="131">
        <f t="shared" si="171"/>
        <v>3663.8</v>
      </c>
    </row>
    <row r="511" spans="2:13" ht="19.5" customHeight="1">
      <c r="B511" s="108" t="s">
        <v>122</v>
      </c>
      <c r="C511" s="27" t="s">
        <v>85</v>
      </c>
      <c r="D511" s="27" t="s">
        <v>80</v>
      </c>
      <c r="E511" s="27" t="s">
        <v>260</v>
      </c>
      <c r="F511" s="27" t="s">
        <v>138</v>
      </c>
      <c r="G511" s="27" t="s">
        <v>111</v>
      </c>
      <c r="H511" s="28">
        <f>'вед.прил14'!I158</f>
        <v>3663.8</v>
      </c>
      <c r="I511" s="132">
        <f>'вед.прил14'!J158</f>
        <v>0</v>
      </c>
      <c r="J511" s="132">
        <f>'вед.прил14'!K158</f>
        <v>3663.8</v>
      </c>
      <c r="K511" s="132">
        <f>'вед.прил14'!L158</f>
        <v>3663.8</v>
      </c>
      <c r="L511" s="133">
        <f>'вед.прил14'!M158</f>
        <v>0</v>
      </c>
      <c r="M511" s="133">
        <f>'вед.прил14'!R158</f>
        <v>3663.8</v>
      </c>
    </row>
    <row r="512" spans="2:13" ht="45">
      <c r="B512" s="109" t="s">
        <v>224</v>
      </c>
      <c r="C512" s="25" t="s">
        <v>85</v>
      </c>
      <c r="D512" s="25" t="s">
        <v>80</v>
      </c>
      <c r="E512" s="25" t="s">
        <v>260</v>
      </c>
      <c r="F512" s="25" t="s">
        <v>132</v>
      </c>
      <c r="G512" s="25"/>
      <c r="H512" s="26">
        <f aca="true" t="shared" si="172" ref="H512:M513">H513</f>
        <v>151.4</v>
      </c>
      <c r="I512" s="131">
        <f t="shared" si="172"/>
        <v>0</v>
      </c>
      <c r="J512" s="131">
        <f t="shared" si="172"/>
        <v>151.4</v>
      </c>
      <c r="K512" s="131">
        <f t="shared" si="172"/>
        <v>151.4</v>
      </c>
      <c r="L512" s="131">
        <f t="shared" si="172"/>
        <v>0</v>
      </c>
      <c r="M512" s="131">
        <f t="shared" si="172"/>
        <v>151.4</v>
      </c>
    </row>
    <row r="513" spans="2:13" ht="45">
      <c r="B513" s="109" t="s">
        <v>210</v>
      </c>
      <c r="C513" s="25" t="s">
        <v>85</v>
      </c>
      <c r="D513" s="25" t="s">
        <v>80</v>
      </c>
      <c r="E513" s="25" t="s">
        <v>260</v>
      </c>
      <c r="F513" s="25" t="s">
        <v>133</v>
      </c>
      <c r="G513" s="25"/>
      <c r="H513" s="26">
        <f t="shared" si="172"/>
        <v>151.4</v>
      </c>
      <c r="I513" s="131">
        <f t="shared" si="172"/>
        <v>0</v>
      </c>
      <c r="J513" s="131">
        <f t="shared" si="172"/>
        <v>151.4</v>
      </c>
      <c r="K513" s="131">
        <f t="shared" si="172"/>
        <v>151.4</v>
      </c>
      <c r="L513" s="131">
        <f t="shared" si="172"/>
        <v>0</v>
      </c>
      <c r="M513" s="131">
        <f t="shared" si="172"/>
        <v>151.4</v>
      </c>
    </row>
    <row r="514" spans="2:13" ht="16.5" customHeight="1">
      <c r="B514" s="108" t="s">
        <v>122</v>
      </c>
      <c r="C514" s="27" t="s">
        <v>85</v>
      </c>
      <c r="D514" s="27" t="s">
        <v>80</v>
      </c>
      <c r="E514" s="25" t="s">
        <v>260</v>
      </c>
      <c r="F514" s="27" t="s">
        <v>133</v>
      </c>
      <c r="G514" s="27" t="s">
        <v>111</v>
      </c>
      <c r="H514" s="28">
        <f>'вед.прил14'!I161</f>
        <v>151.4</v>
      </c>
      <c r="I514" s="132">
        <f>'вед.прил14'!J161</f>
        <v>0</v>
      </c>
      <c r="J514" s="132">
        <f>'вед.прил14'!K161</f>
        <v>151.4</v>
      </c>
      <c r="K514" s="132">
        <f>'вед.прил14'!L161</f>
        <v>151.4</v>
      </c>
      <c r="L514" s="133">
        <f>'вед.прил14'!M161</f>
        <v>0</v>
      </c>
      <c r="M514" s="133">
        <f>'вед.прил14'!R161</f>
        <v>151.4</v>
      </c>
    </row>
    <row r="515" spans="2:13" ht="60">
      <c r="B515" s="106" t="s">
        <v>443</v>
      </c>
      <c r="C515" s="25" t="s">
        <v>85</v>
      </c>
      <c r="D515" s="25" t="s">
        <v>80</v>
      </c>
      <c r="E515" s="25" t="s">
        <v>445</v>
      </c>
      <c r="F515" s="25"/>
      <c r="G515" s="25"/>
      <c r="H515" s="26">
        <f aca="true" t="shared" si="173" ref="H515:M515">H516+H521</f>
        <v>40</v>
      </c>
      <c r="I515" s="131">
        <f t="shared" si="173"/>
        <v>0</v>
      </c>
      <c r="J515" s="131">
        <f t="shared" si="173"/>
        <v>40</v>
      </c>
      <c r="K515" s="131">
        <f t="shared" si="173"/>
        <v>40</v>
      </c>
      <c r="L515" s="131">
        <f t="shared" si="173"/>
        <v>0</v>
      </c>
      <c r="M515" s="131">
        <f t="shared" si="173"/>
        <v>40</v>
      </c>
    </row>
    <row r="516" spans="2:13" ht="45">
      <c r="B516" s="106" t="s">
        <v>449</v>
      </c>
      <c r="C516" s="25" t="s">
        <v>85</v>
      </c>
      <c r="D516" s="25" t="s">
        <v>80</v>
      </c>
      <c r="E516" s="25" t="s">
        <v>450</v>
      </c>
      <c r="F516" s="25"/>
      <c r="G516" s="25"/>
      <c r="H516" s="26">
        <f aca="true" t="shared" si="174" ref="H516:M519">H517</f>
        <v>10</v>
      </c>
      <c r="I516" s="131">
        <f t="shared" si="174"/>
        <v>0</v>
      </c>
      <c r="J516" s="131">
        <f t="shared" si="174"/>
        <v>10</v>
      </c>
      <c r="K516" s="131">
        <f t="shared" si="174"/>
        <v>10</v>
      </c>
      <c r="L516" s="131">
        <f t="shared" si="174"/>
        <v>0</v>
      </c>
      <c r="M516" s="131">
        <f t="shared" si="174"/>
        <v>10</v>
      </c>
    </row>
    <row r="517" spans="2:13" ht="20.25" customHeight="1">
      <c r="B517" s="106" t="s">
        <v>190</v>
      </c>
      <c r="C517" s="25" t="s">
        <v>85</v>
      </c>
      <c r="D517" s="25" t="s">
        <v>80</v>
      </c>
      <c r="E517" s="25" t="s">
        <v>451</v>
      </c>
      <c r="F517" s="25"/>
      <c r="G517" s="25"/>
      <c r="H517" s="26">
        <f t="shared" si="174"/>
        <v>10</v>
      </c>
      <c r="I517" s="131">
        <f t="shared" si="174"/>
        <v>0</v>
      </c>
      <c r="J517" s="131">
        <f t="shared" si="174"/>
        <v>10</v>
      </c>
      <c r="K517" s="131">
        <f t="shared" si="174"/>
        <v>10</v>
      </c>
      <c r="L517" s="131">
        <f t="shared" si="174"/>
        <v>0</v>
      </c>
      <c r="M517" s="131">
        <f t="shared" si="174"/>
        <v>10</v>
      </c>
    </row>
    <row r="518" spans="2:13" ht="45">
      <c r="B518" s="109" t="s">
        <v>224</v>
      </c>
      <c r="C518" s="25" t="s">
        <v>85</v>
      </c>
      <c r="D518" s="25" t="s">
        <v>80</v>
      </c>
      <c r="E518" s="25" t="s">
        <v>451</v>
      </c>
      <c r="F518" s="25" t="s">
        <v>132</v>
      </c>
      <c r="G518" s="25"/>
      <c r="H518" s="26">
        <f t="shared" si="174"/>
        <v>10</v>
      </c>
      <c r="I518" s="131">
        <f t="shared" si="174"/>
        <v>0</v>
      </c>
      <c r="J518" s="131">
        <f t="shared" si="174"/>
        <v>10</v>
      </c>
      <c r="K518" s="131">
        <f t="shared" si="174"/>
        <v>10</v>
      </c>
      <c r="L518" s="131">
        <f t="shared" si="174"/>
        <v>0</v>
      </c>
      <c r="M518" s="131">
        <f t="shared" si="174"/>
        <v>10</v>
      </c>
    </row>
    <row r="519" spans="2:13" ht="45">
      <c r="B519" s="109" t="s">
        <v>210</v>
      </c>
      <c r="C519" s="25" t="s">
        <v>85</v>
      </c>
      <c r="D519" s="25" t="s">
        <v>80</v>
      </c>
      <c r="E519" s="25" t="s">
        <v>451</v>
      </c>
      <c r="F519" s="25" t="s">
        <v>133</v>
      </c>
      <c r="G519" s="25"/>
      <c r="H519" s="26">
        <f t="shared" si="174"/>
        <v>10</v>
      </c>
      <c r="I519" s="131">
        <f t="shared" si="174"/>
        <v>0</v>
      </c>
      <c r="J519" s="131">
        <f t="shared" si="174"/>
        <v>10</v>
      </c>
      <c r="K519" s="131">
        <f t="shared" si="174"/>
        <v>10</v>
      </c>
      <c r="L519" s="131">
        <f t="shared" si="174"/>
        <v>0</v>
      </c>
      <c r="M519" s="131">
        <f t="shared" si="174"/>
        <v>10</v>
      </c>
    </row>
    <row r="520" spans="2:13" ht="19.5" customHeight="1">
      <c r="B520" s="108" t="s">
        <v>122</v>
      </c>
      <c r="C520" s="27" t="s">
        <v>85</v>
      </c>
      <c r="D520" s="27" t="s">
        <v>80</v>
      </c>
      <c r="E520" s="27" t="s">
        <v>451</v>
      </c>
      <c r="F520" s="27" t="s">
        <v>133</v>
      </c>
      <c r="G520" s="27" t="s">
        <v>111</v>
      </c>
      <c r="H520" s="28">
        <f>'вед.прил14'!I167</f>
        <v>10</v>
      </c>
      <c r="I520" s="132">
        <f>'вед.прил14'!J167</f>
        <v>0</v>
      </c>
      <c r="J520" s="132">
        <f>'вед.прил14'!K167</f>
        <v>10</v>
      </c>
      <c r="K520" s="132">
        <f>'вед.прил14'!L167</f>
        <v>10</v>
      </c>
      <c r="L520" s="133">
        <f>'вед.прил14'!M167</f>
        <v>0</v>
      </c>
      <c r="M520" s="133">
        <f>'вед.прил14'!R167</f>
        <v>10</v>
      </c>
    </row>
    <row r="521" spans="2:13" ht="30">
      <c r="B521" s="106" t="s">
        <v>446</v>
      </c>
      <c r="C521" s="25" t="s">
        <v>85</v>
      </c>
      <c r="D521" s="25" t="s">
        <v>80</v>
      </c>
      <c r="E521" s="25" t="s">
        <v>447</v>
      </c>
      <c r="F521" s="25"/>
      <c r="G521" s="25"/>
      <c r="H521" s="26">
        <f aca="true" t="shared" si="175" ref="H521:M521">H522</f>
        <v>30</v>
      </c>
      <c r="I521" s="131">
        <f t="shared" si="175"/>
        <v>0</v>
      </c>
      <c r="J521" s="131">
        <f t="shared" si="175"/>
        <v>30</v>
      </c>
      <c r="K521" s="131">
        <f t="shared" si="175"/>
        <v>30</v>
      </c>
      <c r="L521" s="131">
        <f t="shared" si="175"/>
        <v>0</v>
      </c>
      <c r="M521" s="131">
        <f t="shared" si="175"/>
        <v>30</v>
      </c>
    </row>
    <row r="522" spans="2:13" ht="19.5" customHeight="1">
      <c r="B522" s="106" t="s">
        <v>190</v>
      </c>
      <c r="C522" s="25" t="s">
        <v>85</v>
      </c>
      <c r="D522" s="25" t="s">
        <v>80</v>
      </c>
      <c r="E522" s="25" t="s">
        <v>448</v>
      </c>
      <c r="F522" s="25"/>
      <c r="G522" s="25"/>
      <c r="H522" s="26">
        <f aca="true" t="shared" si="176" ref="H522:M522">H523+H526</f>
        <v>30</v>
      </c>
      <c r="I522" s="131">
        <f t="shared" si="176"/>
        <v>0</v>
      </c>
      <c r="J522" s="131">
        <f t="shared" si="176"/>
        <v>30</v>
      </c>
      <c r="K522" s="131">
        <f t="shared" si="176"/>
        <v>30</v>
      </c>
      <c r="L522" s="131">
        <f t="shared" si="176"/>
        <v>0</v>
      </c>
      <c r="M522" s="131">
        <f t="shared" si="176"/>
        <v>30</v>
      </c>
    </row>
    <row r="523" spans="2:13" ht="45">
      <c r="B523" s="109" t="s">
        <v>224</v>
      </c>
      <c r="C523" s="25" t="s">
        <v>85</v>
      </c>
      <c r="D523" s="25" t="s">
        <v>80</v>
      </c>
      <c r="E523" s="25" t="s">
        <v>448</v>
      </c>
      <c r="F523" s="25" t="s">
        <v>132</v>
      </c>
      <c r="G523" s="25"/>
      <c r="H523" s="26">
        <f aca="true" t="shared" si="177" ref="H523:M524">H524</f>
        <v>3</v>
      </c>
      <c r="I523" s="131">
        <f t="shared" si="177"/>
        <v>0</v>
      </c>
      <c r="J523" s="131">
        <f t="shared" si="177"/>
        <v>3</v>
      </c>
      <c r="K523" s="131">
        <f t="shared" si="177"/>
        <v>3</v>
      </c>
      <c r="L523" s="131">
        <f t="shared" si="177"/>
        <v>0</v>
      </c>
      <c r="M523" s="131">
        <f t="shared" si="177"/>
        <v>3</v>
      </c>
    </row>
    <row r="524" spans="2:13" ht="45">
      <c r="B524" s="109" t="s">
        <v>210</v>
      </c>
      <c r="C524" s="25" t="s">
        <v>85</v>
      </c>
      <c r="D524" s="25" t="s">
        <v>80</v>
      </c>
      <c r="E524" s="25" t="s">
        <v>448</v>
      </c>
      <c r="F524" s="25" t="s">
        <v>133</v>
      </c>
      <c r="G524" s="25"/>
      <c r="H524" s="26">
        <f t="shared" si="177"/>
        <v>3</v>
      </c>
      <c r="I524" s="131">
        <f t="shared" si="177"/>
        <v>0</v>
      </c>
      <c r="J524" s="131">
        <f t="shared" si="177"/>
        <v>3</v>
      </c>
      <c r="K524" s="131">
        <f t="shared" si="177"/>
        <v>3</v>
      </c>
      <c r="L524" s="131">
        <f t="shared" si="177"/>
        <v>0</v>
      </c>
      <c r="M524" s="131">
        <f t="shared" si="177"/>
        <v>3</v>
      </c>
    </row>
    <row r="525" spans="2:13" ht="19.5" customHeight="1">
      <c r="B525" s="110" t="s">
        <v>122</v>
      </c>
      <c r="C525" s="27" t="s">
        <v>85</v>
      </c>
      <c r="D525" s="27" t="s">
        <v>80</v>
      </c>
      <c r="E525" s="27" t="s">
        <v>448</v>
      </c>
      <c r="F525" s="27" t="s">
        <v>133</v>
      </c>
      <c r="G525" s="27" t="s">
        <v>111</v>
      </c>
      <c r="H525" s="28">
        <f>'вед.прил14'!I172</f>
        <v>3</v>
      </c>
      <c r="I525" s="132">
        <f>'вед.прил14'!J172</f>
        <v>0</v>
      </c>
      <c r="J525" s="132">
        <f>'вед.прил14'!K172</f>
        <v>3</v>
      </c>
      <c r="K525" s="132">
        <f>'вед.прил14'!L172</f>
        <v>3</v>
      </c>
      <c r="L525" s="133">
        <f>'вед.прил14'!M172</f>
        <v>0</v>
      </c>
      <c r="M525" s="133">
        <f>'вед.прил14'!R172</f>
        <v>3</v>
      </c>
    </row>
    <row r="526" spans="2:13" ht="30">
      <c r="B526" s="106" t="s">
        <v>145</v>
      </c>
      <c r="C526" s="25" t="s">
        <v>85</v>
      </c>
      <c r="D526" s="25" t="s">
        <v>80</v>
      </c>
      <c r="E526" s="25" t="s">
        <v>448</v>
      </c>
      <c r="F526" s="25" t="s">
        <v>144</v>
      </c>
      <c r="G526" s="25"/>
      <c r="H526" s="26">
        <f aca="true" t="shared" si="178" ref="H526:M527">H527</f>
        <v>27</v>
      </c>
      <c r="I526" s="131">
        <f t="shared" si="178"/>
        <v>0</v>
      </c>
      <c r="J526" s="131">
        <f t="shared" si="178"/>
        <v>27</v>
      </c>
      <c r="K526" s="131">
        <f t="shared" si="178"/>
        <v>27</v>
      </c>
      <c r="L526" s="131">
        <f t="shared" si="178"/>
        <v>0</v>
      </c>
      <c r="M526" s="131">
        <f t="shared" si="178"/>
        <v>27</v>
      </c>
    </row>
    <row r="527" spans="2:13" ht="20.25" customHeight="1">
      <c r="B527" s="106" t="s">
        <v>452</v>
      </c>
      <c r="C527" s="25" t="s">
        <v>85</v>
      </c>
      <c r="D527" s="25" t="s">
        <v>80</v>
      </c>
      <c r="E527" s="25" t="s">
        <v>448</v>
      </c>
      <c r="F527" s="25" t="s">
        <v>453</v>
      </c>
      <c r="G527" s="25"/>
      <c r="H527" s="26">
        <f t="shared" si="178"/>
        <v>27</v>
      </c>
      <c r="I527" s="131">
        <f t="shared" si="178"/>
        <v>0</v>
      </c>
      <c r="J527" s="131">
        <f t="shared" si="178"/>
        <v>27</v>
      </c>
      <c r="K527" s="131">
        <f t="shared" si="178"/>
        <v>27</v>
      </c>
      <c r="L527" s="131">
        <f t="shared" si="178"/>
        <v>0</v>
      </c>
      <c r="M527" s="131">
        <f t="shared" si="178"/>
        <v>27</v>
      </c>
    </row>
    <row r="528" spans="2:13" ht="21" customHeight="1">
      <c r="B528" s="110" t="s">
        <v>122</v>
      </c>
      <c r="C528" s="27" t="s">
        <v>85</v>
      </c>
      <c r="D528" s="27" t="s">
        <v>80</v>
      </c>
      <c r="E528" s="27" t="s">
        <v>448</v>
      </c>
      <c r="F528" s="27" t="s">
        <v>453</v>
      </c>
      <c r="G528" s="27" t="s">
        <v>111</v>
      </c>
      <c r="H528" s="28">
        <f>'вед.прил14'!I175</f>
        <v>27</v>
      </c>
      <c r="I528" s="132">
        <f>'вед.прил14'!J175</f>
        <v>0</v>
      </c>
      <c r="J528" s="132">
        <f>'вед.прил14'!K175</f>
        <v>27</v>
      </c>
      <c r="K528" s="132">
        <f>'вед.прил14'!L175</f>
        <v>27</v>
      </c>
      <c r="L528" s="133">
        <f>'вед.прил14'!M175</f>
        <v>0</v>
      </c>
      <c r="M528" s="133">
        <f>'вед.прил14'!R175</f>
        <v>27</v>
      </c>
    </row>
    <row r="529" spans="2:13" ht="45">
      <c r="B529" s="109" t="str">
        <f>'вед.прил14'!A176</f>
        <v>Подпрограмма "Функционирование и развитие сети образовательных организаций города Ливны"</v>
      </c>
      <c r="C529" s="25" t="s">
        <v>85</v>
      </c>
      <c r="D529" s="25" t="s">
        <v>80</v>
      </c>
      <c r="E529" s="25" t="s">
        <v>270</v>
      </c>
      <c r="F529" s="25"/>
      <c r="G529" s="25"/>
      <c r="H529" s="26">
        <f aca="true" t="shared" si="179" ref="H529:M533">H530</f>
        <v>3000</v>
      </c>
      <c r="I529" s="131">
        <f t="shared" si="179"/>
        <v>0</v>
      </c>
      <c r="J529" s="131">
        <f t="shared" si="179"/>
        <v>3000</v>
      </c>
      <c r="K529" s="131">
        <f t="shared" si="179"/>
        <v>3000</v>
      </c>
      <c r="L529" s="131">
        <f t="shared" si="179"/>
        <v>0</v>
      </c>
      <c r="M529" s="131">
        <f t="shared" si="179"/>
        <v>3000</v>
      </c>
    </row>
    <row r="530" spans="2:13" ht="45">
      <c r="B530" s="109" t="str">
        <f>'вед.прил14'!A177</f>
        <v>Основное мероприятие "Строительство, реконструкция, капитальный и текущий ремонт образовательных организаций"</v>
      </c>
      <c r="C530" s="25" t="s">
        <v>85</v>
      </c>
      <c r="D530" s="25" t="s">
        <v>80</v>
      </c>
      <c r="E530" s="25" t="s">
        <v>272</v>
      </c>
      <c r="F530" s="27"/>
      <c r="G530" s="27"/>
      <c r="H530" s="26">
        <f t="shared" si="179"/>
        <v>3000</v>
      </c>
      <c r="I530" s="131">
        <f t="shared" si="179"/>
        <v>0</v>
      </c>
      <c r="J530" s="131">
        <f t="shared" si="179"/>
        <v>3000</v>
      </c>
      <c r="K530" s="131">
        <f t="shared" si="179"/>
        <v>3000</v>
      </c>
      <c r="L530" s="131">
        <f t="shared" si="179"/>
        <v>0</v>
      </c>
      <c r="M530" s="131">
        <f t="shared" si="179"/>
        <v>3000</v>
      </c>
    </row>
    <row r="531" spans="2:13" ht="18.75" customHeight="1">
      <c r="B531" s="109" t="str">
        <f>'вед.прил14'!A178</f>
        <v>Реализация основного мероприятия</v>
      </c>
      <c r="C531" s="25" t="s">
        <v>85</v>
      </c>
      <c r="D531" s="25" t="s">
        <v>80</v>
      </c>
      <c r="E531" s="25" t="s">
        <v>273</v>
      </c>
      <c r="F531" s="27"/>
      <c r="G531" s="27"/>
      <c r="H531" s="26">
        <f t="shared" si="179"/>
        <v>3000</v>
      </c>
      <c r="I531" s="131">
        <f t="shared" si="179"/>
        <v>0</v>
      </c>
      <c r="J531" s="131">
        <f t="shared" si="179"/>
        <v>3000</v>
      </c>
      <c r="K531" s="131">
        <f t="shared" si="179"/>
        <v>3000</v>
      </c>
      <c r="L531" s="131">
        <f t="shared" si="179"/>
        <v>0</v>
      </c>
      <c r="M531" s="131">
        <f t="shared" si="179"/>
        <v>3000</v>
      </c>
    </row>
    <row r="532" spans="2:13" ht="45">
      <c r="B532" s="109" t="s">
        <v>224</v>
      </c>
      <c r="C532" s="25" t="s">
        <v>85</v>
      </c>
      <c r="D532" s="25" t="s">
        <v>80</v>
      </c>
      <c r="E532" s="25" t="s">
        <v>273</v>
      </c>
      <c r="F532" s="25" t="s">
        <v>132</v>
      </c>
      <c r="G532" s="27"/>
      <c r="H532" s="26">
        <f t="shared" si="179"/>
        <v>3000</v>
      </c>
      <c r="I532" s="131">
        <f t="shared" si="179"/>
        <v>0</v>
      </c>
      <c r="J532" s="131">
        <f t="shared" si="179"/>
        <v>3000</v>
      </c>
      <c r="K532" s="131">
        <f t="shared" si="179"/>
        <v>3000</v>
      </c>
      <c r="L532" s="131">
        <f t="shared" si="179"/>
        <v>0</v>
      </c>
      <c r="M532" s="131">
        <f t="shared" si="179"/>
        <v>3000</v>
      </c>
    </row>
    <row r="533" spans="2:13" ht="45">
      <c r="B533" s="109" t="s">
        <v>210</v>
      </c>
      <c r="C533" s="25" t="s">
        <v>85</v>
      </c>
      <c r="D533" s="25" t="s">
        <v>80</v>
      </c>
      <c r="E533" s="25" t="s">
        <v>273</v>
      </c>
      <c r="F533" s="25" t="s">
        <v>133</v>
      </c>
      <c r="G533" s="27"/>
      <c r="H533" s="26">
        <f t="shared" si="179"/>
        <v>3000</v>
      </c>
      <c r="I533" s="131">
        <f t="shared" si="179"/>
        <v>0</v>
      </c>
      <c r="J533" s="131">
        <f t="shared" si="179"/>
        <v>3000</v>
      </c>
      <c r="K533" s="131">
        <f t="shared" si="179"/>
        <v>3000</v>
      </c>
      <c r="L533" s="131">
        <f t="shared" si="179"/>
        <v>0</v>
      </c>
      <c r="M533" s="131">
        <f t="shared" si="179"/>
        <v>3000</v>
      </c>
    </row>
    <row r="534" spans="2:13" ht="19.5" customHeight="1">
      <c r="B534" s="108" t="str">
        <f>'вед.прил14'!A181</f>
        <v>Городские средства</v>
      </c>
      <c r="C534" s="27" t="s">
        <v>85</v>
      </c>
      <c r="D534" s="27" t="s">
        <v>80</v>
      </c>
      <c r="E534" s="27" t="s">
        <v>273</v>
      </c>
      <c r="F534" s="27" t="s">
        <v>133</v>
      </c>
      <c r="G534" s="27" t="s">
        <v>111</v>
      </c>
      <c r="H534" s="28">
        <f>'вед.прил14'!I181</f>
        <v>3000</v>
      </c>
      <c r="I534" s="132">
        <f>'вед.прил14'!J181</f>
        <v>0</v>
      </c>
      <c r="J534" s="132">
        <f>'вед.прил14'!K181</f>
        <v>3000</v>
      </c>
      <c r="K534" s="132">
        <f>'вед.прил14'!L181</f>
        <v>3000</v>
      </c>
      <c r="L534" s="133">
        <f>'вед.прил14'!M181</f>
        <v>0</v>
      </c>
      <c r="M534" s="133">
        <f>'вед.прил14'!R181</f>
        <v>3000</v>
      </c>
    </row>
    <row r="535" spans="2:13" ht="21" customHeight="1">
      <c r="B535" s="106" t="s">
        <v>53</v>
      </c>
      <c r="C535" s="25" t="s">
        <v>85</v>
      </c>
      <c r="D535" s="25" t="s">
        <v>80</v>
      </c>
      <c r="E535" s="89" t="s">
        <v>265</v>
      </c>
      <c r="F535" s="25"/>
      <c r="G535" s="25"/>
      <c r="H535" s="26">
        <f aca="true" t="shared" si="180" ref="H535:M535">H536+H546</f>
        <v>17412.7</v>
      </c>
      <c r="I535" s="131">
        <f t="shared" si="180"/>
        <v>0</v>
      </c>
      <c r="J535" s="131">
        <f t="shared" si="180"/>
        <v>17412.7</v>
      </c>
      <c r="K535" s="131">
        <f t="shared" si="180"/>
        <v>17412.7</v>
      </c>
      <c r="L535" s="131">
        <f t="shared" si="180"/>
        <v>0</v>
      </c>
      <c r="M535" s="131">
        <f t="shared" si="180"/>
        <v>17412.7</v>
      </c>
    </row>
    <row r="536" spans="2:13" ht="30">
      <c r="B536" s="106" t="s">
        <v>129</v>
      </c>
      <c r="C536" s="25" t="s">
        <v>85</v>
      </c>
      <c r="D536" s="25" t="s">
        <v>80</v>
      </c>
      <c r="E536" s="89" t="s">
        <v>264</v>
      </c>
      <c r="F536" s="25"/>
      <c r="G536" s="25"/>
      <c r="H536" s="26">
        <f aca="true" t="shared" si="181" ref="H536:M536">H537+H540+H543</f>
        <v>7025.2</v>
      </c>
      <c r="I536" s="131">
        <f t="shared" si="181"/>
        <v>0</v>
      </c>
      <c r="J536" s="131">
        <f t="shared" si="181"/>
        <v>7025.2</v>
      </c>
      <c r="K536" s="131">
        <f t="shared" si="181"/>
        <v>7025.2</v>
      </c>
      <c r="L536" s="131">
        <f t="shared" si="181"/>
        <v>0</v>
      </c>
      <c r="M536" s="131">
        <f t="shared" si="181"/>
        <v>7025.2</v>
      </c>
    </row>
    <row r="537" spans="2:13" ht="90">
      <c r="B537" s="106" t="s">
        <v>208</v>
      </c>
      <c r="C537" s="25" t="s">
        <v>85</v>
      </c>
      <c r="D537" s="25" t="s">
        <v>80</v>
      </c>
      <c r="E537" s="89" t="s">
        <v>264</v>
      </c>
      <c r="F537" s="25" t="s">
        <v>130</v>
      </c>
      <c r="G537" s="25"/>
      <c r="H537" s="26">
        <f aca="true" t="shared" si="182" ref="H537:M538">H538</f>
        <v>6719.4</v>
      </c>
      <c r="I537" s="131">
        <f t="shared" si="182"/>
        <v>0</v>
      </c>
      <c r="J537" s="131">
        <f t="shared" si="182"/>
        <v>6719.4</v>
      </c>
      <c r="K537" s="131">
        <f t="shared" si="182"/>
        <v>6719.4</v>
      </c>
      <c r="L537" s="131">
        <f t="shared" si="182"/>
        <v>0</v>
      </c>
      <c r="M537" s="131">
        <f t="shared" si="182"/>
        <v>6719.4</v>
      </c>
    </row>
    <row r="538" spans="2:13" ht="30">
      <c r="B538" s="106" t="s">
        <v>207</v>
      </c>
      <c r="C538" s="25" t="s">
        <v>85</v>
      </c>
      <c r="D538" s="25" t="s">
        <v>80</v>
      </c>
      <c r="E538" s="89" t="s">
        <v>264</v>
      </c>
      <c r="F538" s="25" t="s">
        <v>131</v>
      </c>
      <c r="G538" s="25"/>
      <c r="H538" s="26">
        <f t="shared" si="182"/>
        <v>6719.4</v>
      </c>
      <c r="I538" s="131">
        <f t="shared" si="182"/>
        <v>0</v>
      </c>
      <c r="J538" s="131">
        <f t="shared" si="182"/>
        <v>6719.4</v>
      </c>
      <c r="K538" s="131">
        <f t="shared" si="182"/>
        <v>6719.4</v>
      </c>
      <c r="L538" s="131">
        <f t="shared" si="182"/>
        <v>0</v>
      </c>
      <c r="M538" s="131">
        <f t="shared" si="182"/>
        <v>6719.4</v>
      </c>
    </row>
    <row r="539" spans="2:13" ht="21.75" customHeight="1">
      <c r="B539" s="108" t="s">
        <v>122</v>
      </c>
      <c r="C539" s="27" t="s">
        <v>85</v>
      </c>
      <c r="D539" s="27" t="s">
        <v>80</v>
      </c>
      <c r="E539" s="90" t="s">
        <v>264</v>
      </c>
      <c r="F539" s="27" t="s">
        <v>131</v>
      </c>
      <c r="G539" s="27" t="s">
        <v>111</v>
      </c>
      <c r="H539" s="28">
        <f>'вед.прил14'!I186</f>
        <v>6719.4</v>
      </c>
      <c r="I539" s="132">
        <f>'вед.прил14'!J186</f>
        <v>0</v>
      </c>
      <c r="J539" s="132">
        <f>'вед.прил14'!K186</f>
        <v>6719.4</v>
      </c>
      <c r="K539" s="132">
        <f>'вед.прил14'!L186</f>
        <v>6719.4</v>
      </c>
      <c r="L539" s="133">
        <f>'вед.прил14'!M186</f>
        <v>0</v>
      </c>
      <c r="M539" s="133">
        <f>'вед.прил14'!R186</f>
        <v>6719.4</v>
      </c>
    </row>
    <row r="540" spans="2:13" ht="45">
      <c r="B540" s="109" t="s">
        <v>224</v>
      </c>
      <c r="C540" s="25" t="s">
        <v>85</v>
      </c>
      <c r="D540" s="25" t="s">
        <v>80</v>
      </c>
      <c r="E540" s="89" t="s">
        <v>264</v>
      </c>
      <c r="F540" s="25" t="s">
        <v>132</v>
      </c>
      <c r="G540" s="25"/>
      <c r="H540" s="26">
        <f aca="true" t="shared" si="183" ref="H540:M541">H541</f>
        <v>294.8</v>
      </c>
      <c r="I540" s="131">
        <f t="shared" si="183"/>
        <v>0</v>
      </c>
      <c r="J540" s="131">
        <f t="shared" si="183"/>
        <v>294.8</v>
      </c>
      <c r="K540" s="131">
        <f t="shared" si="183"/>
        <v>294.8</v>
      </c>
      <c r="L540" s="131">
        <f t="shared" si="183"/>
        <v>0</v>
      </c>
      <c r="M540" s="131">
        <f t="shared" si="183"/>
        <v>294.8</v>
      </c>
    </row>
    <row r="541" spans="2:13" ht="45">
      <c r="B541" s="109" t="s">
        <v>210</v>
      </c>
      <c r="C541" s="25" t="s">
        <v>85</v>
      </c>
      <c r="D541" s="25" t="s">
        <v>80</v>
      </c>
      <c r="E541" s="89" t="s">
        <v>264</v>
      </c>
      <c r="F541" s="25" t="s">
        <v>133</v>
      </c>
      <c r="G541" s="25"/>
      <c r="H541" s="26">
        <f t="shared" si="183"/>
        <v>294.8</v>
      </c>
      <c r="I541" s="131">
        <f t="shared" si="183"/>
        <v>0</v>
      </c>
      <c r="J541" s="131">
        <f t="shared" si="183"/>
        <v>294.8</v>
      </c>
      <c r="K541" s="131">
        <f t="shared" si="183"/>
        <v>294.8</v>
      </c>
      <c r="L541" s="131">
        <f t="shared" si="183"/>
        <v>0</v>
      </c>
      <c r="M541" s="131">
        <f t="shared" si="183"/>
        <v>294.8</v>
      </c>
    </row>
    <row r="542" spans="2:13" ht="20.25" customHeight="1">
      <c r="B542" s="108" t="s">
        <v>122</v>
      </c>
      <c r="C542" s="27" t="s">
        <v>85</v>
      </c>
      <c r="D542" s="27" t="s">
        <v>80</v>
      </c>
      <c r="E542" s="90" t="s">
        <v>264</v>
      </c>
      <c r="F542" s="27" t="s">
        <v>133</v>
      </c>
      <c r="G542" s="27" t="s">
        <v>111</v>
      </c>
      <c r="H542" s="28">
        <f>'вед.прил14'!I189</f>
        <v>294.8</v>
      </c>
      <c r="I542" s="132">
        <f>'вед.прил14'!J189</f>
        <v>0</v>
      </c>
      <c r="J542" s="132">
        <f>'вед.прил14'!K189</f>
        <v>294.8</v>
      </c>
      <c r="K542" s="132">
        <f>'вед.прил14'!L189</f>
        <v>294.8</v>
      </c>
      <c r="L542" s="133">
        <f>'вед.прил14'!M189</f>
        <v>0</v>
      </c>
      <c r="M542" s="133">
        <f>'вед.прил14'!R189</f>
        <v>294.8</v>
      </c>
    </row>
    <row r="543" spans="2:13" ht="21.75" customHeight="1">
      <c r="B543" s="109" t="s">
        <v>141</v>
      </c>
      <c r="C543" s="25" t="s">
        <v>85</v>
      </c>
      <c r="D543" s="25" t="s">
        <v>80</v>
      </c>
      <c r="E543" s="89" t="s">
        <v>264</v>
      </c>
      <c r="F543" s="25" t="s">
        <v>140</v>
      </c>
      <c r="G543" s="25"/>
      <c r="H543" s="26">
        <f aca="true" t="shared" si="184" ref="H543:M544">H544</f>
        <v>11</v>
      </c>
      <c r="I543" s="131">
        <f t="shared" si="184"/>
        <v>0</v>
      </c>
      <c r="J543" s="131">
        <f t="shared" si="184"/>
        <v>11</v>
      </c>
      <c r="K543" s="131">
        <f t="shared" si="184"/>
        <v>11</v>
      </c>
      <c r="L543" s="131">
        <f t="shared" si="184"/>
        <v>0</v>
      </c>
      <c r="M543" s="131">
        <f t="shared" si="184"/>
        <v>11</v>
      </c>
    </row>
    <row r="544" spans="2:13" ht="20.25" customHeight="1">
      <c r="B544" s="109" t="s">
        <v>143</v>
      </c>
      <c r="C544" s="25" t="s">
        <v>85</v>
      </c>
      <c r="D544" s="25" t="s">
        <v>80</v>
      </c>
      <c r="E544" s="89" t="s">
        <v>264</v>
      </c>
      <c r="F544" s="25" t="s">
        <v>142</v>
      </c>
      <c r="G544" s="25"/>
      <c r="H544" s="26">
        <f t="shared" si="184"/>
        <v>11</v>
      </c>
      <c r="I544" s="131">
        <f t="shared" si="184"/>
        <v>0</v>
      </c>
      <c r="J544" s="131">
        <f t="shared" si="184"/>
        <v>11</v>
      </c>
      <c r="K544" s="131">
        <f t="shared" si="184"/>
        <v>11</v>
      </c>
      <c r="L544" s="131">
        <f t="shared" si="184"/>
        <v>0</v>
      </c>
      <c r="M544" s="131">
        <f t="shared" si="184"/>
        <v>11</v>
      </c>
    </row>
    <row r="545" spans="2:13" ht="18.75" customHeight="1">
      <c r="B545" s="108" t="s">
        <v>122</v>
      </c>
      <c r="C545" s="27" t="s">
        <v>85</v>
      </c>
      <c r="D545" s="27" t="s">
        <v>80</v>
      </c>
      <c r="E545" s="90" t="s">
        <v>264</v>
      </c>
      <c r="F545" s="27" t="s">
        <v>142</v>
      </c>
      <c r="G545" s="27" t="s">
        <v>111</v>
      </c>
      <c r="H545" s="28">
        <f>'вед.прил14'!I192</f>
        <v>11</v>
      </c>
      <c r="I545" s="132">
        <f>'вед.прил14'!J192</f>
        <v>0</v>
      </c>
      <c r="J545" s="132">
        <f>'вед.прил14'!K192</f>
        <v>11</v>
      </c>
      <c r="K545" s="132">
        <f>'вед.прил14'!L192</f>
        <v>11</v>
      </c>
      <c r="L545" s="133">
        <f>'вед.прил14'!M192</f>
        <v>0</v>
      </c>
      <c r="M545" s="133">
        <f>'вед.прил14'!R192</f>
        <v>11</v>
      </c>
    </row>
    <row r="546" spans="2:13" ht="45">
      <c r="B546" s="106" t="s">
        <v>152</v>
      </c>
      <c r="C546" s="25" t="s">
        <v>85</v>
      </c>
      <c r="D546" s="25" t="s">
        <v>80</v>
      </c>
      <c r="E546" s="25" t="s">
        <v>266</v>
      </c>
      <c r="F546" s="25"/>
      <c r="G546" s="25"/>
      <c r="H546" s="26">
        <f aca="true" t="shared" si="185" ref="H546:M546">H547+H550+H553</f>
        <v>10387.5</v>
      </c>
      <c r="I546" s="131">
        <f t="shared" si="185"/>
        <v>0</v>
      </c>
      <c r="J546" s="131">
        <f t="shared" si="185"/>
        <v>10387.5</v>
      </c>
      <c r="K546" s="131">
        <f t="shared" si="185"/>
        <v>10387.5</v>
      </c>
      <c r="L546" s="131">
        <f t="shared" si="185"/>
        <v>0</v>
      </c>
      <c r="M546" s="131">
        <f t="shared" si="185"/>
        <v>10387.5</v>
      </c>
    </row>
    <row r="547" spans="2:13" ht="90">
      <c r="B547" s="106" t="s">
        <v>208</v>
      </c>
      <c r="C547" s="25" t="s">
        <v>85</v>
      </c>
      <c r="D547" s="25" t="s">
        <v>80</v>
      </c>
      <c r="E547" s="25" t="s">
        <v>266</v>
      </c>
      <c r="F547" s="25" t="s">
        <v>130</v>
      </c>
      <c r="G547" s="25"/>
      <c r="H547" s="26">
        <f aca="true" t="shared" si="186" ref="H547:M548">H548</f>
        <v>9867</v>
      </c>
      <c r="I547" s="131">
        <f t="shared" si="186"/>
        <v>0</v>
      </c>
      <c r="J547" s="131">
        <f t="shared" si="186"/>
        <v>9867</v>
      </c>
      <c r="K547" s="131">
        <f t="shared" si="186"/>
        <v>9867</v>
      </c>
      <c r="L547" s="131">
        <f t="shared" si="186"/>
        <v>0</v>
      </c>
      <c r="M547" s="131">
        <f t="shared" si="186"/>
        <v>9867</v>
      </c>
    </row>
    <row r="548" spans="2:13" ht="30">
      <c r="B548" s="106" t="s">
        <v>139</v>
      </c>
      <c r="C548" s="25" t="s">
        <v>85</v>
      </c>
      <c r="D548" s="25" t="s">
        <v>80</v>
      </c>
      <c r="E548" s="25" t="s">
        <v>266</v>
      </c>
      <c r="F548" s="25" t="s">
        <v>138</v>
      </c>
      <c r="G548" s="25"/>
      <c r="H548" s="26">
        <f t="shared" si="186"/>
        <v>9867</v>
      </c>
      <c r="I548" s="131">
        <f t="shared" si="186"/>
        <v>0</v>
      </c>
      <c r="J548" s="131">
        <f t="shared" si="186"/>
        <v>9867</v>
      </c>
      <c r="K548" s="131">
        <f t="shared" si="186"/>
        <v>9867</v>
      </c>
      <c r="L548" s="131">
        <f t="shared" si="186"/>
        <v>0</v>
      </c>
      <c r="M548" s="131">
        <f t="shared" si="186"/>
        <v>9867</v>
      </c>
    </row>
    <row r="549" spans="2:13" ht="21" customHeight="1">
      <c r="B549" s="110" t="s">
        <v>122</v>
      </c>
      <c r="C549" s="27" t="s">
        <v>85</v>
      </c>
      <c r="D549" s="27" t="s">
        <v>80</v>
      </c>
      <c r="E549" s="27" t="s">
        <v>266</v>
      </c>
      <c r="F549" s="27" t="s">
        <v>138</v>
      </c>
      <c r="G549" s="27" t="s">
        <v>111</v>
      </c>
      <c r="H549" s="28">
        <f>'вед.прил14'!I196</f>
        <v>9867</v>
      </c>
      <c r="I549" s="132">
        <f>'вед.прил14'!J196</f>
        <v>0</v>
      </c>
      <c r="J549" s="132">
        <f>'вед.прил14'!K196</f>
        <v>9867</v>
      </c>
      <c r="K549" s="132">
        <f>'вед.прил14'!L196</f>
        <v>9867</v>
      </c>
      <c r="L549" s="133">
        <f>'вед.прил14'!M196</f>
        <v>0</v>
      </c>
      <c r="M549" s="133">
        <f>'вед.прил14'!R196</f>
        <v>9867</v>
      </c>
    </row>
    <row r="550" spans="2:13" ht="45">
      <c r="B550" s="109" t="s">
        <v>224</v>
      </c>
      <c r="C550" s="25" t="s">
        <v>85</v>
      </c>
      <c r="D550" s="25" t="s">
        <v>80</v>
      </c>
      <c r="E550" s="25" t="s">
        <v>266</v>
      </c>
      <c r="F550" s="25" t="s">
        <v>132</v>
      </c>
      <c r="G550" s="25"/>
      <c r="H550" s="26">
        <f aca="true" t="shared" si="187" ref="H550:M551">H551</f>
        <v>504.5</v>
      </c>
      <c r="I550" s="131">
        <f t="shared" si="187"/>
        <v>0</v>
      </c>
      <c r="J550" s="131">
        <f t="shared" si="187"/>
        <v>504.5</v>
      </c>
      <c r="K550" s="131">
        <f t="shared" si="187"/>
        <v>504.5</v>
      </c>
      <c r="L550" s="131">
        <f t="shared" si="187"/>
        <v>0</v>
      </c>
      <c r="M550" s="131">
        <f t="shared" si="187"/>
        <v>504.5</v>
      </c>
    </row>
    <row r="551" spans="2:13" ht="45">
      <c r="B551" s="109" t="s">
        <v>210</v>
      </c>
      <c r="C551" s="25" t="s">
        <v>85</v>
      </c>
      <c r="D551" s="25" t="s">
        <v>80</v>
      </c>
      <c r="E551" s="25" t="s">
        <v>266</v>
      </c>
      <c r="F551" s="25" t="s">
        <v>133</v>
      </c>
      <c r="G551" s="25"/>
      <c r="H551" s="26">
        <f t="shared" si="187"/>
        <v>504.5</v>
      </c>
      <c r="I551" s="131">
        <f t="shared" si="187"/>
        <v>0</v>
      </c>
      <c r="J551" s="131">
        <f t="shared" si="187"/>
        <v>504.5</v>
      </c>
      <c r="K551" s="131">
        <f t="shared" si="187"/>
        <v>504.5</v>
      </c>
      <c r="L551" s="131">
        <f t="shared" si="187"/>
        <v>0</v>
      </c>
      <c r="M551" s="131">
        <f t="shared" si="187"/>
        <v>504.5</v>
      </c>
    </row>
    <row r="552" spans="2:13" ht="19.5" customHeight="1">
      <c r="B552" s="108" t="s">
        <v>122</v>
      </c>
      <c r="C552" s="27" t="s">
        <v>85</v>
      </c>
      <c r="D552" s="27" t="s">
        <v>80</v>
      </c>
      <c r="E552" s="27" t="s">
        <v>266</v>
      </c>
      <c r="F552" s="27" t="s">
        <v>133</v>
      </c>
      <c r="G552" s="27" t="s">
        <v>111</v>
      </c>
      <c r="H552" s="28">
        <f>'вед.прил14'!I199</f>
        <v>504.5</v>
      </c>
      <c r="I552" s="132">
        <f>'вед.прил14'!J199</f>
        <v>0</v>
      </c>
      <c r="J552" s="132">
        <f>'вед.прил14'!K199</f>
        <v>504.5</v>
      </c>
      <c r="K552" s="132">
        <f>'вед.прил14'!L199</f>
        <v>504.5</v>
      </c>
      <c r="L552" s="133">
        <f>'вед.прил14'!M199</f>
        <v>0</v>
      </c>
      <c r="M552" s="133">
        <f>'вед.прил14'!R199</f>
        <v>504.5</v>
      </c>
    </row>
    <row r="553" spans="2:13" ht="19.5" customHeight="1">
      <c r="B553" s="109" t="s">
        <v>141</v>
      </c>
      <c r="C553" s="25" t="s">
        <v>85</v>
      </c>
      <c r="D553" s="25" t="s">
        <v>80</v>
      </c>
      <c r="E553" s="25" t="s">
        <v>266</v>
      </c>
      <c r="F553" s="25" t="s">
        <v>140</v>
      </c>
      <c r="G553" s="25"/>
      <c r="H553" s="26">
        <f aca="true" t="shared" si="188" ref="H553:M554">H554</f>
        <v>16</v>
      </c>
      <c r="I553" s="131">
        <f t="shared" si="188"/>
        <v>0</v>
      </c>
      <c r="J553" s="131">
        <f t="shared" si="188"/>
        <v>16</v>
      </c>
      <c r="K553" s="131">
        <f t="shared" si="188"/>
        <v>16</v>
      </c>
      <c r="L553" s="131">
        <f t="shared" si="188"/>
        <v>0</v>
      </c>
      <c r="M553" s="131">
        <f t="shared" si="188"/>
        <v>16</v>
      </c>
    </row>
    <row r="554" spans="2:13" ht="20.25" customHeight="1">
      <c r="B554" s="109" t="s">
        <v>143</v>
      </c>
      <c r="C554" s="25" t="s">
        <v>85</v>
      </c>
      <c r="D554" s="25" t="s">
        <v>80</v>
      </c>
      <c r="E554" s="25" t="s">
        <v>266</v>
      </c>
      <c r="F554" s="25" t="s">
        <v>142</v>
      </c>
      <c r="G554" s="25"/>
      <c r="H554" s="26">
        <f t="shared" si="188"/>
        <v>16</v>
      </c>
      <c r="I554" s="131">
        <f t="shared" si="188"/>
        <v>0</v>
      </c>
      <c r="J554" s="131">
        <f t="shared" si="188"/>
        <v>16</v>
      </c>
      <c r="K554" s="131">
        <f t="shared" si="188"/>
        <v>16</v>
      </c>
      <c r="L554" s="131">
        <f t="shared" si="188"/>
        <v>0</v>
      </c>
      <c r="M554" s="131">
        <f t="shared" si="188"/>
        <v>16</v>
      </c>
    </row>
    <row r="555" spans="2:13" ht="20.25" customHeight="1">
      <c r="B555" s="108" t="s">
        <v>122</v>
      </c>
      <c r="C555" s="27" t="s">
        <v>85</v>
      </c>
      <c r="D555" s="27" t="s">
        <v>80</v>
      </c>
      <c r="E555" s="27" t="s">
        <v>266</v>
      </c>
      <c r="F555" s="27" t="s">
        <v>142</v>
      </c>
      <c r="G555" s="27" t="s">
        <v>111</v>
      </c>
      <c r="H555" s="28">
        <f>'вед.прил14'!I202</f>
        <v>16</v>
      </c>
      <c r="I555" s="132">
        <f>'вед.прил14'!J202</f>
        <v>0</v>
      </c>
      <c r="J555" s="132">
        <f>'вед.прил14'!K202</f>
        <v>16</v>
      </c>
      <c r="K555" s="132">
        <f>'вед.прил14'!L202</f>
        <v>16</v>
      </c>
      <c r="L555" s="133">
        <f>'вед.прил14'!M202</f>
        <v>0</v>
      </c>
      <c r="M555" s="133">
        <f>'вед.прил14'!R202</f>
        <v>16</v>
      </c>
    </row>
    <row r="556" spans="2:13" ht="19.5" customHeight="1">
      <c r="B556" s="61" t="s">
        <v>403</v>
      </c>
      <c r="C556" s="43" t="s">
        <v>82</v>
      </c>
      <c r="D556" s="25"/>
      <c r="E556" s="89"/>
      <c r="F556" s="25"/>
      <c r="G556" s="25"/>
      <c r="H556" s="44">
        <f aca="true" t="shared" si="189" ref="H556:M556">H559+H597</f>
        <v>30350.1</v>
      </c>
      <c r="I556" s="130">
        <f t="shared" si="189"/>
        <v>0</v>
      </c>
      <c r="J556" s="130">
        <f t="shared" si="189"/>
        <v>30350.1</v>
      </c>
      <c r="K556" s="130">
        <f t="shared" si="189"/>
        <v>30446.1</v>
      </c>
      <c r="L556" s="130">
        <f t="shared" si="189"/>
        <v>0</v>
      </c>
      <c r="M556" s="130">
        <f t="shared" si="189"/>
        <v>30446.1</v>
      </c>
    </row>
    <row r="557" spans="2:13" ht="20.25" customHeight="1">
      <c r="B557" s="112" t="s">
        <v>122</v>
      </c>
      <c r="C557" s="43" t="s">
        <v>82</v>
      </c>
      <c r="D557" s="25"/>
      <c r="E557" s="89"/>
      <c r="F557" s="25"/>
      <c r="G557" s="43" t="s">
        <v>111</v>
      </c>
      <c r="H557" s="44">
        <f aca="true" t="shared" si="190" ref="H557:M557">H566+H572+H578+H581+H584+H590+H596+H602+H605+H609+H612</f>
        <v>30350.100000000002</v>
      </c>
      <c r="I557" s="130">
        <f t="shared" si="190"/>
        <v>0</v>
      </c>
      <c r="J557" s="130">
        <f t="shared" si="190"/>
        <v>30350.100000000002</v>
      </c>
      <c r="K557" s="130">
        <f t="shared" si="190"/>
        <v>30446.100000000002</v>
      </c>
      <c r="L557" s="130">
        <f t="shared" si="190"/>
        <v>0</v>
      </c>
      <c r="M557" s="130">
        <f t="shared" si="190"/>
        <v>30446.100000000002</v>
      </c>
    </row>
    <row r="558" spans="2:13" ht="20.25" customHeight="1">
      <c r="B558" s="112" t="s">
        <v>123</v>
      </c>
      <c r="C558" s="43" t="s">
        <v>82</v>
      </c>
      <c r="D558" s="25"/>
      <c r="E558" s="89"/>
      <c r="F558" s="25"/>
      <c r="G558" s="43" t="s">
        <v>112</v>
      </c>
      <c r="H558" s="44">
        <v>0</v>
      </c>
      <c r="I558" s="130">
        <v>0</v>
      </c>
      <c r="J558" s="130">
        <v>0</v>
      </c>
      <c r="K558" s="130">
        <v>0</v>
      </c>
      <c r="L558" s="130">
        <v>0</v>
      </c>
      <c r="M558" s="130">
        <v>0</v>
      </c>
    </row>
    <row r="559" spans="2:13" ht="19.5" customHeight="1">
      <c r="B559" s="61" t="s">
        <v>74</v>
      </c>
      <c r="C559" s="43" t="s">
        <v>82</v>
      </c>
      <c r="D559" s="43" t="s">
        <v>78</v>
      </c>
      <c r="E559" s="91"/>
      <c r="F559" s="43"/>
      <c r="G559" s="43"/>
      <c r="H559" s="44">
        <f aca="true" t="shared" si="191" ref="H559:M559">H560</f>
        <v>22562.899999999998</v>
      </c>
      <c r="I559" s="130">
        <f t="shared" si="191"/>
        <v>0</v>
      </c>
      <c r="J559" s="130">
        <f t="shared" si="191"/>
        <v>22562.899999999998</v>
      </c>
      <c r="K559" s="130">
        <f t="shared" si="191"/>
        <v>22658.899999999998</v>
      </c>
      <c r="L559" s="130">
        <f t="shared" si="191"/>
        <v>0</v>
      </c>
      <c r="M559" s="130">
        <f t="shared" si="191"/>
        <v>22658.899999999998</v>
      </c>
    </row>
    <row r="560" spans="2:13" ht="45">
      <c r="B560" s="109" t="str">
        <f>'вед.прил14'!A656</f>
        <v>Муниципальная программа "Культура и искусство города Ливны Орловской области на 2020-2024 годы"</v>
      </c>
      <c r="C560" s="25" t="s">
        <v>82</v>
      </c>
      <c r="D560" s="25" t="s">
        <v>78</v>
      </c>
      <c r="E560" s="25" t="str">
        <f>'вед.прил14'!E656</f>
        <v>53 0 00 00000 </v>
      </c>
      <c r="F560" s="25"/>
      <c r="G560" s="25"/>
      <c r="H560" s="26">
        <f aca="true" t="shared" si="192" ref="H560:M560">H561+H567+H573+H585+H592</f>
        <v>22562.899999999998</v>
      </c>
      <c r="I560" s="131">
        <f t="shared" si="192"/>
        <v>0</v>
      </c>
      <c r="J560" s="131">
        <f t="shared" si="192"/>
        <v>22562.899999999998</v>
      </c>
      <c r="K560" s="131">
        <f t="shared" si="192"/>
        <v>22658.899999999998</v>
      </c>
      <c r="L560" s="131">
        <f t="shared" si="192"/>
        <v>0</v>
      </c>
      <c r="M560" s="131">
        <f t="shared" si="192"/>
        <v>22658.899999999998</v>
      </c>
    </row>
    <row r="561" spans="2:13" ht="30">
      <c r="B561" s="106" t="str">
        <f>'вед.прил14'!A657</f>
        <v>Подпрограмма "Развитие учреждений культурно-досугового типа города Ливны" </v>
      </c>
      <c r="C561" s="25" t="s">
        <v>82</v>
      </c>
      <c r="D561" s="25" t="s">
        <v>78</v>
      </c>
      <c r="E561" s="25" t="str">
        <f>'вед.прил14'!E657</f>
        <v>53 2 00 00000 </v>
      </c>
      <c r="F561" s="25"/>
      <c r="G561" s="25"/>
      <c r="H561" s="26">
        <f aca="true" t="shared" si="193" ref="H561:M565">H562</f>
        <v>15620.5</v>
      </c>
      <c r="I561" s="131">
        <f t="shared" si="193"/>
        <v>0</v>
      </c>
      <c r="J561" s="131">
        <f t="shared" si="193"/>
        <v>15620.5</v>
      </c>
      <c r="K561" s="131">
        <f t="shared" si="193"/>
        <v>15620.5</v>
      </c>
      <c r="L561" s="131">
        <f t="shared" si="193"/>
        <v>0</v>
      </c>
      <c r="M561" s="131">
        <f t="shared" si="193"/>
        <v>15620.5</v>
      </c>
    </row>
    <row r="562" spans="2:13" ht="60">
      <c r="B562" s="109" t="str">
        <f>'вед.прил14'!A658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562" s="25" t="s">
        <v>82</v>
      </c>
      <c r="D562" s="25" t="s">
        <v>78</v>
      </c>
      <c r="E562" s="25" t="str">
        <f>'вед.прил14'!E658</f>
        <v>53 2 01 00000</v>
      </c>
      <c r="F562" s="25"/>
      <c r="G562" s="25"/>
      <c r="H562" s="26">
        <f t="shared" si="193"/>
        <v>15620.5</v>
      </c>
      <c r="I562" s="131">
        <f t="shared" si="193"/>
        <v>0</v>
      </c>
      <c r="J562" s="131">
        <f t="shared" si="193"/>
        <v>15620.5</v>
      </c>
      <c r="K562" s="131">
        <f t="shared" si="193"/>
        <v>15620.5</v>
      </c>
      <c r="L562" s="131">
        <f t="shared" si="193"/>
        <v>0</v>
      </c>
      <c r="M562" s="131">
        <f t="shared" si="193"/>
        <v>15620.5</v>
      </c>
    </row>
    <row r="563" spans="2:13" ht="19.5" customHeight="1">
      <c r="B563" s="109" t="s">
        <v>190</v>
      </c>
      <c r="C563" s="25" t="s">
        <v>82</v>
      </c>
      <c r="D563" s="25" t="s">
        <v>78</v>
      </c>
      <c r="E563" s="25" t="str">
        <f>'вед.прил14'!E659</f>
        <v>53 2 01 77290</v>
      </c>
      <c r="F563" s="25"/>
      <c r="G563" s="25"/>
      <c r="H563" s="26">
        <f t="shared" si="193"/>
        <v>15620.5</v>
      </c>
      <c r="I563" s="131">
        <f t="shared" si="193"/>
        <v>0</v>
      </c>
      <c r="J563" s="131">
        <f t="shared" si="193"/>
        <v>15620.5</v>
      </c>
      <c r="K563" s="131">
        <f t="shared" si="193"/>
        <v>15620.5</v>
      </c>
      <c r="L563" s="131">
        <f t="shared" si="193"/>
        <v>0</v>
      </c>
      <c r="M563" s="131">
        <f t="shared" si="193"/>
        <v>15620.5</v>
      </c>
    </row>
    <row r="564" spans="2:13" ht="45">
      <c r="B564" s="109" t="s">
        <v>135</v>
      </c>
      <c r="C564" s="25" t="s">
        <v>82</v>
      </c>
      <c r="D564" s="25" t="s">
        <v>78</v>
      </c>
      <c r="E564" s="25" t="str">
        <f>'вед.прил14'!E660</f>
        <v>53 2 01 77290</v>
      </c>
      <c r="F564" s="25" t="s">
        <v>134</v>
      </c>
      <c r="G564" s="25"/>
      <c r="H564" s="26">
        <f t="shared" si="193"/>
        <v>15620.5</v>
      </c>
      <c r="I564" s="131">
        <f t="shared" si="193"/>
        <v>0</v>
      </c>
      <c r="J564" s="131">
        <f t="shared" si="193"/>
        <v>15620.5</v>
      </c>
      <c r="K564" s="131">
        <f t="shared" si="193"/>
        <v>15620.5</v>
      </c>
      <c r="L564" s="131">
        <f t="shared" si="193"/>
        <v>0</v>
      </c>
      <c r="M564" s="131">
        <f t="shared" si="193"/>
        <v>15620.5</v>
      </c>
    </row>
    <row r="565" spans="2:13" ht="19.5" customHeight="1">
      <c r="B565" s="106" t="s">
        <v>137</v>
      </c>
      <c r="C565" s="25" t="s">
        <v>82</v>
      </c>
      <c r="D565" s="25" t="s">
        <v>78</v>
      </c>
      <c r="E565" s="25" t="str">
        <f>'вед.прил14'!E661</f>
        <v>53 2 01 77290</v>
      </c>
      <c r="F565" s="25" t="s">
        <v>136</v>
      </c>
      <c r="G565" s="25"/>
      <c r="H565" s="26">
        <f t="shared" si="193"/>
        <v>15620.5</v>
      </c>
      <c r="I565" s="131">
        <f t="shared" si="193"/>
        <v>0</v>
      </c>
      <c r="J565" s="131">
        <f t="shared" si="193"/>
        <v>15620.5</v>
      </c>
      <c r="K565" s="131">
        <f t="shared" si="193"/>
        <v>15620.5</v>
      </c>
      <c r="L565" s="131">
        <f t="shared" si="193"/>
        <v>0</v>
      </c>
      <c r="M565" s="131">
        <f t="shared" si="193"/>
        <v>15620.5</v>
      </c>
    </row>
    <row r="566" spans="2:13" ht="20.25" customHeight="1">
      <c r="B566" s="108" t="s">
        <v>122</v>
      </c>
      <c r="C566" s="27" t="s">
        <v>82</v>
      </c>
      <c r="D566" s="27" t="s">
        <v>78</v>
      </c>
      <c r="E566" s="27" t="str">
        <f>'вед.прил14'!E662</f>
        <v>53 2 01 77290</v>
      </c>
      <c r="F566" s="27" t="s">
        <v>136</v>
      </c>
      <c r="G566" s="27" t="s">
        <v>111</v>
      </c>
      <c r="H566" s="28">
        <f>'вед.прил14'!I662</f>
        <v>15620.5</v>
      </c>
      <c r="I566" s="132">
        <f>'вед.прил14'!J662</f>
        <v>0</v>
      </c>
      <c r="J566" s="132">
        <f>'вед.прил14'!K662</f>
        <v>15620.5</v>
      </c>
      <c r="K566" s="132">
        <f>'вед.прил14'!L662</f>
        <v>15620.5</v>
      </c>
      <c r="L566" s="133">
        <f>'вед.прил14'!M662</f>
        <v>0</v>
      </c>
      <c r="M566" s="133">
        <f>'вед.прил14'!R662</f>
        <v>15620.5</v>
      </c>
    </row>
    <row r="567" spans="2:13" ht="30">
      <c r="B567" s="109" t="str">
        <f>'вед.прил14'!A663</f>
        <v>Подпрограмма "Развитие музейной деятельности в городе Ливны" </v>
      </c>
      <c r="C567" s="25" t="s">
        <v>82</v>
      </c>
      <c r="D567" s="25" t="s">
        <v>78</v>
      </c>
      <c r="E567" s="25" t="str">
        <f>'вед.прил14'!E663</f>
        <v>53 3 00 00000</v>
      </c>
      <c r="F567" s="25"/>
      <c r="G567" s="25"/>
      <c r="H567" s="26">
        <f aca="true" t="shared" si="194" ref="H567:M571">H568</f>
        <v>3059.1</v>
      </c>
      <c r="I567" s="131">
        <f t="shared" si="194"/>
        <v>0</v>
      </c>
      <c r="J567" s="131">
        <f t="shared" si="194"/>
        <v>3059.1</v>
      </c>
      <c r="K567" s="131">
        <f t="shared" si="194"/>
        <v>3059.1</v>
      </c>
      <c r="L567" s="131">
        <f t="shared" si="194"/>
        <v>0</v>
      </c>
      <c r="M567" s="131">
        <f t="shared" si="194"/>
        <v>3059.1</v>
      </c>
    </row>
    <row r="568" spans="2:13" ht="30">
      <c r="B568" s="109" t="str">
        <f>'вед.прил14'!A664</f>
        <v>Основное мероприятие "Обеспечение  деятельности музея"</v>
      </c>
      <c r="C568" s="25" t="s">
        <v>82</v>
      </c>
      <c r="D568" s="25" t="s">
        <v>78</v>
      </c>
      <c r="E568" s="25" t="str">
        <f>'вед.прил14'!E664</f>
        <v>53 3 01 00000</v>
      </c>
      <c r="F568" s="25"/>
      <c r="G568" s="25"/>
      <c r="H568" s="26">
        <f t="shared" si="194"/>
        <v>3059.1</v>
      </c>
      <c r="I568" s="131">
        <f t="shared" si="194"/>
        <v>0</v>
      </c>
      <c r="J568" s="131">
        <f t="shared" si="194"/>
        <v>3059.1</v>
      </c>
      <c r="K568" s="131">
        <f t="shared" si="194"/>
        <v>3059.1</v>
      </c>
      <c r="L568" s="131">
        <f t="shared" si="194"/>
        <v>0</v>
      </c>
      <c r="M568" s="131">
        <f t="shared" si="194"/>
        <v>3059.1</v>
      </c>
    </row>
    <row r="569" spans="2:13" ht="20.25" customHeight="1">
      <c r="B569" s="109" t="s">
        <v>190</v>
      </c>
      <c r="C569" s="25" t="s">
        <v>82</v>
      </c>
      <c r="D569" s="25" t="s">
        <v>78</v>
      </c>
      <c r="E569" s="25" t="str">
        <f>'вед.прил14'!E665</f>
        <v>53 3 01 77300</v>
      </c>
      <c r="F569" s="25"/>
      <c r="G569" s="25"/>
      <c r="H569" s="26">
        <f t="shared" si="194"/>
        <v>3059.1</v>
      </c>
      <c r="I569" s="131">
        <f t="shared" si="194"/>
        <v>0</v>
      </c>
      <c r="J569" s="131">
        <f t="shared" si="194"/>
        <v>3059.1</v>
      </c>
      <c r="K569" s="131">
        <f t="shared" si="194"/>
        <v>3059.1</v>
      </c>
      <c r="L569" s="131">
        <f t="shared" si="194"/>
        <v>0</v>
      </c>
      <c r="M569" s="131">
        <f t="shared" si="194"/>
        <v>3059.1</v>
      </c>
    </row>
    <row r="570" spans="2:13" ht="45">
      <c r="B570" s="109" t="s">
        <v>135</v>
      </c>
      <c r="C570" s="25" t="s">
        <v>82</v>
      </c>
      <c r="D570" s="25" t="s">
        <v>78</v>
      </c>
      <c r="E570" s="25" t="str">
        <f>'вед.прил14'!E666</f>
        <v>53 3 01 77300</v>
      </c>
      <c r="F570" s="25" t="s">
        <v>134</v>
      </c>
      <c r="G570" s="25"/>
      <c r="H570" s="26">
        <f t="shared" si="194"/>
        <v>3059.1</v>
      </c>
      <c r="I570" s="131">
        <f t="shared" si="194"/>
        <v>0</v>
      </c>
      <c r="J570" s="131">
        <f t="shared" si="194"/>
        <v>3059.1</v>
      </c>
      <c r="K570" s="131">
        <f t="shared" si="194"/>
        <v>3059.1</v>
      </c>
      <c r="L570" s="131">
        <f t="shared" si="194"/>
        <v>0</v>
      </c>
      <c r="M570" s="131">
        <f t="shared" si="194"/>
        <v>3059.1</v>
      </c>
    </row>
    <row r="571" spans="2:13" ht="20.25" customHeight="1">
      <c r="B571" s="106" t="s">
        <v>137</v>
      </c>
      <c r="C571" s="25" t="s">
        <v>82</v>
      </c>
      <c r="D571" s="25" t="s">
        <v>78</v>
      </c>
      <c r="E571" s="25" t="str">
        <f>'вед.прил14'!E667</f>
        <v>53 3 01 77300</v>
      </c>
      <c r="F571" s="25" t="s">
        <v>136</v>
      </c>
      <c r="G571" s="25"/>
      <c r="H571" s="26">
        <f t="shared" si="194"/>
        <v>3059.1</v>
      </c>
      <c r="I571" s="131">
        <f t="shared" si="194"/>
        <v>0</v>
      </c>
      <c r="J571" s="131">
        <f t="shared" si="194"/>
        <v>3059.1</v>
      </c>
      <c r="K571" s="131">
        <f t="shared" si="194"/>
        <v>3059.1</v>
      </c>
      <c r="L571" s="131">
        <f t="shared" si="194"/>
        <v>0</v>
      </c>
      <c r="M571" s="131">
        <f t="shared" si="194"/>
        <v>3059.1</v>
      </c>
    </row>
    <row r="572" spans="2:13" ht="20.25" customHeight="1">
      <c r="B572" s="108" t="s">
        <v>122</v>
      </c>
      <c r="C572" s="27" t="s">
        <v>82</v>
      </c>
      <c r="D572" s="27" t="s">
        <v>78</v>
      </c>
      <c r="E572" s="27" t="str">
        <f>'вед.прил14'!E668</f>
        <v>53 3 01 77300</v>
      </c>
      <c r="F572" s="27" t="s">
        <v>136</v>
      </c>
      <c r="G572" s="27" t="s">
        <v>111</v>
      </c>
      <c r="H572" s="28">
        <f>'вед.прил14'!I668</f>
        <v>3059.1</v>
      </c>
      <c r="I572" s="132">
        <f>'вед.прил14'!J668</f>
        <v>0</v>
      </c>
      <c r="J572" s="132">
        <f>'вед.прил14'!K668</f>
        <v>3059.1</v>
      </c>
      <c r="K572" s="132">
        <f>'вед.прил14'!L668</f>
        <v>3059.1</v>
      </c>
      <c r="L572" s="133">
        <f>'вед.прил14'!M668</f>
        <v>0</v>
      </c>
      <c r="M572" s="133">
        <f>'вед.прил14'!R668</f>
        <v>3059.1</v>
      </c>
    </row>
    <row r="573" spans="2:13" ht="30">
      <c r="B573" s="109" t="str">
        <f>'вед.прил14'!A669</f>
        <v>Подпрограмма "Развитие библиотечной системы города Ливны" </v>
      </c>
      <c r="C573" s="25" t="s">
        <v>82</v>
      </c>
      <c r="D573" s="25" t="s">
        <v>78</v>
      </c>
      <c r="E573" s="25" t="str">
        <f>'вед.прил14'!E669</f>
        <v>53 4 00 00000</v>
      </c>
      <c r="F573" s="25"/>
      <c r="G573" s="25"/>
      <c r="H573" s="26">
        <f aca="true" t="shared" si="195" ref="H573:M574">H574</f>
        <v>3201.2999999999997</v>
      </c>
      <c r="I573" s="131">
        <f t="shared" si="195"/>
        <v>0</v>
      </c>
      <c r="J573" s="131">
        <f t="shared" si="195"/>
        <v>3201.2999999999997</v>
      </c>
      <c r="K573" s="131">
        <f t="shared" si="195"/>
        <v>3201.2999999999997</v>
      </c>
      <c r="L573" s="131">
        <f t="shared" si="195"/>
        <v>0</v>
      </c>
      <c r="M573" s="131">
        <f t="shared" si="195"/>
        <v>3201.2999999999997</v>
      </c>
    </row>
    <row r="574" spans="2:13" ht="30">
      <c r="B574" s="109" t="str">
        <f>'вед.прил14'!A670</f>
        <v>Основное мероприятие "Обеспечение деятельности библиотечной системы"</v>
      </c>
      <c r="C574" s="25" t="s">
        <v>82</v>
      </c>
      <c r="D574" s="25" t="s">
        <v>78</v>
      </c>
      <c r="E574" s="25" t="str">
        <f>'вед.прил14'!E670</f>
        <v>53 4 01 00000</v>
      </c>
      <c r="F574" s="25"/>
      <c r="G574" s="25"/>
      <c r="H574" s="26">
        <f t="shared" si="195"/>
        <v>3201.2999999999997</v>
      </c>
      <c r="I574" s="131">
        <f t="shared" si="195"/>
        <v>0</v>
      </c>
      <c r="J574" s="131">
        <f t="shared" si="195"/>
        <v>3201.2999999999997</v>
      </c>
      <c r="K574" s="131">
        <f t="shared" si="195"/>
        <v>3201.2999999999997</v>
      </c>
      <c r="L574" s="131">
        <f t="shared" si="195"/>
        <v>0</v>
      </c>
      <c r="M574" s="131">
        <f t="shared" si="195"/>
        <v>3201.2999999999997</v>
      </c>
    </row>
    <row r="575" spans="2:13" ht="21.75" customHeight="1">
      <c r="B575" s="109" t="s">
        <v>190</v>
      </c>
      <c r="C575" s="25" t="s">
        <v>82</v>
      </c>
      <c r="D575" s="25" t="s">
        <v>78</v>
      </c>
      <c r="E575" s="25" t="str">
        <f>'вед.прил14'!E671</f>
        <v>53 4 01 77310</v>
      </c>
      <c r="F575" s="25"/>
      <c r="G575" s="25"/>
      <c r="H575" s="26">
        <f aca="true" t="shared" si="196" ref="H575:M575">H576+H579+H584</f>
        <v>3201.2999999999997</v>
      </c>
      <c r="I575" s="131">
        <f t="shared" si="196"/>
        <v>0</v>
      </c>
      <c r="J575" s="131">
        <f t="shared" si="196"/>
        <v>3201.2999999999997</v>
      </c>
      <c r="K575" s="131">
        <f t="shared" si="196"/>
        <v>3201.2999999999997</v>
      </c>
      <c r="L575" s="131">
        <f t="shared" si="196"/>
        <v>0</v>
      </c>
      <c r="M575" s="131">
        <f t="shared" si="196"/>
        <v>3201.2999999999997</v>
      </c>
    </row>
    <row r="576" spans="2:13" ht="90">
      <c r="B576" s="106" t="s">
        <v>208</v>
      </c>
      <c r="C576" s="25" t="s">
        <v>82</v>
      </c>
      <c r="D576" s="25" t="s">
        <v>78</v>
      </c>
      <c r="E576" s="25" t="str">
        <f>'вед.прил14'!E672</f>
        <v>53 4 01 77310</v>
      </c>
      <c r="F576" s="25" t="s">
        <v>130</v>
      </c>
      <c r="G576" s="25"/>
      <c r="H576" s="26">
        <f aca="true" t="shared" si="197" ref="H576:M577">H577</f>
        <v>2623.4</v>
      </c>
      <c r="I576" s="131">
        <f t="shared" si="197"/>
        <v>0</v>
      </c>
      <c r="J576" s="131">
        <f t="shared" si="197"/>
        <v>2623.4</v>
      </c>
      <c r="K576" s="131">
        <f t="shared" si="197"/>
        <v>2623.4</v>
      </c>
      <c r="L576" s="131">
        <f t="shared" si="197"/>
        <v>0</v>
      </c>
      <c r="M576" s="131">
        <f t="shared" si="197"/>
        <v>2623.4</v>
      </c>
    </row>
    <row r="577" spans="2:13" ht="30">
      <c r="B577" s="106" t="s">
        <v>139</v>
      </c>
      <c r="C577" s="25" t="s">
        <v>82</v>
      </c>
      <c r="D577" s="25" t="s">
        <v>78</v>
      </c>
      <c r="E577" s="25" t="str">
        <f>'вед.прил14'!E673</f>
        <v>53 4 01 77310</v>
      </c>
      <c r="F577" s="25" t="s">
        <v>138</v>
      </c>
      <c r="G577" s="25"/>
      <c r="H577" s="26">
        <f t="shared" si="197"/>
        <v>2623.4</v>
      </c>
      <c r="I577" s="131">
        <f t="shared" si="197"/>
        <v>0</v>
      </c>
      <c r="J577" s="131">
        <f t="shared" si="197"/>
        <v>2623.4</v>
      </c>
      <c r="K577" s="131">
        <f t="shared" si="197"/>
        <v>2623.4</v>
      </c>
      <c r="L577" s="131">
        <f t="shared" si="197"/>
        <v>0</v>
      </c>
      <c r="M577" s="131">
        <f t="shared" si="197"/>
        <v>2623.4</v>
      </c>
    </row>
    <row r="578" spans="2:13" ht="20.25" customHeight="1">
      <c r="B578" s="110" t="s">
        <v>122</v>
      </c>
      <c r="C578" s="27" t="s">
        <v>82</v>
      </c>
      <c r="D578" s="27" t="s">
        <v>78</v>
      </c>
      <c r="E578" s="27" t="str">
        <f>'вед.прил14'!E674</f>
        <v>53 4 01 77310</v>
      </c>
      <c r="F578" s="27" t="s">
        <v>138</v>
      </c>
      <c r="G578" s="27" t="s">
        <v>111</v>
      </c>
      <c r="H578" s="28">
        <f>'вед.прил14'!I674</f>
        <v>2623.4</v>
      </c>
      <c r="I578" s="132">
        <f>'вед.прил14'!J674</f>
        <v>0</v>
      </c>
      <c r="J578" s="132">
        <f>'вед.прил14'!K674</f>
        <v>2623.4</v>
      </c>
      <c r="K578" s="132">
        <f>'вед.прил14'!L674</f>
        <v>2623.4</v>
      </c>
      <c r="L578" s="133">
        <f>'вед.прил14'!M674</f>
        <v>0</v>
      </c>
      <c r="M578" s="133">
        <f>'вед.прил14'!R674</f>
        <v>2623.4</v>
      </c>
    </row>
    <row r="579" spans="2:13" ht="45">
      <c r="B579" s="109" t="s">
        <v>224</v>
      </c>
      <c r="C579" s="25" t="s">
        <v>82</v>
      </c>
      <c r="D579" s="25" t="s">
        <v>78</v>
      </c>
      <c r="E579" s="25" t="str">
        <f>'вед.прил14'!E675</f>
        <v>53 4 01 77310</v>
      </c>
      <c r="F579" s="25" t="s">
        <v>132</v>
      </c>
      <c r="G579" s="25"/>
      <c r="H579" s="26">
        <f aca="true" t="shared" si="198" ref="H579:M580">H580</f>
        <v>510.7</v>
      </c>
      <c r="I579" s="131">
        <f t="shared" si="198"/>
        <v>0</v>
      </c>
      <c r="J579" s="131">
        <f t="shared" si="198"/>
        <v>510.7</v>
      </c>
      <c r="K579" s="131">
        <f t="shared" si="198"/>
        <v>510.7</v>
      </c>
      <c r="L579" s="131">
        <f t="shared" si="198"/>
        <v>0</v>
      </c>
      <c r="M579" s="131">
        <f t="shared" si="198"/>
        <v>510.7</v>
      </c>
    </row>
    <row r="580" spans="2:13" ht="45">
      <c r="B580" s="109" t="s">
        <v>210</v>
      </c>
      <c r="C580" s="25" t="s">
        <v>82</v>
      </c>
      <c r="D580" s="25" t="s">
        <v>78</v>
      </c>
      <c r="E580" s="25" t="str">
        <f>'вед.прил14'!E676</f>
        <v>53 4 01 77310</v>
      </c>
      <c r="F580" s="25" t="s">
        <v>133</v>
      </c>
      <c r="G580" s="25"/>
      <c r="H580" s="26">
        <f t="shared" si="198"/>
        <v>510.7</v>
      </c>
      <c r="I580" s="131">
        <f t="shared" si="198"/>
        <v>0</v>
      </c>
      <c r="J580" s="131">
        <f t="shared" si="198"/>
        <v>510.7</v>
      </c>
      <c r="K580" s="131">
        <f t="shared" si="198"/>
        <v>510.7</v>
      </c>
      <c r="L580" s="131">
        <f t="shared" si="198"/>
        <v>0</v>
      </c>
      <c r="M580" s="131">
        <f t="shared" si="198"/>
        <v>510.7</v>
      </c>
    </row>
    <row r="581" spans="2:13" ht="18.75" customHeight="1">
      <c r="B581" s="108" t="s">
        <v>122</v>
      </c>
      <c r="C581" s="27" t="s">
        <v>82</v>
      </c>
      <c r="D581" s="27" t="s">
        <v>78</v>
      </c>
      <c r="E581" s="27" t="str">
        <f>'вед.прил14'!E677</f>
        <v>53 4 01 77310</v>
      </c>
      <c r="F581" s="27" t="s">
        <v>133</v>
      </c>
      <c r="G581" s="27" t="s">
        <v>111</v>
      </c>
      <c r="H581" s="28">
        <f>'вед.прил14'!I677</f>
        <v>510.7</v>
      </c>
      <c r="I581" s="132">
        <f>'вед.прил14'!J677</f>
        <v>0</v>
      </c>
      <c r="J581" s="132">
        <f>'вед.прил14'!K677</f>
        <v>510.7</v>
      </c>
      <c r="K581" s="132">
        <f>'вед.прил14'!L677</f>
        <v>510.7</v>
      </c>
      <c r="L581" s="133">
        <f>'вед.прил14'!M677</f>
        <v>0</v>
      </c>
      <c r="M581" s="133">
        <f>'вед.прил14'!R677</f>
        <v>510.7</v>
      </c>
    </row>
    <row r="582" spans="2:13" ht="19.5" customHeight="1">
      <c r="B582" s="109" t="s">
        <v>141</v>
      </c>
      <c r="C582" s="25" t="s">
        <v>82</v>
      </c>
      <c r="D582" s="25" t="s">
        <v>78</v>
      </c>
      <c r="E582" s="25" t="s">
        <v>297</v>
      </c>
      <c r="F582" s="25" t="s">
        <v>140</v>
      </c>
      <c r="G582" s="25"/>
      <c r="H582" s="26">
        <f aca="true" t="shared" si="199" ref="H582:M583">H583</f>
        <v>67.2</v>
      </c>
      <c r="I582" s="131">
        <f t="shared" si="199"/>
        <v>0</v>
      </c>
      <c r="J582" s="131">
        <f t="shared" si="199"/>
        <v>67.2</v>
      </c>
      <c r="K582" s="131">
        <f t="shared" si="199"/>
        <v>67.2</v>
      </c>
      <c r="L582" s="131">
        <f t="shared" si="199"/>
        <v>0</v>
      </c>
      <c r="M582" s="131">
        <f t="shared" si="199"/>
        <v>67.2</v>
      </c>
    </row>
    <row r="583" spans="2:13" ht="18.75" customHeight="1">
      <c r="B583" s="109" t="s">
        <v>143</v>
      </c>
      <c r="C583" s="25" t="s">
        <v>82</v>
      </c>
      <c r="D583" s="25" t="s">
        <v>78</v>
      </c>
      <c r="E583" s="25" t="s">
        <v>297</v>
      </c>
      <c r="F583" s="25" t="s">
        <v>142</v>
      </c>
      <c r="G583" s="25"/>
      <c r="H583" s="26">
        <f t="shared" si="199"/>
        <v>67.2</v>
      </c>
      <c r="I583" s="131">
        <f t="shared" si="199"/>
        <v>0</v>
      </c>
      <c r="J583" s="131">
        <f t="shared" si="199"/>
        <v>67.2</v>
      </c>
      <c r="K583" s="131">
        <f t="shared" si="199"/>
        <v>67.2</v>
      </c>
      <c r="L583" s="131">
        <f t="shared" si="199"/>
        <v>0</v>
      </c>
      <c r="M583" s="131">
        <f t="shared" si="199"/>
        <v>67.2</v>
      </c>
    </row>
    <row r="584" spans="2:13" ht="19.5" customHeight="1">
      <c r="B584" s="108" t="s">
        <v>122</v>
      </c>
      <c r="C584" s="27" t="s">
        <v>82</v>
      </c>
      <c r="D584" s="27" t="s">
        <v>78</v>
      </c>
      <c r="E584" s="27" t="s">
        <v>297</v>
      </c>
      <c r="F584" s="27" t="s">
        <v>142</v>
      </c>
      <c r="G584" s="27" t="s">
        <v>111</v>
      </c>
      <c r="H584" s="28">
        <f>'вед.прил14'!I680</f>
        <v>67.2</v>
      </c>
      <c r="I584" s="132">
        <f>'вед.прил14'!J680</f>
        <v>0</v>
      </c>
      <c r="J584" s="132">
        <f>'вед.прил14'!K680</f>
        <v>67.2</v>
      </c>
      <c r="K584" s="132">
        <f>'вед.прил14'!L680</f>
        <v>67.2</v>
      </c>
      <c r="L584" s="133">
        <f>'вед.прил14'!M680</f>
        <v>0</v>
      </c>
      <c r="M584" s="133">
        <f>'вед.прил14'!R680</f>
        <v>67.2</v>
      </c>
    </row>
    <row r="585" spans="2:13" ht="30">
      <c r="B585" s="109" t="str">
        <f>'вед.прил14'!A681</f>
        <v>Подпрограмма "Проведение культурно-массовых мероприятий" </v>
      </c>
      <c r="C585" s="25" t="s">
        <v>82</v>
      </c>
      <c r="D585" s="25" t="s">
        <v>78</v>
      </c>
      <c r="E585" s="25" t="str">
        <f>'вед.прил14'!E681</f>
        <v>53 5 00 00000</v>
      </c>
      <c r="F585" s="25"/>
      <c r="G585" s="25"/>
      <c r="H585" s="26">
        <f aca="true" t="shared" si="200" ref="H585:M589">H586</f>
        <v>490</v>
      </c>
      <c r="I585" s="131">
        <f t="shared" si="200"/>
        <v>0</v>
      </c>
      <c r="J585" s="131">
        <f t="shared" si="200"/>
        <v>490</v>
      </c>
      <c r="K585" s="131">
        <f t="shared" si="200"/>
        <v>578</v>
      </c>
      <c r="L585" s="131">
        <f t="shared" si="200"/>
        <v>0</v>
      </c>
      <c r="M585" s="131">
        <f t="shared" si="200"/>
        <v>578</v>
      </c>
    </row>
    <row r="586" spans="2:13" ht="45">
      <c r="B586" s="109" t="str">
        <f>'вед.прил14'!A682</f>
        <v>Основное мероприятие "Организация содержательного досуга и обеспечение условий для отдыха горожан"</v>
      </c>
      <c r="C586" s="25" t="s">
        <v>82</v>
      </c>
      <c r="D586" s="25" t="s">
        <v>78</v>
      </c>
      <c r="E586" s="25" t="str">
        <f>'вед.прил14'!E682</f>
        <v>53 5 01 00000</v>
      </c>
      <c r="F586" s="25"/>
      <c r="G586" s="25"/>
      <c r="H586" s="26">
        <f t="shared" si="200"/>
        <v>490</v>
      </c>
      <c r="I586" s="131">
        <f t="shared" si="200"/>
        <v>0</v>
      </c>
      <c r="J586" s="131">
        <f t="shared" si="200"/>
        <v>490</v>
      </c>
      <c r="K586" s="131">
        <f t="shared" si="200"/>
        <v>578</v>
      </c>
      <c r="L586" s="131">
        <f t="shared" si="200"/>
        <v>0</v>
      </c>
      <c r="M586" s="131">
        <f t="shared" si="200"/>
        <v>578</v>
      </c>
    </row>
    <row r="587" spans="2:13" ht="20.25" customHeight="1">
      <c r="B587" s="109" t="s">
        <v>190</v>
      </c>
      <c r="C587" s="25" t="s">
        <v>82</v>
      </c>
      <c r="D587" s="25" t="s">
        <v>78</v>
      </c>
      <c r="E587" s="25" t="str">
        <f>'вед.прил14'!E683</f>
        <v>53 5 01 77330</v>
      </c>
      <c r="F587" s="25"/>
      <c r="G587" s="25"/>
      <c r="H587" s="26">
        <f t="shared" si="200"/>
        <v>490</v>
      </c>
      <c r="I587" s="131">
        <f t="shared" si="200"/>
        <v>0</v>
      </c>
      <c r="J587" s="131">
        <f t="shared" si="200"/>
        <v>490</v>
      </c>
      <c r="K587" s="131">
        <f t="shared" si="200"/>
        <v>578</v>
      </c>
      <c r="L587" s="131">
        <f t="shared" si="200"/>
        <v>0</v>
      </c>
      <c r="M587" s="131">
        <f t="shared" si="200"/>
        <v>578</v>
      </c>
    </row>
    <row r="588" spans="2:13" ht="45">
      <c r="B588" s="109" t="s">
        <v>224</v>
      </c>
      <c r="C588" s="25" t="s">
        <v>82</v>
      </c>
      <c r="D588" s="25" t="s">
        <v>78</v>
      </c>
      <c r="E588" s="25" t="str">
        <f>'вед.прил14'!E684</f>
        <v>53 5 01 77330</v>
      </c>
      <c r="F588" s="25" t="s">
        <v>132</v>
      </c>
      <c r="G588" s="25"/>
      <c r="H588" s="26">
        <f t="shared" si="200"/>
        <v>490</v>
      </c>
      <c r="I588" s="131">
        <f t="shared" si="200"/>
        <v>0</v>
      </c>
      <c r="J588" s="131">
        <f t="shared" si="200"/>
        <v>490</v>
      </c>
      <c r="K588" s="131">
        <f t="shared" si="200"/>
        <v>578</v>
      </c>
      <c r="L588" s="131">
        <f t="shared" si="200"/>
        <v>0</v>
      </c>
      <c r="M588" s="131">
        <f t="shared" si="200"/>
        <v>578</v>
      </c>
    </row>
    <row r="589" spans="2:13" ht="45">
      <c r="B589" s="109" t="s">
        <v>210</v>
      </c>
      <c r="C589" s="25" t="s">
        <v>82</v>
      </c>
      <c r="D589" s="25" t="s">
        <v>78</v>
      </c>
      <c r="E589" s="25" t="str">
        <f>'вед.прил14'!E685</f>
        <v>53 5 01 77330</v>
      </c>
      <c r="F589" s="25" t="s">
        <v>133</v>
      </c>
      <c r="G589" s="25"/>
      <c r="H589" s="26">
        <f t="shared" si="200"/>
        <v>490</v>
      </c>
      <c r="I589" s="131">
        <f t="shared" si="200"/>
        <v>0</v>
      </c>
      <c r="J589" s="131">
        <f t="shared" si="200"/>
        <v>490</v>
      </c>
      <c r="K589" s="131">
        <f t="shared" si="200"/>
        <v>578</v>
      </c>
      <c r="L589" s="131">
        <f t="shared" si="200"/>
        <v>0</v>
      </c>
      <c r="M589" s="131">
        <f t="shared" si="200"/>
        <v>578</v>
      </c>
    </row>
    <row r="590" spans="2:13" ht="21" customHeight="1">
      <c r="B590" s="110" t="s">
        <v>122</v>
      </c>
      <c r="C590" s="27" t="s">
        <v>82</v>
      </c>
      <c r="D590" s="27" t="s">
        <v>78</v>
      </c>
      <c r="E590" s="27" t="str">
        <f>'вед.прил14'!E686</f>
        <v>53 5 01 77330</v>
      </c>
      <c r="F590" s="27" t="s">
        <v>133</v>
      </c>
      <c r="G590" s="27" t="s">
        <v>111</v>
      </c>
      <c r="H590" s="28">
        <f>'вед.прил14'!I686</f>
        <v>490</v>
      </c>
      <c r="I590" s="132">
        <f>'вед.прил14'!J686</f>
        <v>0</v>
      </c>
      <c r="J590" s="132">
        <f>'вед.прил14'!K686</f>
        <v>490</v>
      </c>
      <c r="K590" s="132">
        <f>'вед.прил14'!L686</f>
        <v>578</v>
      </c>
      <c r="L590" s="133">
        <f>'вед.прил14'!M686</f>
        <v>0</v>
      </c>
      <c r="M590" s="133">
        <f>'вед.прил14'!R686</f>
        <v>578</v>
      </c>
    </row>
    <row r="591" spans="2:13" ht="30">
      <c r="B591" s="106" t="str">
        <f>'вед.прил14'!A687</f>
        <v>Подпрограмма "Обеспечение сохранности объектов культурного наследия"</v>
      </c>
      <c r="C591" s="25" t="s">
        <v>82</v>
      </c>
      <c r="D591" s="25" t="s">
        <v>78</v>
      </c>
      <c r="E591" s="25" t="s">
        <v>398</v>
      </c>
      <c r="F591" s="25"/>
      <c r="G591" s="25"/>
      <c r="H591" s="26">
        <f aca="true" t="shared" si="201" ref="H591:M592">H592</f>
        <v>192</v>
      </c>
      <c r="I591" s="131">
        <f t="shared" si="201"/>
        <v>0</v>
      </c>
      <c r="J591" s="131">
        <f t="shared" si="201"/>
        <v>192</v>
      </c>
      <c r="K591" s="131">
        <f t="shared" si="201"/>
        <v>200</v>
      </c>
      <c r="L591" s="131">
        <f t="shared" si="201"/>
        <v>0</v>
      </c>
      <c r="M591" s="131">
        <f t="shared" si="201"/>
        <v>200</v>
      </c>
    </row>
    <row r="592" spans="2:13" ht="60">
      <c r="B592" s="109" t="str">
        <f>'вед.прил14'!A688</f>
        <v>Основное мероприятие "Проведение ремонтных работ, содержание и паспортизация объектов культурного наследия"</v>
      </c>
      <c r="C592" s="25" t="s">
        <v>82</v>
      </c>
      <c r="D592" s="25" t="s">
        <v>78</v>
      </c>
      <c r="E592" s="25" t="s">
        <v>420</v>
      </c>
      <c r="F592" s="27"/>
      <c r="G592" s="27"/>
      <c r="H592" s="26">
        <f t="shared" si="201"/>
        <v>192</v>
      </c>
      <c r="I592" s="131">
        <f t="shared" si="201"/>
        <v>0</v>
      </c>
      <c r="J592" s="131">
        <f t="shared" si="201"/>
        <v>192</v>
      </c>
      <c r="K592" s="131">
        <f t="shared" si="201"/>
        <v>200</v>
      </c>
      <c r="L592" s="131">
        <f t="shared" si="201"/>
        <v>0</v>
      </c>
      <c r="M592" s="131">
        <f t="shared" si="201"/>
        <v>200</v>
      </c>
    </row>
    <row r="593" spans="2:13" ht="18.75" customHeight="1">
      <c r="B593" s="109" t="s">
        <v>190</v>
      </c>
      <c r="C593" s="25" t="s">
        <v>82</v>
      </c>
      <c r="D593" s="25" t="s">
        <v>78</v>
      </c>
      <c r="E593" s="25" t="s">
        <v>25</v>
      </c>
      <c r="F593" s="25"/>
      <c r="G593" s="25"/>
      <c r="H593" s="26">
        <f aca="true" t="shared" si="202" ref="H593:M595">H594</f>
        <v>192</v>
      </c>
      <c r="I593" s="131">
        <f t="shared" si="202"/>
        <v>0</v>
      </c>
      <c r="J593" s="131">
        <f t="shared" si="202"/>
        <v>192</v>
      </c>
      <c r="K593" s="131">
        <f t="shared" si="202"/>
        <v>200</v>
      </c>
      <c r="L593" s="131">
        <f t="shared" si="202"/>
        <v>0</v>
      </c>
      <c r="M593" s="131">
        <f t="shared" si="202"/>
        <v>200</v>
      </c>
    </row>
    <row r="594" spans="2:13" ht="45">
      <c r="B594" s="109" t="s">
        <v>224</v>
      </c>
      <c r="C594" s="25" t="s">
        <v>82</v>
      </c>
      <c r="D594" s="25" t="s">
        <v>78</v>
      </c>
      <c r="E594" s="25" t="s">
        <v>25</v>
      </c>
      <c r="F594" s="25" t="s">
        <v>132</v>
      </c>
      <c r="G594" s="25"/>
      <c r="H594" s="26">
        <f t="shared" si="202"/>
        <v>192</v>
      </c>
      <c r="I594" s="131">
        <f t="shared" si="202"/>
        <v>0</v>
      </c>
      <c r="J594" s="131">
        <f t="shared" si="202"/>
        <v>192</v>
      </c>
      <c r="K594" s="131">
        <f t="shared" si="202"/>
        <v>200</v>
      </c>
      <c r="L594" s="131">
        <f t="shared" si="202"/>
        <v>0</v>
      </c>
      <c r="M594" s="131">
        <f t="shared" si="202"/>
        <v>200</v>
      </c>
    </row>
    <row r="595" spans="2:13" ht="45">
      <c r="B595" s="109" t="s">
        <v>210</v>
      </c>
      <c r="C595" s="25" t="s">
        <v>82</v>
      </c>
      <c r="D595" s="25" t="s">
        <v>78</v>
      </c>
      <c r="E595" s="25" t="s">
        <v>25</v>
      </c>
      <c r="F595" s="25" t="s">
        <v>133</v>
      </c>
      <c r="G595" s="25"/>
      <c r="H595" s="26">
        <f t="shared" si="202"/>
        <v>192</v>
      </c>
      <c r="I595" s="131">
        <f t="shared" si="202"/>
        <v>0</v>
      </c>
      <c r="J595" s="131">
        <f t="shared" si="202"/>
        <v>192</v>
      </c>
      <c r="K595" s="131">
        <f t="shared" si="202"/>
        <v>200</v>
      </c>
      <c r="L595" s="131">
        <f t="shared" si="202"/>
        <v>0</v>
      </c>
      <c r="M595" s="131">
        <f t="shared" si="202"/>
        <v>200</v>
      </c>
    </row>
    <row r="596" spans="2:13" ht="20.25" customHeight="1">
      <c r="B596" s="110" t="s">
        <v>122</v>
      </c>
      <c r="C596" s="27" t="s">
        <v>82</v>
      </c>
      <c r="D596" s="27" t="s">
        <v>78</v>
      </c>
      <c r="E596" s="27" t="s">
        <v>25</v>
      </c>
      <c r="F596" s="27" t="s">
        <v>133</v>
      </c>
      <c r="G596" s="27" t="s">
        <v>111</v>
      </c>
      <c r="H596" s="28">
        <f>'вед.прил14'!I692</f>
        <v>192</v>
      </c>
      <c r="I596" s="132">
        <f>'вед.прил14'!J692</f>
        <v>0</v>
      </c>
      <c r="J596" s="132">
        <f>'вед.прил14'!K692</f>
        <v>192</v>
      </c>
      <c r="K596" s="132">
        <f>'вед.прил14'!L692</f>
        <v>200</v>
      </c>
      <c r="L596" s="133">
        <f>'вед.прил14'!M692</f>
        <v>0</v>
      </c>
      <c r="M596" s="133">
        <f>'вед.прил14'!R692</f>
        <v>200</v>
      </c>
    </row>
    <row r="597" spans="2:13" ht="28.5">
      <c r="B597" s="61" t="s">
        <v>220</v>
      </c>
      <c r="C597" s="43" t="s">
        <v>82</v>
      </c>
      <c r="D597" s="43" t="s">
        <v>81</v>
      </c>
      <c r="E597" s="91"/>
      <c r="F597" s="43"/>
      <c r="G597" s="43"/>
      <c r="H597" s="44">
        <f aca="true" t="shared" si="203" ref="H597:M597">H598</f>
        <v>7787.200000000001</v>
      </c>
      <c r="I597" s="130">
        <f t="shared" si="203"/>
        <v>0</v>
      </c>
      <c r="J597" s="130">
        <f t="shared" si="203"/>
        <v>7787.200000000001</v>
      </c>
      <c r="K597" s="130">
        <f t="shared" si="203"/>
        <v>7787.200000000001</v>
      </c>
      <c r="L597" s="130">
        <f t="shared" si="203"/>
        <v>0</v>
      </c>
      <c r="M597" s="130">
        <f t="shared" si="203"/>
        <v>7787.200000000001</v>
      </c>
    </row>
    <row r="598" spans="2:13" ht="19.5" customHeight="1">
      <c r="B598" s="106" t="s">
        <v>53</v>
      </c>
      <c r="C598" s="25" t="s">
        <v>82</v>
      </c>
      <c r="D598" s="25" t="s">
        <v>81</v>
      </c>
      <c r="E598" s="89" t="s">
        <v>265</v>
      </c>
      <c r="F598" s="25"/>
      <c r="G598" s="25"/>
      <c r="H598" s="26">
        <f aca="true" t="shared" si="204" ref="H598:M598">H599+H606</f>
        <v>7787.200000000001</v>
      </c>
      <c r="I598" s="131">
        <f t="shared" si="204"/>
        <v>0</v>
      </c>
      <c r="J598" s="131">
        <f t="shared" si="204"/>
        <v>7787.200000000001</v>
      </c>
      <c r="K598" s="131">
        <f t="shared" si="204"/>
        <v>7787.200000000001</v>
      </c>
      <c r="L598" s="131">
        <f t="shared" si="204"/>
        <v>0</v>
      </c>
      <c r="M598" s="131">
        <f t="shared" si="204"/>
        <v>7787.200000000001</v>
      </c>
    </row>
    <row r="599" spans="2:13" ht="30">
      <c r="B599" s="107" t="s">
        <v>129</v>
      </c>
      <c r="C599" s="25" t="s">
        <v>82</v>
      </c>
      <c r="D599" s="25" t="s">
        <v>81</v>
      </c>
      <c r="E599" s="89" t="s">
        <v>264</v>
      </c>
      <c r="F599" s="25"/>
      <c r="G599" s="25"/>
      <c r="H599" s="26">
        <f aca="true" t="shared" si="205" ref="H599:M599">H600+H603</f>
        <v>3524.6</v>
      </c>
      <c r="I599" s="131">
        <f t="shared" si="205"/>
        <v>0</v>
      </c>
      <c r="J599" s="131">
        <f t="shared" si="205"/>
        <v>3524.6</v>
      </c>
      <c r="K599" s="131">
        <f t="shared" si="205"/>
        <v>3524.6</v>
      </c>
      <c r="L599" s="131">
        <f t="shared" si="205"/>
        <v>0</v>
      </c>
      <c r="M599" s="131">
        <f t="shared" si="205"/>
        <v>3524.6</v>
      </c>
    </row>
    <row r="600" spans="2:13" ht="90">
      <c r="B600" s="106" t="s">
        <v>208</v>
      </c>
      <c r="C600" s="25" t="s">
        <v>82</v>
      </c>
      <c r="D600" s="25" t="s">
        <v>81</v>
      </c>
      <c r="E600" s="89" t="s">
        <v>264</v>
      </c>
      <c r="F600" s="25" t="s">
        <v>130</v>
      </c>
      <c r="G600" s="25"/>
      <c r="H600" s="26">
        <f aca="true" t="shared" si="206" ref="H600:M601">H601</f>
        <v>3437.9</v>
      </c>
      <c r="I600" s="131">
        <f t="shared" si="206"/>
        <v>0</v>
      </c>
      <c r="J600" s="131">
        <f t="shared" si="206"/>
        <v>3437.9</v>
      </c>
      <c r="K600" s="131">
        <f t="shared" si="206"/>
        <v>3437.9</v>
      </c>
      <c r="L600" s="131">
        <f t="shared" si="206"/>
        <v>0</v>
      </c>
      <c r="M600" s="131">
        <f t="shared" si="206"/>
        <v>3437.9</v>
      </c>
    </row>
    <row r="601" spans="2:13" ht="30">
      <c r="B601" s="106" t="s">
        <v>207</v>
      </c>
      <c r="C601" s="25" t="s">
        <v>82</v>
      </c>
      <c r="D601" s="25" t="s">
        <v>81</v>
      </c>
      <c r="E601" s="89" t="s">
        <v>264</v>
      </c>
      <c r="F601" s="25" t="s">
        <v>131</v>
      </c>
      <c r="G601" s="25"/>
      <c r="H601" s="26">
        <f t="shared" si="206"/>
        <v>3437.9</v>
      </c>
      <c r="I601" s="131">
        <f t="shared" si="206"/>
        <v>0</v>
      </c>
      <c r="J601" s="131">
        <f t="shared" si="206"/>
        <v>3437.9</v>
      </c>
      <c r="K601" s="131">
        <f t="shared" si="206"/>
        <v>3437.9</v>
      </c>
      <c r="L601" s="131">
        <f t="shared" si="206"/>
        <v>0</v>
      </c>
      <c r="M601" s="131">
        <f t="shared" si="206"/>
        <v>3437.9</v>
      </c>
    </row>
    <row r="602" spans="2:13" ht="18" customHeight="1">
      <c r="B602" s="108" t="s">
        <v>122</v>
      </c>
      <c r="C602" s="27" t="s">
        <v>82</v>
      </c>
      <c r="D602" s="27" t="s">
        <v>81</v>
      </c>
      <c r="E602" s="90" t="s">
        <v>264</v>
      </c>
      <c r="F602" s="27" t="s">
        <v>131</v>
      </c>
      <c r="G602" s="27" t="s">
        <v>111</v>
      </c>
      <c r="H602" s="28">
        <f>'вед.прил14'!I698</f>
        <v>3437.9</v>
      </c>
      <c r="I602" s="132">
        <f>'вед.прил14'!J698</f>
        <v>0</v>
      </c>
      <c r="J602" s="132">
        <f>'вед.прил14'!K698</f>
        <v>3437.9</v>
      </c>
      <c r="K602" s="132">
        <f>'вед.прил14'!L698</f>
        <v>3437.9</v>
      </c>
      <c r="L602" s="133">
        <f>'вед.прил14'!M698</f>
        <v>0</v>
      </c>
      <c r="M602" s="133">
        <f>'вед.прил14'!R698</f>
        <v>3437.9</v>
      </c>
    </row>
    <row r="603" spans="2:13" ht="45">
      <c r="B603" s="109" t="s">
        <v>224</v>
      </c>
      <c r="C603" s="25" t="s">
        <v>82</v>
      </c>
      <c r="D603" s="25" t="s">
        <v>81</v>
      </c>
      <c r="E603" s="89" t="s">
        <v>264</v>
      </c>
      <c r="F603" s="25" t="s">
        <v>132</v>
      </c>
      <c r="G603" s="25"/>
      <c r="H603" s="26">
        <f aca="true" t="shared" si="207" ref="H603:M604">H604</f>
        <v>86.7</v>
      </c>
      <c r="I603" s="131">
        <f t="shared" si="207"/>
        <v>0</v>
      </c>
      <c r="J603" s="131">
        <f t="shared" si="207"/>
        <v>86.7</v>
      </c>
      <c r="K603" s="131">
        <f t="shared" si="207"/>
        <v>86.7</v>
      </c>
      <c r="L603" s="131">
        <f t="shared" si="207"/>
        <v>0</v>
      </c>
      <c r="M603" s="131">
        <f t="shared" si="207"/>
        <v>86.7</v>
      </c>
    </row>
    <row r="604" spans="2:13" ht="45">
      <c r="B604" s="109" t="s">
        <v>210</v>
      </c>
      <c r="C604" s="25" t="s">
        <v>82</v>
      </c>
      <c r="D604" s="25" t="s">
        <v>81</v>
      </c>
      <c r="E604" s="89" t="s">
        <v>264</v>
      </c>
      <c r="F604" s="25" t="s">
        <v>133</v>
      </c>
      <c r="G604" s="25"/>
      <c r="H604" s="26">
        <f t="shared" si="207"/>
        <v>86.7</v>
      </c>
      <c r="I604" s="131">
        <f t="shared" si="207"/>
        <v>0</v>
      </c>
      <c r="J604" s="131">
        <f t="shared" si="207"/>
        <v>86.7</v>
      </c>
      <c r="K604" s="131">
        <f t="shared" si="207"/>
        <v>86.7</v>
      </c>
      <c r="L604" s="131">
        <f t="shared" si="207"/>
        <v>0</v>
      </c>
      <c r="M604" s="131">
        <f t="shared" si="207"/>
        <v>86.7</v>
      </c>
    </row>
    <row r="605" spans="2:13" ht="20.25" customHeight="1">
      <c r="B605" s="108" t="s">
        <v>122</v>
      </c>
      <c r="C605" s="27" t="s">
        <v>82</v>
      </c>
      <c r="D605" s="27" t="s">
        <v>81</v>
      </c>
      <c r="E605" s="90" t="s">
        <v>264</v>
      </c>
      <c r="F605" s="27" t="s">
        <v>133</v>
      </c>
      <c r="G605" s="27" t="s">
        <v>111</v>
      </c>
      <c r="H605" s="28">
        <f>'вед.прил14'!I701</f>
        <v>86.7</v>
      </c>
      <c r="I605" s="132">
        <f>'вед.прил14'!J701</f>
        <v>0</v>
      </c>
      <c r="J605" s="132">
        <f>'вед.прил14'!K701</f>
        <v>86.7</v>
      </c>
      <c r="K605" s="132">
        <f>'вед.прил14'!L701</f>
        <v>86.7</v>
      </c>
      <c r="L605" s="133">
        <f>'вед.прил14'!M701</f>
        <v>0</v>
      </c>
      <c r="M605" s="133">
        <f>'вед.прил14'!R701</f>
        <v>86.7</v>
      </c>
    </row>
    <row r="606" spans="2:13" ht="30">
      <c r="B606" s="106" t="s">
        <v>155</v>
      </c>
      <c r="C606" s="25" t="s">
        <v>82</v>
      </c>
      <c r="D606" s="25" t="s">
        <v>81</v>
      </c>
      <c r="E606" s="89" t="s">
        <v>301</v>
      </c>
      <c r="F606" s="25"/>
      <c r="G606" s="25"/>
      <c r="H606" s="26">
        <f aca="true" t="shared" si="208" ref="H606:M606">H607+H610</f>
        <v>4262.6</v>
      </c>
      <c r="I606" s="131">
        <f t="shared" si="208"/>
        <v>0</v>
      </c>
      <c r="J606" s="131">
        <f t="shared" si="208"/>
        <v>4262.6</v>
      </c>
      <c r="K606" s="131">
        <f t="shared" si="208"/>
        <v>4262.6</v>
      </c>
      <c r="L606" s="131">
        <f t="shared" si="208"/>
        <v>0</v>
      </c>
      <c r="M606" s="131">
        <f t="shared" si="208"/>
        <v>4262.6</v>
      </c>
    </row>
    <row r="607" spans="2:13" ht="90">
      <c r="B607" s="106" t="s">
        <v>208</v>
      </c>
      <c r="C607" s="25" t="s">
        <v>82</v>
      </c>
      <c r="D607" s="25" t="s">
        <v>81</v>
      </c>
      <c r="E607" s="89" t="s">
        <v>301</v>
      </c>
      <c r="F607" s="25" t="s">
        <v>130</v>
      </c>
      <c r="G607" s="25"/>
      <c r="H607" s="26">
        <f aca="true" t="shared" si="209" ref="H607:M608">H608</f>
        <v>3987</v>
      </c>
      <c r="I607" s="131">
        <f t="shared" si="209"/>
        <v>0</v>
      </c>
      <c r="J607" s="131">
        <f t="shared" si="209"/>
        <v>3987</v>
      </c>
      <c r="K607" s="131">
        <f t="shared" si="209"/>
        <v>3987</v>
      </c>
      <c r="L607" s="131">
        <f t="shared" si="209"/>
        <v>0</v>
      </c>
      <c r="M607" s="131">
        <f t="shared" si="209"/>
        <v>3987</v>
      </c>
    </row>
    <row r="608" spans="2:13" ht="30">
      <c r="B608" s="106" t="s">
        <v>139</v>
      </c>
      <c r="C608" s="25" t="s">
        <v>82</v>
      </c>
      <c r="D608" s="25" t="s">
        <v>81</v>
      </c>
      <c r="E608" s="89" t="s">
        <v>301</v>
      </c>
      <c r="F608" s="25" t="s">
        <v>138</v>
      </c>
      <c r="G608" s="25"/>
      <c r="H608" s="26">
        <f t="shared" si="209"/>
        <v>3987</v>
      </c>
      <c r="I608" s="131">
        <f t="shared" si="209"/>
        <v>0</v>
      </c>
      <c r="J608" s="131">
        <f t="shared" si="209"/>
        <v>3987</v>
      </c>
      <c r="K608" s="131">
        <f t="shared" si="209"/>
        <v>3987</v>
      </c>
      <c r="L608" s="131">
        <f t="shared" si="209"/>
        <v>0</v>
      </c>
      <c r="M608" s="131">
        <f t="shared" si="209"/>
        <v>3987</v>
      </c>
    </row>
    <row r="609" spans="2:13" ht="20.25" customHeight="1">
      <c r="B609" s="110" t="s">
        <v>122</v>
      </c>
      <c r="C609" s="27" t="s">
        <v>82</v>
      </c>
      <c r="D609" s="27" t="s">
        <v>81</v>
      </c>
      <c r="E609" s="90" t="s">
        <v>301</v>
      </c>
      <c r="F609" s="27" t="s">
        <v>138</v>
      </c>
      <c r="G609" s="27" t="s">
        <v>111</v>
      </c>
      <c r="H609" s="28">
        <f>'вед.прил14'!I705</f>
        <v>3987</v>
      </c>
      <c r="I609" s="132">
        <f>'вед.прил14'!J705</f>
        <v>0</v>
      </c>
      <c r="J609" s="132">
        <f>'вед.прил14'!K705</f>
        <v>3987</v>
      </c>
      <c r="K609" s="132">
        <f>'вед.прил14'!L705</f>
        <v>3987</v>
      </c>
      <c r="L609" s="133">
        <f>'вед.прил14'!M705</f>
        <v>0</v>
      </c>
      <c r="M609" s="133">
        <f>'вед.прил14'!R705</f>
        <v>3987</v>
      </c>
    </row>
    <row r="610" spans="2:13" ht="45">
      <c r="B610" s="109" t="s">
        <v>224</v>
      </c>
      <c r="C610" s="25" t="s">
        <v>82</v>
      </c>
      <c r="D610" s="25" t="s">
        <v>81</v>
      </c>
      <c r="E610" s="89" t="s">
        <v>301</v>
      </c>
      <c r="F610" s="25" t="s">
        <v>132</v>
      </c>
      <c r="G610" s="25"/>
      <c r="H610" s="26">
        <f aca="true" t="shared" si="210" ref="H610:M611">H611</f>
        <v>275.6</v>
      </c>
      <c r="I610" s="131">
        <f t="shared" si="210"/>
        <v>0</v>
      </c>
      <c r="J610" s="131">
        <f t="shared" si="210"/>
        <v>275.6</v>
      </c>
      <c r="K610" s="131">
        <f t="shared" si="210"/>
        <v>275.6</v>
      </c>
      <c r="L610" s="131">
        <f t="shared" si="210"/>
        <v>0</v>
      </c>
      <c r="M610" s="131">
        <f t="shared" si="210"/>
        <v>275.6</v>
      </c>
    </row>
    <row r="611" spans="2:13" ht="45">
      <c r="B611" s="109" t="s">
        <v>210</v>
      </c>
      <c r="C611" s="25" t="s">
        <v>82</v>
      </c>
      <c r="D611" s="25" t="s">
        <v>81</v>
      </c>
      <c r="E611" s="89" t="s">
        <v>301</v>
      </c>
      <c r="F611" s="25" t="s">
        <v>133</v>
      </c>
      <c r="G611" s="25"/>
      <c r="H611" s="26">
        <f t="shared" si="210"/>
        <v>275.6</v>
      </c>
      <c r="I611" s="131">
        <f t="shared" si="210"/>
        <v>0</v>
      </c>
      <c r="J611" s="131">
        <f t="shared" si="210"/>
        <v>275.6</v>
      </c>
      <c r="K611" s="131">
        <f t="shared" si="210"/>
        <v>275.6</v>
      </c>
      <c r="L611" s="131">
        <f t="shared" si="210"/>
        <v>0</v>
      </c>
      <c r="M611" s="131">
        <f t="shared" si="210"/>
        <v>275.6</v>
      </c>
    </row>
    <row r="612" spans="2:13" ht="20.25" customHeight="1">
      <c r="B612" s="108" t="s">
        <v>122</v>
      </c>
      <c r="C612" s="27" t="s">
        <v>82</v>
      </c>
      <c r="D612" s="27" t="s">
        <v>81</v>
      </c>
      <c r="E612" s="90" t="s">
        <v>301</v>
      </c>
      <c r="F612" s="27" t="s">
        <v>133</v>
      </c>
      <c r="G612" s="27" t="s">
        <v>111</v>
      </c>
      <c r="H612" s="28">
        <f>'вед.прил14'!I708</f>
        <v>275.6</v>
      </c>
      <c r="I612" s="132">
        <f>'вед.прил14'!J708</f>
        <v>0</v>
      </c>
      <c r="J612" s="132">
        <f>'вед.прил14'!K708</f>
        <v>275.6</v>
      </c>
      <c r="K612" s="132">
        <f>'вед.прил14'!L708</f>
        <v>275.6</v>
      </c>
      <c r="L612" s="133">
        <f>'вед.прил14'!M708</f>
        <v>0</v>
      </c>
      <c r="M612" s="133">
        <f>'вед.прил14'!R708</f>
        <v>275.6</v>
      </c>
    </row>
    <row r="613" spans="2:13" ht="18" customHeight="1">
      <c r="B613" s="61" t="s">
        <v>75</v>
      </c>
      <c r="C613" s="43" t="s">
        <v>92</v>
      </c>
      <c r="D613" s="25"/>
      <c r="E613" s="89"/>
      <c r="F613" s="25"/>
      <c r="G613" s="25"/>
      <c r="H613" s="44">
        <f aca="true" t="shared" si="211" ref="H613:M613">H616+H624++H642+H692</f>
        <v>48980.5</v>
      </c>
      <c r="I613" s="130">
        <f t="shared" si="211"/>
        <v>0</v>
      </c>
      <c r="J613" s="130">
        <f t="shared" si="211"/>
        <v>48980.5</v>
      </c>
      <c r="K613" s="130">
        <f t="shared" si="211"/>
        <v>47923.9</v>
      </c>
      <c r="L613" s="130">
        <f t="shared" si="211"/>
        <v>0</v>
      </c>
      <c r="M613" s="130">
        <f t="shared" si="211"/>
        <v>47923.9</v>
      </c>
    </row>
    <row r="614" spans="2:13" ht="20.25" customHeight="1">
      <c r="B614" s="112" t="s">
        <v>122</v>
      </c>
      <c r="C614" s="43" t="s">
        <v>92</v>
      </c>
      <c r="D614" s="25"/>
      <c r="E614" s="89"/>
      <c r="F614" s="25"/>
      <c r="G614" s="43" t="s">
        <v>111</v>
      </c>
      <c r="H614" s="44">
        <f aca="true" t="shared" si="212" ref="H614:M614">H623+H637+H641+H691+H649+H621</f>
        <v>7519.200000000001</v>
      </c>
      <c r="I614" s="130">
        <f t="shared" si="212"/>
        <v>0</v>
      </c>
      <c r="J614" s="130">
        <f t="shared" si="212"/>
        <v>7519.200000000001</v>
      </c>
      <c r="K614" s="130">
        <f t="shared" si="212"/>
        <v>7519.200000000001</v>
      </c>
      <c r="L614" s="130">
        <f t="shared" si="212"/>
        <v>0</v>
      </c>
      <c r="M614" s="130">
        <f t="shared" si="212"/>
        <v>7519.200000000001</v>
      </c>
    </row>
    <row r="615" spans="2:13" ht="20.25" customHeight="1">
      <c r="B615" s="112" t="s">
        <v>123</v>
      </c>
      <c r="C615" s="43" t="s">
        <v>92</v>
      </c>
      <c r="D615" s="25"/>
      <c r="E615" s="89"/>
      <c r="F615" s="25"/>
      <c r="G615" s="43" t="s">
        <v>112</v>
      </c>
      <c r="H615" s="44">
        <f aca="true" t="shared" si="213" ref="H615:M615">H657+H665+H669+H671+H675+H679+H683+H697+H700+H661+H652+H629+H633+H687</f>
        <v>41461.299999999996</v>
      </c>
      <c r="I615" s="130">
        <f t="shared" si="213"/>
        <v>0</v>
      </c>
      <c r="J615" s="130">
        <f t="shared" si="213"/>
        <v>41461.299999999996</v>
      </c>
      <c r="K615" s="130">
        <f t="shared" si="213"/>
        <v>40404.700000000004</v>
      </c>
      <c r="L615" s="130">
        <f t="shared" si="213"/>
        <v>0</v>
      </c>
      <c r="M615" s="130">
        <f t="shared" si="213"/>
        <v>40404.700000000004</v>
      </c>
    </row>
    <row r="616" spans="2:13" ht="17.25" customHeight="1">
      <c r="B616" s="61" t="s">
        <v>76</v>
      </c>
      <c r="C616" s="43">
        <v>10</v>
      </c>
      <c r="D616" s="43" t="s">
        <v>78</v>
      </c>
      <c r="E616" s="91"/>
      <c r="F616" s="43"/>
      <c r="G616" s="43"/>
      <c r="H616" s="44">
        <f aca="true" t="shared" si="214" ref="H616:M616">H617</f>
        <v>5883.1</v>
      </c>
      <c r="I616" s="130">
        <f t="shared" si="214"/>
        <v>0</v>
      </c>
      <c r="J616" s="130">
        <f t="shared" si="214"/>
        <v>5883.1</v>
      </c>
      <c r="K616" s="130">
        <f t="shared" si="214"/>
        <v>5883.1</v>
      </c>
      <c r="L616" s="130">
        <f t="shared" si="214"/>
        <v>0</v>
      </c>
      <c r="M616" s="130">
        <f t="shared" si="214"/>
        <v>5883.1</v>
      </c>
    </row>
    <row r="617" spans="2:13" ht="24" customHeight="1">
      <c r="B617" s="106" t="s">
        <v>53</v>
      </c>
      <c r="C617" s="25" t="s">
        <v>92</v>
      </c>
      <c r="D617" s="25" t="s">
        <v>78</v>
      </c>
      <c r="E617" s="89" t="s">
        <v>265</v>
      </c>
      <c r="F617" s="25"/>
      <c r="G617" s="25"/>
      <c r="H617" s="26">
        <f aca="true" t="shared" si="215" ref="H617:M622">H618</f>
        <v>5883.1</v>
      </c>
      <c r="I617" s="131">
        <f t="shared" si="215"/>
        <v>0</v>
      </c>
      <c r="J617" s="131">
        <f t="shared" si="215"/>
        <v>5883.1</v>
      </c>
      <c r="K617" s="131">
        <f t="shared" si="215"/>
        <v>5883.1</v>
      </c>
      <c r="L617" s="131">
        <f t="shared" si="215"/>
        <v>0</v>
      </c>
      <c r="M617" s="131">
        <f t="shared" si="215"/>
        <v>5883.1</v>
      </c>
    </row>
    <row r="618" spans="2:13" ht="45">
      <c r="B618" s="106" t="s">
        <v>180</v>
      </c>
      <c r="C618" s="25">
        <v>10</v>
      </c>
      <c r="D618" s="25" t="s">
        <v>78</v>
      </c>
      <c r="E618" s="89" t="s">
        <v>352</v>
      </c>
      <c r="F618" s="25"/>
      <c r="G618" s="25"/>
      <c r="H618" s="26">
        <f t="shared" si="215"/>
        <v>5883.1</v>
      </c>
      <c r="I618" s="131">
        <f t="shared" si="215"/>
        <v>0</v>
      </c>
      <c r="J618" s="131">
        <f t="shared" si="215"/>
        <v>5883.1</v>
      </c>
      <c r="K618" s="131">
        <f t="shared" si="215"/>
        <v>5883.1</v>
      </c>
      <c r="L618" s="131">
        <f t="shared" si="215"/>
        <v>0</v>
      </c>
      <c r="M618" s="131">
        <f t="shared" si="215"/>
        <v>5883.1</v>
      </c>
    </row>
    <row r="619" spans="2:13" ht="30">
      <c r="B619" s="106" t="s">
        <v>145</v>
      </c>
      <c r="C619" s="25">
        <v>10</v>
      </c>
      <c r="D619" s="25" t="s">
        <v>78</v>
      </c>
      <c r="E619" s="89" t="s">
        <v>352</v>
      </c>
      <c r="F619" s="25" t="s">
        <v>144</v>
      </c>
      <c r="G619" s="25"/>
      <c r="H619" s="26">
        <f aca="true" t="shared" si="216" ref="H619:M619">H622+H620</f>
        <v>5883.1</v>
      </c>
      <c r="I619" s="131">
        <f t="shared" si="216"/>
        <v>0</v>
      </c>
      <c r="J619" s="131">
        <f t="shared" si="216"/>
        <v>5883.1</v>
      </c>
      <c r="K619" s="131">
        <f t="shared" si="216"/>
        <v>5883.1</v>
      </c>
      <c r="L619" s="131">
        <f t="shared" si="216"/>
        <v>0</v>
      </c>
      <c r="M619" s="131">
        <f t="shared" si="216"/>
        <v>5883.1</v>
      </c>
    </row>
    <row r="620" spans="2:13" ht="30">
      <c r="B620" s="106" t="s">
        <v>147</v>
      </c>
      <c r="C620" s="25">
        <v>10</v>
      </c>
      <c r="D620" s="25" t="s">
        <v>78</v>
      </c>
      <c r="E620" s="25" t="s">
        <v>352</v>
      </c>
      <c r="F620" s="25" t="s">
        <v>146</v>
      </c>
      <c r="G620" s="25"/>
      <c r="H620" s="26">
        <f aca="true" t="shared" si="217" ref="H620:M620">H621</f>
        <v>5883.1</v>
      </c>
      <c r="I620" s="131">
        <f t="shared" si="217"/>
        <v>0</v>
      </c>
      <c r="J620" s="131">
        <f t="shared" si="217"/>
        <v>5883.1</v>
      </c>
      <c r="K620" s="131">
        <f t="shared" si="217"/>
        <v>5883.1</v>
      </c>
      <c r="L620" s="131">
        <f t="shared" si="217"/>
        <v>0</v>
      </c>
      <c r="M620" s="131">
        <f t="shared" si="217"/>
        <v>5883.1</v>
      </c>
    </row>
    <row r="621" spans="2:13" ht="15">
      <c r="B621" s="108" t="s">
        <v>122</v>
      </c>
      <c r="C621" s="27">
        <v>10</v>
      </c>
      <c r="D621" s="27" t="s">
        <v>78</v>
      </c>
      <c r="E621" s="27" t="s">
        <v>352</v>
      </c>
      <c r="F621" s="27" t="s">
        <v>146</v>
      </c>
      <c r="G621" s="27" t="s">
        <v>111</v>
      </c>
      <c r="H621" s="26">
        <f>'вед.прил14'!I397</f>
        <v>5883.1</v>
      </c>
      <c r="I621" s="131">
        <f>'вед.прил14'!J397</f>
        <v>0</v>
      </c>
      <c r="J621" s="131">
        <f>'вед.прил14'!K397</f>
        <v>5883.1</v>
      </c>
      <c r="K621" s="131">
        <f>'вед.прил14'!L397</f>
        <v>5883.1</v>
      </c>
      <c r="L621" s="131">
        <f>'вед.прил14'!M397</f>
        <v>0</v>
      </c>
      <c r="M621" s="131">
        <f>'вед.прил14'!R397</f>
        <v>5883.1</v>
      </c>
    </row>
    <row r="622" spans="2:13" ht="45">
      <c r="B622" s="106" t="s">
        <v>158</v>
      </c>
      <c r="C622" s="25">
        <v>10</v>
      </c>
      <c r="D622" s="25" t="s">
        <v>78</v>
      </c>
      <c r="E622" s="89" t="s">
        <v>352</v>
      </c>
      <c r="F622" s="25" t="s">
        <v>148</v>
      </c>
      <c r="G622" s="25"/>
      <c r="H622" s="26">
        <f t="shared" si="215"/>
        <v>0</v>
      </c>
      <c r="I622" s="131">
        <f t="shared" si="215"/>
        <v>0</v>
      </c>
      <c r="J622" s="131">
        <f t="shared" si="215"/>
        <v>0</v>
      </c>
      <c r="K622" s="131">
        <f t="shared" si="215"/>
        <v>0</v>
      </c>
      <c r="L622" s="131">
        <f t="shared" si="215"/>
        <v>0</v>
      </c>
      <c r="M622" s="131">
        <f t="shared" si="215"/>
        <v>0</v>
      </c>
    </row>
    <row r="623" spans="2:13" ht="20.25" customHeight="1">
      <c r="B623" s="108" t="s">
        <v>122</v>
      </c>
      <c r="C623" s="27">
        <v>10</v>
      </c>
      <c r="D623" s="27" t="s">
        <v>78</v>
      </c>
      <c r="E623" s="90" t="s">
        <v>352</v>
      </c>
      <c r="F623" s="27" t="s">
        <v>148</v>
      </c>
      <c r="G623" s="27" t="s">
        <v>111</v>
      </c>
      <c r="H623" s="28">
        <f>'вед.прил14'!I399</f>
        <v>0</v>
      </c>
      <c r="I623" s="132">
        <f>'вед.прил14'!J399</f>
        <v>0</v>
      </c>
      <c r="J623" s="132">
        <f>'вед.прил14'!K399</f>
        <v>0</v>
      </c>
      <c r="K623" s="132">
        <f>'вед.прил14'!L399</f>
        <v>0</v>
      </c>
      <c r="L623" s="133">
        <f>'вед.прил14'!M399</f>
        <v>0</v>
      </c>
      <c r="M623" s="133">
        <f>'вед.прил14'!R399</f>
        <v>0</v>
      </c>
    </row>
    <row r="624" spans="2:13" ht="18" customHeight="1">
      <c r="B624" s="66" t="s">
        <v>90</v>
      </c>
      <c r="C624" s="43" t="s">
        <v>92</v>
      </c>
      <c r="D624" s="43" t="s">
        <v>79</v>
      </c>
      <c r="E624" s="91"/>
      <c r="F624" s="43"/>
      <c r="G624" s="43"/>
      <c r="H624" s="44">
        <f aca="true" t="shared" si="218" ref="H624:M624">H625</f>
        <v>4285</v>
      </c>
      <c r="I624" s="130">
        <f t="shared" si="218"/>
        <v>0</v>
      </c>
      <c r="J624" s="130">
        <f t="shared" si="218"/>
        <v>4285</v>
      </c>
      <c r="K624" s="130">
        <f t="shared" si="218"/>
        <v>1270</v>
      </c>
      <c r="L624" s="130">
        <f t="shared" si="218"/>
        <v>0</v>
      </c>
      <c r="M624" s="130">
        <f t="shared" si="218"/>
        <v>1270</v>
      </c>
    </row>
    <row r="625" spans="2:13" ht="22.5" customHeight="1">
      <c r="B625" s="106" t="s">
        <v>53</v>
      </c>
      <c r="C625" s="25" t="s">
        <v>92</v>
      </c>
      <c r="D625" s="25" t="s">
        <v>79</v>
      </c>
      <c r="E625" s="89" t="s">
        <v>302</v>
      </c>
      <c r="F625" s="25"/>
      <c r="G625" s="25"/>
      <c r="H625" s="26">
        <f aca="true" t="shared" si="219" ref="H625:M625">H634+H638+H630+H626</f>
        <v>4285</v>
      </c>
      <c r="I625" s="131">
        <f t="shared" si="219"/>
        <v>0</v>
      </c>
      <c r="J625" s="131">
        <f t="shared" si="219"/>
        <v>4285</v>
      </c>
      <c r="K625" s="131">
        <f t="shared" si="219"/>
        <v>1270</v>
      </c>
      <c r="L625" s="131">
        <f t="shared" si="219"/>
        <v>0</v>
      </c>
      <c r="M625" s="131">
        <f t="shared" si="219"/>
        <v>1270</v>
      </c>
    </row>
    <row r="626" spans="2:13" ht="135">
      <c r="B626" s="109" t="s">
        <v>472</v>
      </c>
      <c r="C626" s="25" t="s">
        <v>92</v>
      </c>
      <c r="D626" s="25" t="s">
        <v>79</v>
      </c>
      <c r="E626" s="25" t="s">
        <v>473</v>
      </c>
      <c r="F626" s="25"/>
      <c r="G626" s="25"/>
      <c r="H626" s="26">
        <f aca="true" t="shared" si="220" ref="H626:M628">H627</f>
        <v>2412</v>
      </c>
      <c r="I626" s="131">
        <f t="shared" si="220"/>
        <v>0</v>
      </c>
      <c r="J626" s="131">
        <f t="shared" si="220"/>
        <v>2412</v>
      </c>
      <c r="K626" s="131">
        <f t="shared" si="220"/>
        <v>0</v>
      </c>
      <c r="L626" s="131">
        <f t="shared" si="220"/>
        <v>0</v>
      </c>
      <c r="M626" s="131">
        <f t="shared" si="220"/>
        <v>0</v>
      </c>
    </row>
    <row r="627" spans="2:13" ht="30">
      <c r="B627" s="109" t="s">
        <v>145</v>
      </c>
      <c r="C627" s="25" t="s">
        <v>92</v>
      </c>
      <c r="D627" s="25" t="s">
        <v>79</v>
      </c>
      <c r="E627" s="25" t="s">
        <v>473</v>
      </c>
      <c r="F627" s="25" t="s">
        <v>144</v>
      </c>
      <c r="G627" s="25"/>
      <c r="H627" s="26">
        <f t="shared" si="220"/>
        <v>2412</v>
      </c>
      <c r="I627" s="131">
        <f t="shared" si="220"/>
        <v>0</v>
      </c>
      <c r="J627" s="131">
        <f t="shared" si="220"/>
        <v>2412</v>
      </c>
      <c r="K627" s="131">
        <f t="shared" si="220"/>
        <v>0</v>
      </c>
      <c r="L627" s="131">
        <f t="shared" si="220"/>
        <v>0</v>
      </c>
      <c r="M627" s="131">
        <f t="shared" si="220"/>
        <v>0</v>
      </c>
    </row>
    <row r="628" spans="2:13" ht="45">
      <c r="B628" s="109" t="s">
        <v>158</v>
      </c>
      <c r="C628" s="25" t="s">
        <v>92</v>
      </c>
      <c r="D628" s="25" t="s">
        <v>79</v>
      </c>
      <c r="E628" s="25" t="s">
        <v>473</v>
      </c>
      <c r="F628" s="25" t="s">
        <v>148</v>
      </c>
      <c r="G628" s="25"/>
      <c r="H628" s="26">
        <f t="shared" si="220"/>
        <v>2412</v>
      </c>
      <c r="I628" s="131">
        <f t="shared" si="220"/>
        <v>0</v>
      </c>
      <c r="J628" s="131">
        <f t="shared" si="220"/>
        <v>2412</v>
      </c>
      <c r="K628" s="131">
        <f t="shared" si="220"/>
        <v>0</v>
      </c>
      <c r="L628" s="131">
        <f t="shared" si="220"/>
        <v>0</v>
      </c>
      <c r="M628" s="131">
        <f t="shared" si="220"/>
        <v>0</v>
      </c>
    </row>
    <row r="629" spans="2:13" ht="18" customHeight="1">
      <c r="B629" s="108" t="s">
        <v>123</v>
      </c>
      <c r="C629" s="27" t="s">
        <v>92</v>
      </c>
      <c r="D629" s="27" t="s">
        <v>79</v>
      </c>
      <c r="E629" s="27" t="s">
        <v>473</v>
      </c>
      <c r="F629" s="27" t="s">
        <v>148</v>
      </c>
      <c r="G629" s="27" t="s">
        <v>112</v>
      </c>
      <c r="H629" s="28">
        <f>'вед.прил14'!I794</f>
        <v>2412</v>
      </c>
      <c r="I629" s="132">
        <f>'вед.прил14'!J794</f>
        <v>0</v>
      </c>
      <c r="J629" s="132">
        <f>'вед.прил14'!K794</f>
        <v>2412</v>
      </c>
      <c r="K629" s="132">
        <f>'вед.прил14'!L794</f>
        <v>0</v>
      </c>
      <c r="L629" s="133">
        <f>'вед.прил14'!M794</f>
        <v>0</v>
      </c>
      <c r="M629" s="133">
        <f>'вед.прил14'!R794</f>
        <v>0</v>
      </c>
    </row>
    <row r="630" spans="2:13" ht="60">
      <c r="B630" s="109" t="s">
        <v>469</v>
      </c>
      <c r="C630" s="25" t="s">
        <v>92</v>
      </c>
      <c r="D630" s="25" t="s">
        <v>79</v>
      </c>
      <c r="E630" s="25" t="s">
        <v>470</v>
      </c>
      <c r="F630" s="25"/>
      <c r="G630" s="25"/>
      <c r="H630" s="26">
        <f aca="true" t="shared" si="221" ref="H630:M632">H631</f>
        <v>1809</v>
      </c>
      <c r="I630" s="131">
        <f t="shared" si="221"/>
        <v>0</v>
      </c>
      <c r="J630" s="131">
        <f t="shared" si="221"/>
        <v>1809</v>
      </c>
      <c r="K630" s="131">
        <f t="shared" si="221"/>
        <v>1206</v>
      </c>
      <c r="L630" s="131">
        <f t="shared" si="221"/>
        <v>0</v>
      </c>
      <c r="M630" s="131">
        <f t="shared" si="221"/>
        <v>1206</v>
      </c>
    </row>
    <row r="631" spans="2:13" ht="30">
      <c r="B631" s="109" t="s">
        <v>145</v>
      </c>
      <c r="C631" s="25" t="s">
        <v>92</v>
      </c>
      <c r="D631" s="25" t="s">
        <v>79</v>
      </c>
      <c r="E631" s="25" t="s">
        <v>470</v>
      </c>
      <c r="F631" s="25" t="s">
        <v>144</v>
      </c>
      <c r="G631" s="25"/>
      <c r="H631" s="26">
        <f t="shared" si="221"/>
        <v>1809</v>
      </c>
      <c r="I631" s="131">
        <f t="shared" si="221"/>
        <v>0</v>
      </c>
      <c r="J631" s="131">
        <f t="shared" si="221"/>
        <v>1809</v>
      </c>
      <c r="K631" s="131">
        <f t="shared" si="221"/>
        <v>1206</v>
      </c>
      <c r="L631" s="131">
        <f t="shared" si="221"/>
        <v>0</v>
      </c>
      <c r="M631" s="131">
        <f t="shared" si="221"/>
        <v>1206</v>
      </c>
    </row>
    <row r="632" spans="2:13" ht="45">
      <c r="B632" s="109" t="s">
        <v>158</v>
      </c>
      <c r="C632" s="25" t="s">
        <v>92</v>
      </c>
      <c r="D632" s="25" t="s">
        <v>79</v>
      </c>
      <c r="E632" s="25" t="s">
        <v>470</v>
      </c>
      <c r="F632" s="25" t="s">
        <v>148</v>
      </c>
      <c r="G632" s="25"/>
      <c r="H632" s="26">
        <f t="shared" si="221"/>
        <v>1809</v>
      </c>
      <c r="I632" s="131">
        <f t="shared" si="221"/>
        <v>0</v>
      </c>
      <c r="J632" s="131">
        <f t="shared" si="221"/>
        <v>1809</v>
      </c>
      <c r="K632" s="131">
        <f t="shared" si="221"/>
        <v>1206</v>
      </c>
      <c r="L632" s="131">
        <f t="shared" si="221"/>
        <v>0</v>
      </c>
      <c r="M632" s="131">
        <f t="shared" si="221"/>
        <v>1206</v>
      </c>
    </row>
    <row r="633" spans="2:13" ht="15">
      <c r="B633" s="108" t="s">
        <v>123</v>
      </c>
      <c r="C633" s="27" t="s">
        <v>92</v>
      </c>
      <c r="D633" s="27" t="s">
        <v>79</v>
      </c>
      <c r="E633" s="27" t="s">
        <v>470</v>
      </c>
      <c r="F633" s="27" t="s">
        <v>148</v>
      </c>
      <c r="G633" s="27" t="s">
        <v>112</v>
      </c>
      <c r="H633" s="28">
        <f>'вед.прил14'!I798</f>
        <v>1809</v>
      </c>
      <c r="I633" s="132">
        <f>'вед.прил14'!J798</f>
        <v>0</v>
      </c>
      <c r="J633" s="132">
        <f>'вед.прил14'!K798</f>
        <v>1809</v>
      </c>
      <c r="K633" s="132">
        <f>'вед.прил14'!L798</f>
        <v>1206</v>
      </c>
      <c r="L633" s="133">
        <f>'вед.прил14'!M798</f>
        <v>0</v>
      </c>
      <c r="M633" s="133">
        <f>'вед.прил14'!R798</f>
        <v>1206</v>
      </c>
    </row>
    <row r="634" spans="2:13" ht="60">
      <c r="B634" s="109" t="s">
        <v>183</v>
      </c>
      <c r="C634" s="25" t="s">
        <v>92</v>
      </c>
      <c r="D634" s="25" t="s">
        <v>79</v>
      </c>
      <c r="E634" s="89" t="s">
        <v>353</v>
      </c>
      <c r="F634" s="25"/>
      <c r="G634" s="25"/>
      <c r="H634" s="26">
        <f aca="true" t="shared" si="222" ref="H634:M636">H635</f>
        <v>24</v>
      </c>
      <c r="I634" s="131">
        <f t="shared" si="222"/>
        <v>0</v>
      </c>
      <c r="J634" s="131">
        <f t="shared" si="222"/>
        <v>24</v>
      </c>
      <c r="K634" s="131">
        <f t="shared" si="222"/>
        <v>24</v>
      </c>
      <c r="L634" s="131">
        <f t="shared" si="222"/>
        <v>0</v>
      </c>
      <c r="M634" s="131">
        <f t="shared" si="222"/>
        <v>24</v>
      </c>
    </row>
    <row r="635" spans="2:13" ht="30">
      <c r="B635" s="106" t="s">
        <v>145</v>
      </c>
      <c r="C635" s="25">
        <v>10</v>
      </c>
      <c r="D635" s="25" t="s">
        <v>79</v>
      </c>
      <c r="E635" s="89" t="s">
        <v>353</v>
      </c>
      <c r="F635" s="25" t="s">
        <v>144</v>
      </c>
      <c r="G635" s="25"/>
      <c r="H635" s="26">
        <f t="shared" si="222"/>
        <v>24</v>
      </c>
      <c r="I635" s="131">
        <f t="shared" si="222"/>
        <v>0</v>
      </c>
      <c r="J635" s="131">
        <f t="shared" si="222"/>
        <v>24</v>
      </c>
      <c r="K635" s="131">
        <f t="shared" si="222"/>
        <v>24</v>
      </c>
      <c r="L635" s="131">
        <f t="shared" si="222"/>
        <v>0</v>
      </c>
      <c r="M635" s="131">
        <f t="shared" si="222"/>
        <v>24</v>
      </c>
    </row>
    <row r="636" spans="2:13" ht="30">
      <c r="B636" s="106" t="s">
        <v>147</v>
      </c>
      <c r="C636" s="25">
        <v>10</v>
      </c>
      <c r="D636" s="25" t="s">
        <v>79</v>
      </c>
      <c r="E636" s="89" t="s">
        <v>353</v>
      </c>
      <c r="F636" s="25" t="s">
        <v>146</v>
      </c>
      <c r="G636" s="25"/>
      <c r="H636" s="26">
        <f t="shared" si="222"/>
        <v>24</v>
      </c>
      <c r="I636" s="131">
        <f t="shared" si="222"/>
        <v>0</v>
      </c>
      <c r="J636" s="131">
        <f t="shared" si="222"/>
        <v>24</v>
      </c>
      <c r="K636" s="131">
        <f t="shared" si="222"/>
        <v>24</v>
      </c>
      <c r="L636" s="131">
        <f t="shared" si="222"/>
        <v>0</v>
      </c>
      <c r="M636" s="131">
        <f t="shared" si="222"/>
        <v>24</v>
      </c>
    </row>
    <row r="637" spans="2:13" ht="18" customHeight="1">
      <c r="B637" s="108" t="s">
        <v>122</v>
      </c>
      <c r="C637" s="27">
        <v>10</v>
      </c>
      <c r="D637" s="27" t="s">
        <v>79</v>
      </c>
      <c r="E637" s="90" t="s">
        <v>353</v>
      </c>
      <c r="F637" s="27" t="s">
        <v>146</v>
      </c>
      <c r="G637" s="27" t="s">
        <v>111</v>
      </c>
      <c r="H637" s="28">
        <f>'вед.прил14'!I405</f>
        <v>24</v>
      </c>
      <c r="I637" s="132">
        <f>'вед.прил14'!J405</f>
        <v>0</v>
      </c>
      <c r="J637" s="132">
        <f>'вед.прил14'!K405</f>
        <v>24</v>
      </c>
      <c r="K637" s="132">
        <f>'вед.прил14'!L405</f>
        <v>24</v>
      </c>
      <c r="L637" s="133">
        <f>'вед.прил14'!M405</f>
        <v>0</v>
      </c>
      <c r="M637" s="133">
        <f>'вед.прил14'!R405</f>
        <v>24</v>
      </c>
    </row>
    <row r="638" spans="2:13" ht="105">
      <c r="B638" s="109" t="s">
        <v>182</v>
      </c>
      <c r="C638" s="25" t="s">
        <v>92</v>
      </c>
      <c r="D638" s="25" t="s">
        <v>79</v>
      </c>
      <c r="E638" s="89" t="s">
        <v>354</v>
      </c>
      <c r="F638" s="25"/>
      <c r="G638" s="25"/>
      <c r="H638" s="26">
        <f aca="true" t="shared" si="223" ref="H638:M640">H639</f>
        <v>40</v>
      </c>
      <c r="I638" s="131">
        <f t="shared" si="223"/>
        <v>0</v>
      </c>
      <c r="J638" s="131">
        <f t="shared" si="223"/>
        <v>40</v>
      </c>
      <c r="K638" s="131">
        <f t="shared" si="223"/>
        <v>40</v>
      </c>
      <c r="L638" s="131">
        <f t="shared" si="223"/>
        <v>0</v>
      </c>
      <c r="M638" s="131">
        <f t="shared" si="223"/>
        <v>40</v>
      </c>
    </row>
    <row r="639" spans="2:13" ht="30">
      <c r="B639" s="106" t="s">
        <v>145</v>
      </c>
      <c r="C639" s="25">
        <v>10</v>
      </c>
      <c r="D639" s="25" t="s">
        <v>79</v>
      </c>
      <c r="E639" s="89" t="s">
        <v>354</v>
      </c>
      <c r="F639" s="25" t="s">
        <v>144</v>
      </c>
      <c r="G639" s="25"/>
      <c r="H639" s="26">
        <f t="shared" si="223"/>
        <v>40</v>
      </c>
      <c r="I639" s="131">
        <f t="shared" si="223"/>
        <v>0</v>
      </c>
      <c r="J639" s="131">
        <f t="shared" si="223"/>
        <v>40</v>
      </c>
      <c r="K639" s="131">
        <f t="shared" si="223"/>
        <v>40</v>
      </c>
      <c r="L639" s="131">
        <f t="shared" si="223"/>
        <v>0</v>
      </c>
      <c r="M639" s="131">
        <f t="shared" si="223"/>
        <v>40</v>
      </c>
    </row>
    <row r="640" spans="2:13" ht="45">
      <c r="B640" s="106" t="s">
        <v>158</v>
      </c>
      <c r="C640" s="25">
        <v>10</v>
      </c>
      <c r="D640" s="25" t="s">
        <v>79</v>
      </c>
      <c r="E640" s="89" t="s">
        <v>354</v>
      </c>
      <c r="F640" s="25" t="s">
        <v>148</v>
      </c>
      <c r="G640" s="25"/>
      <c r="H640" s="26">
        <f t="shared" si="223"/>
        <v>40</v>
      </c>
      <c r="I640" s="131">
        <f t="shared" si="223"/>
        <v>0</v>
      </c>
      <c r="J640" s="131">
        <f t="shared" si="223"/>
        <v>40</v>
      </c>
      <c r="K640" s="131">
        <f t="shared" si="223"/>
        <v>40</v>
      </c>
      <c r="L640" s="131">
        <f t="shared" si="223"/>
        <v>0</v>
      </c>
      <c r="M640" s="131">
        <f t="shared" si="223"/>
        <v>40</v>
      </c>
    </row>
    <row r="641" spans="2:13" ht="18.75" customHeight="1">
      <c r="B641" s="108" t="s">
        <v>122</v>
      </c>
      <c r="C641" s="27">
        <v>10</v>
      </c>
      <c r="D641" s="27" t="s">
        <v>79</v>
      </c>
      <c r="E641" s="90" t="s">
        <v>354</v>
      </c>
      <c r="F641" s="27" t="s">
        <v>148</v>
      </c>
      <c r="G641" s="27" t="s">
        <v>111</v>
      </c>
      <c r="H641" s="28">
        <f>'вед.прил14'!I409</f>
        <v>40</v>
      </c>
      <c r="I641" s="132">
        <f>'вед.прил14'!J409</f>
        <v>0</v>
      </c>
      <c r="J641" s="132">
        <f>'вед.прил14'!K409</f>
        <v>40</v>
      </c>
      <c r="K641" s="132">
        <f>'вед.прил14'!L409</f>
        <v>40</v>
      </c>
      <c r="L641" s="133">
        <f>'вед.прил14'!M409</f>
        <v>0</v>
      </c>
      <c r="M641" s="133">
        <f>'вед.прил14'!R409</f>
        <v>40</v>
      </c>
    </row>
    <row r="642" spans="2:13" ht="18.75" customHeight="1">
      <c r="B642" s="61" t="s">
        <v>126</v>
      </c>
      <c r="C642" s="43" t="s">
        <v>92</v>
      </c>
      <c r="D642" s="43" t="s">
        <v>81</v>
      </c>
      <c r="E642" s="91"/>
      <c r="F642" s="43"/>
      <c r="G642" s="43"/>
      <c r="H642" s="44">
        <f aca="true" t="shared" si="224" ref="H642:M642">H653+H643</f>
        <v>35966.5</v>
      </c>
      <c r="I642" s="130">
        <f t="shared" si="224"/>
        <v>0</v>
      </c>
      <c r="J642" s="130">
        <f t="shared" si="224"/>
        <v>35966.5</v>
      </c>
      <c r="K642" s="130">
        <f t="shared" si="224"/>
        <v>37924.9</v>
      </c>
      <c r="L642" s="130">
        <f t="shared" si="224"/>
        <v>0</v>
      </c>
      <c r="M642" s="130">
        <f t="shared" si="224"/>
        <v>37924.9</v>
      </c>
    </row>
    <row r="643" spans="2:13" ht="45">
      <c r="B643" s="109" t="s">
        <v>202</v>
      </c>
      <c r="C643" s="25" t="s">
        <v>92</v>
      </c>
      <c r="D643" s="25" t="s">
        <v>81</v>
      </c>
      <c r="E643" s="25" t="s">
        <v>9</v>
      </c>
      <c r="F643" s="25"/>
      <c r="G643" s="25"/>
      <c r="H643" s="26">
        <f aca="true" t="shared" si="225" ref="H643:M645">H644</f>
        <v>2565.4</v>
      </c>
      <c r="I643" s="131">
        <f t="shared" si="225"/>
        <v>0</v>
      </c>
      <c r="J643" s="131">
        <f t="shared" si="225"/>
        <v>2565.4</v>
      </c>
      <c r="K643" s="131">
        <f t="shared" si="225"/>
        <v>2555.8</v>
      </c>
      <c r="L643" s="131">
        <f t="shared" si="225"/>
        <v>0</v>
      </c>
      <c r="M643" s="131">
        <f t="shared" si="225"/>
        <v>2555.8</v>
      </c>
    </row>
    <row r="644" spans="2:13" ht="30">
      <c r="B644" s="109" t="s">
        <v>216</v>
      </c>
      <c r="C644" s="25" t="s">
        <v>92</v>
      </c>
      <c r="D644" s="25" t="s">
        <v>81</v>
      </c>
      <c r="E644" s="25" t="s">
        <v>10</v>
      </c>
      <c r="F644" s="25"/>
      <c r="G644" s="25"/>
      <c r="H644" s="26">
        <f t="shared" si="225"/>
        <v>2565.4</v>
      </c>
      <c r="I644" s="131">
        <f t="shared" si="225"/>
        <v>0</v>
      </c>
      <c r="J644" s="131">
        <f t="shared" si="225"/>
        <v>2565.4</v>
      </c>
      <c r="K644" s="131">
        <f t="shared" si="225"/>
        <v>2555.8</v>
      </c>
      <c r="L644" s="131">
        <f t="shared" si="225"/>
        <v>0</v>
      </c>
      <c r="M644" s="131">
        <f t="shared" si="225"/>
        <v>2555.8</v>
      </c>
    </row>
    <row r="645" spans="2:13" ht="75">
      <c r="B645" s="109" t="s">
        <v>217</v>
      </c>
      <c r="C645" s="25" t="s">
        <v>92</v>
      </c>
      <c r="D645" s="25" t="s">
        <v>81</v>
      </c>
      <c r="E645" s="25" t="s">
        <v>11</v>
      </c>
      <c r="F645" s="25"/>
      <c r="G645" s="25"/>
      <c r="H645" s="26">
        <f t="shared" si="225"/>
        <v>2565.4</v>
      </c>
      <c r="I645" s="131">
        <f t="shared" si="225"/>
        <v>0</v>
      </c>
      <c r="J645" s="131">
        <f t="shared" si="225"/>
        <v>2565.4</v>
      </c>
      <c r="K645" s="131">
        <f t="shared" si="225"/>
        <v>2555.8</v>
      </c>
      <c r="L645" s="131">
        <f t="shared" si="225"/>
        <v>0</v>
      </c>
      <c r="M645" s="131">
        <f t="shared" si="225"/>
        <v>2555.8</v>
      </c>
    </row>
    <row r="646" spans="2:13" ht="20.25" customHeight="1">
      <c r="B646" s="109" t="s">
        <v>190</v>
      </c>
      <c r="C646" s="25" t="s">
        <v>92</v>
      </c>
      <c r="D646" s="25" t="s">
        <v>81</v>
      </c>
      <c r="E646" s="25" t="s">
        <v>12</v>
      </c>
      <c r="F646" s="25"/>
      <c r="G646" s="25"/>
      <c r="H646" s="26">
        <f aca="true" t="shared" si="226" ref="H646:M646">H647+H650</f>
        <v>2565.4</v>
      </c>
      <c r="I646" s="131">
        <f t="shared" si="226"/>
        <v>0</v>
      </c>
      <c r="J646" s="131">
        <f t="shared" si="226"/>
        <v>2565.4</v>
      </c>
      <c r="K646" s="131">
        <f t="shared" si="226"/>
        <v>2555.8</v>
      </c>
      <c r="L646" s="131">
        <f t="shared" si="226"/>
        <v>0</v>
      </c>
      <c r="M646" s="131">
        <f t="shared" si="226"/>
        <v>2555.8</v>
      </c>
    </row>
    <row r="647" spans="2:13" ht="20.25" customHeight="1">
      <c r="B647" s="109" t="s">
        <v>145</v>
      </c>
      <c r="C647" s="25" t="s">
        <v>92</v>
      </c>
      <c r="D647" s="25" t="s">
        <v>81</v>
      </c>
      <c r="E647" s="25" t="s">
        <v>12</v>
      </c>
      <c r="F647" s="25" t="s">
        <v>144</v>
      </c>
      <c r="G647" s="25"/>
      <c r="H647" s="26">
        <f aca="true" t="shared" si="227" ref="H647:M648">H648</f>
        <v>1547.8</v>
      </c>
      <c r="I647" s="131">
        <f t="shared" si="227"/>
        <v>0</v>
      </c>
      <c r="J647" s="131">
        <f t="shared" si="227"/>
        <v>1547.8</v>
      </c>
      <c r="K647" s="131">
        <f t="shared" si="227"/>
        <v>1547.8</v>
      </c>
      <c r="L647" s="131">
        <f t="shared" si="227"/>
        <v>0</v>
      </c>
      <c r="M647" s="131">
        <f t="shared" si="227"/>
        <v>1547.8</v>
      </c>
    </row>
    <row r="648" spans="2:13" ht="45">
      <c r="B648" s="109" t="s">
        <v>158</v>
      </c>
      <c r="C648" s="25" t="s">
        <v>92</v>
      </c>
      <c r="D648" s="25" t="s">
        <v>81</v>
      </c>
      <c r="E648" s="25" t="s">
        <v>12</v>
      </c>
      <c r="F648" s="25" t="s">
        <v>148</v>
      </c>
      <c r="G648" s="25"/>
      <c r="H648" s="26">
        <f t="shared" si="227"/>
        <v>1547.8</v>
      </c>
      <c r="I648" s="131">
        <f t="shared" si="227"/>
        <v>0</v>
      </c>
      <c r="J648" s="131">
        <f t="shared" si="227"/>
        <v>1547.8</v>
      </c>
      <c r="K648" s="131">
        <f t="shared" si="227"/>
        <v>1547.8</v>
      </c>
      <c r="L648" s="131">
        <f t="shared" si="227"/>
        <v>0</v>
      </c>
      <c r="M648" s="131">
        <f t="shared" si="227"/>
        <v>1547.8</v>
      </c>
    </row>
    <row r="649" spans="2:13" ht="20.25" customHeight="1">
      <c r="B649" s="108" t="s">
        <v>122</v>
      </c>
      <c r="C649" s="27" t="s">
        <v>92</v>
      </c>
      <c r="D649" s="27" t="s">
        <v>81</v>
      </c>
      <c r="E649" s="27" t="s">
        <v>12</v>
      </c>
      <c r="F649" s="27" t="s">
        <v>148</v>
      </c>
      <c r="G649" s="27" t="s">
        <v>111</v>
      </c>
      <c r="H649" s="28">
        <f>'вед.прил14'!I717</f>
        <v>1547.8</v>
      </c>
      <c r="I649" s="132">
        <f>'вед.прил14'!J717</f>
        <v>0</v>
      </c>
      <c r="J649" s="132">
        <f>'вед.прил14'!K717</f>
        <v>1547.8</v>
      </c>
      <c r="K649" s="132">
        <f>'вед.прил14'!L717</f>
        <v>1547.8</v>
      </c>
      <c r="L649" s="133">
        <f>'вед.прил14'!M717</f>
        <v>0</v>
      </c>
      <c r="M649" s="133">
        <f>'вед.прил14'!R717</f>
        <v>1547.8</v>
      </c>
    </row>
    <row r="650" spans="2:13" ht="30">
      <c r="B650" s="109" t="s">
        <v>145</v>
      </c>
      <c r="C650" s="25" t="s">
        <v>92</v>
      </c>
      <c r="D650" s="25" t="s">
        <v>81</v>
      </c>
      <c r="E650" s="25" t="s">
        <v>12</v>
      </c>
      <c r="F650" s="25" t="s">
        <v>144</v>
      </c>
      <c r="G650" s="25"/>
      <c r="H650" s="26">
        <f aca="true" t="shared" si="228" ref="H650:M651">H651</f>
        <v>1017.6</v>
      </c>
      <c r="I650" s="131">
        <f t="shared" si="228"/>
        <v>0</v>
      </c>
      <c r="J650" s="131">
        <f t="shared" si="228"/>
        <v>1017.6</v>
      </c>
      <c r="K650" s="131">
        <f t="shared" si="228"/>
        <v>1008</v>
      </c>
      <c r="L650" s="131">
        <f t="shared" si="228"/>
        <v>0</v>
      </c>
      <c r="M650" s="131">
        <f t="shared" si="228"/>
        <v>1008</v>
      </c>
    </row>
    <row r="651" spans="2:13" ht="45">
      <c r="B651" s="109" t="s">
        <v>158</v>
      </c>
      <c r="C651" s="25" t="s">
        <v>92</v>
      </c>
      <c r="D651" s="25" t="s">
        <v>81</v>
      </c>
      <c r="E651" s="25" t="s">
        <v>12</v>
      </c>
      <c r="F651" s="25" t="s">
        <v>148</v>
      </c>
      <c r="G651" s="25"/>
      <c r="H651" s="26">
        <f t="shared" si="228"/>
        <v>1017.6</v>
      </c>
      <c r="I651" s="131">
        <f t="shared" si="228"/>
        <v>0</v>
      </c>
      <c r="J651" s="131">
        <f t="shared" si="228"/>
        <v>1017.6</v>
      </c>
      <c r="K651" s="131">
        <f t="shared" si="228"/>
        <v>1008</v>
      </c>
      <c r="L651" s="131">
        <f t="shared" si="228"/>
        <v>0</v>
      </c>
      <c r="M651" s="131">
        <f t="shared" si="228"/>
        <v>1008</v>
      </c>
    </row>
    <row r="652" spans="2:13" ht="20.25" customHeight="1">
      <c r="B652" s="108" t="s">
        <v>123</v>
      </c>
      <c r="C652" s="27" t="s">
        <v>92</v>
      </c>
      <c r="D652" s="27" t="s">
        <v>81</v>
      </c>
      <c r="E652" s="27" t="s">
        <v>12</v>
      </c>
      <c r="F652" s="27" t="s">
        <v>148</v>
      </c>
      <c r="G652" s="27" t="s">
        <v>112</v>
      </c>
      <c r="H652" s="28">
        <f>'вед.прил14'!I720</f>
        <v>1017.6</v>
      </c>
      <c r="I652" s="132">
        <f>'вед.прил14'!J720</f>
        <v>0</v>
      </c>
      <c r="J652" s="132">
        <f>'вед.прил14'!K720</f>
        <v>1017.6</v>
      </c>
      <c r="K652" s="132">
        <f>'вед.прил14'!L720</f>
        <v>1008</v>
      </c>
      <c r="L652" s="133">
        <f>'вед.прил14'!M720</f>
        <v>0</v>
      </c>
      <c r="M652" s="133">
        <f>'вед.прил14'!R720</f>
        <v>1008</v>
      </c>
    </row>
    <row r="653" spans="2:13" ht="19.5" customHeight="1">
      <c r="B653" s="106" t="s">
        <v>53</v>
      </c>
      <c r="C653" s="25" t="s">
        <v>92</v>
      </c>
      <c r="D653" s="25" t="s">
        <v>81</v>
      </c>
      <c r="E653" s="89" t="s">
        <v>265</v>
      </c>
      <c r="F653" s="25"/>
      <c r="G653" s="25"/>
      <c r="H653" s="26">
        <f aca="true" t="shared" si="229" ref="H653:M653">H654+H662+H666+H672+H676+H688+H680+H658+H687</f>
        <v>33401.1</v>
      </c>
      <c r="I653" s="131">
        <f t="shared" si="229"/>
        <v>0</v>
      </c>
      <c r="J653" s="131">
        <f t="shared" si="229"/>
        <v>33401.1</v>
      </c>
      <c r="K653" s="131">
        <f t="shared" si="229"/>
        <v>35369.1</v>
      </c>
      <c r="L653" s="131">
        <f t="shared" si="229"/>
        <v>0</v>
      </c>
      <c r="M653" s="131">
        <f t="shared" si="229"/>
        <v>35369.1</v>
      </c>
    </row>
    <row r="654" spans="2:13" ht="68.25" customHeight="1">
      <c r="B654" s="111" t="s">
        <v>52</v>
      </c>
      <c r="C654" s="25" t="s">
        <v>92</v>
      </c>
      <c r="D654" s="25" t="s">
        <v>81</v>
      </c>
      <c r="E654" s="89" t="s">
        <v>356</v>
      </c>
      <c r="F654" s="25"/>
      <c r="G654" s="25"/>
      <c r="H654" s="26">
        <f aca="true" t="shared" si="230" ref="H654:M656">H655</f>
        <v>187.2</v>
      </c>
      <c r="I654" s="131">
        <f t="shared" si="230"/>
        <v>0</v>
      </c>
      <c r="J654" s="131">
        <f t="shared" si="230"/>
        <v>187.2</v>
      </c>
      <c r="K654" s="131">
        <f t="shared" si="230"/>
        <v>187.2</v>
      </c>
      <c r="L654" s="131">
        <f t="shared" si="230"/>
        <v>0</v>
      </c>
      <c r="M654" s="131">
        <f t="shared" si="230"/>
        <v>187.2</v>
      </c>
    </row>
    <row r="655" spans="2:13" ht="30">
      <c r="B655" s="106" t="s">
        <v>145</v>
      </c>
      <c r="C655" s="25" t="s">
        <v>92</v>
      </c>
      <c r="D655" s="25" t="s">
        <v>81</v>
      </c>
      <c r="E655" s="89" t="s">
        <v>356</v>
      </c>
      <c r="F655" s="25" t="s">
        <v>144</v>
      </c>
      <c r="G655" s="25"/>
      <c r="H655" s="26">
        <f t="shared" si="230"/>
        <v>187.2</v>
      </c>
      <c r="I655" s="131">
        <f t="shared" si="230"/>
        <v>0</v>
      </c>
      <c r="J655" s="131">
        <f t="shared" si="230"/>
        <v>187.2</v>
      </c>
      <c r="K655" s="131">
        <f t="shared" si="230"/>
        <v>187.2</v>
      </c>
      <c r="L655" s="131">
        <f t="shared" si="230"/>
        <v>0</v>
      </c>
      <c r="M655" s="131">
        <f t="shared" si="230"/>
        <v>187.2</v>
      </c>
    </row>
    <row r="656" spans="2:13" ht="30">
      <c r="B656" s="106" t="s">
        <v>147</v>
      </c>
      <c r="C656" s="25" t="s">
        <v>92</v>
      </c>
      <c r="D656" s="25" t="s">
        <v>81</v>
      </c>
      <c r="E656" s="89" t="s">
        <v>356</v>
      </c>
      <c r="F656" s="25" t="s">
        <v>146</v>
      </c>
      <c r="G656" s="89"/>
      <c r="H656" s="26">
        <f t="shared" si="230"/>
        <v>187.2</v>
      </c>
      <c r="I656" s="131">
        <f t="shared" si="230"/>
        <v>0</v>
      </c>
      <c r="J656" s="131">
        <f t="shared" si="230"/>
        <v>187.2</v>
      </c>
      <c r="K656" s="131">
        <f t="shared" si="230"/>
        <v>187.2</v>
      </c>
      <c r="L656" s="131">
        <f t="shared" si="230"/>
        <v>0</v>
      </c>
      <c r="M656" s="131">
        <f t="shared" si="230"/>
        <v>187.2</v>
      </c>
    </row>
    <row r="657" spans="2:13" ht="18.75" customHeight="1">
      <c r="B657" s="108" t="s">
        <v>123</v>
      </c>
      <c r="C657" s="27" t="s">
        <v>92</v>
      </c>
      <c r="D657" s="27" t="s">
        <v>81</v>
      </c>
      <c r="E657" s="90" t="s">
        <v>356</v>
      </c>
      <c r="F657" s="27" t="s">
        <v>146</v>
      </c>
      <c r="G657" s="27" t="s">
        <v>112</v>
      </c>
      <c r="H657" s="28">
        <f>'вед.прил14'!I415</f>
        <v>187.2</v>
      </c>
      <c r="I657" s="132">
        <f>'вед.прил14'!J415</f>
        <v>0</v>
      </c>
      <c r="J657" s="132">
        <f>'вед.прил14'!K415</f>
        <v>187.2</v>
      </c>
      <c r="K657" s="132">
        <f>'вед.прил14'!L415</f>
        <v>187.2</v>
      </c>
      <c r="L657" s="133">
        <f>'вед.прил14'!M415</f>
        <v>0</v>
      </c>
      <c r="M657" s="133">
        <f>'вед.прил14'!R415</f>
        <v>187.2</v>
      </c>
    </row>
    <row r="658" spans="2:13" ht="90">
      <c r="B658" s="109" t="str">
        <f>'вед.прил14'!A206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v>
      </c>
      <c r="C658" s="25" t="s">
        <v>92</v>
      </c>
      <c r="D658" s="25" t="s">
        <v>81</v>
      </c>
      <c r="E658" s="25" t="str">
        <f>'вед.прил14'!E206</f>
        <v>88 0 00 71510</v>
      </c>
      <c r="F658" s="25"/>
      <c r="G658" s="25"/>
      <c r="H658" s="26">
        <f aca="true" t="shared" si="231" ref="H658:M660">H659</f>
        <v>8245.6</v>
      </c>
      <c r="I658" s="131">
        <f t="shared" si="231"/>
        <v>0</v>
      </c>
      <c r="J658" s="131">
        <f t="shared" si="231"/>
        <v>8245.6</v>
      </c>
      <c r="K658" s="131">
        <f t="shared" si="231"/>
        <v>8245.6</v>
      </c>
      <c r="L658" s="131">
        <f t="shared" si="231"/>
        <v>0</v>
      </c>
      <c r="M658" s="131">
        <f t="shared" si="231"/>
        <v>8245.6</v>
      </c>
    </row>
    <row r="659" spans="2:13" ht="30">
      <c r="B659" s="106" t="s">
        <v>145</v>
      </c>
      <c r="C659" s="25" t="s">
        <v>92</v>
      </c>
      <c r="D659" s="25" t="s">
        <v>81</v>
      </c>
      <c r="E659" s="25" t="str">
        <f>'вед.прил14'!E207</f>
        <v>88 0 00 71510</v>
      </c>
      <c r="F659" s="25" t="s">
        <v>144</v>
      </c>
      <c r="G659" s="25"/>
      <c r="H659" s="26">
        <f t="shared" si="231"/>
        <v>8245.6</v>
      </c>
      <c r="I659" s="131">
        <f t="shared" si="231"/>
        <v>0</v>
      </c>
      <c r="J659" s="131">
        <f t="shared" si="231"/>
        <v>8245.6</v>
      </c>
      <c r="K659" s="131">
        <f t="shared" si="231"/>
        <v>8245.6</v>
      </c>
      <c r="L659" s="131">
        <f t="shared" si="231"/>
        <v>0</v>
      </c>
      <c r="M659" s="131">
        <f t="shared" si="231"/>
        <v>8245.6</v>
      </c>
    </row>
    <row r="660" spans="2:13" ht="45">
      <c r="B660" s="106" t="s">
        <v>158</v>
      </c>
      <c r="C660" s="25" t="s">
        <v>92</v>
      </c>
      <c r="D660" s="25" t="s">
        <v>81</v>
      </c>
      <c r="E660" s="25" t="str">
        <f>'вед.прил14'!E208</f>
        <v>88 0 00 71510</v>
      </c>
      <c r="F660" s="25" t="s">
        <v>148</v>
      </c>
      <c r="G660" s="25"/>
      <c r="H660" s="26">
        <f t="shared" si="231"/>
        <v>8245.6</v>
      </c>
      <c r="I660" s="131">
        <f t="shared" si="231"/>
        <v>0</v>
      </c>
      <c r="J660" s="131">
        <f t="shared" si="231"/>
        <v>8245.6</v>
      </c>
      <c r="K660" s="131">
        <f t="shared" si="231"/>
        <v>8245.6</v>
      </c>
      <c r="L660" s="131">
        <f t="shared" si="231"/>
        <v>0</v>
      </c>
      <c r="M660" s="131">
        <f t="shared" si="231"/>
        <v>8245.6</v>
      </c>
    </row>
    <row r="661" spans="2:13" ht="18.75" customHeight="1">
      <c r="B661" s="108" t="s">
        <v>123</v>
      </c>
      <c r="C661" s="27" t="s">
        <v>92</v>
      </c>
      <c r="D661" s="27" t="s">
        <v>81</v>
      </c>
      <c r="E661" s="27" t="str">
        <f>'вед.прил14'!E209</f>
        <v>88 0 00 71510</v>
      </c>
      <c r="F661" s="56" t="s">
        <v>148</v>
      </c>
      <c r="G661" s="56" t="s">
        <v>112</v>
      </c>
      <c r="H661" s="28">
        <f>'вед.прил14'!I209</f>
        <v>8245.6</v>
      </c>
      <c r="I661" s="132">
        <f>'вед.прил14'!J209</f>
        <v>0</v>
      </c>
      <c r="J661" s="132">
        <f>'вед.прил14'!K209</f>
        <v>8245.6</v>
      </c>
      <c r="K661" s="132">
        <f>'вед.прил14'!L209</f>
        <v>8245.6</v>
      </c>
      <c r="L661" s="133">
        <f>'вед.прил14'!M209</f>
        <v>0</v>
      </c>
      <c r="M661" s="133">
        <f>'вед.прил14'!R209</f>
        <v>8245.6</v>
      </c>
    </row>
    <row r="662" spans="2:13" ht="195">
      <c r="B662" s="113" t="str">
        <f>'вед.прил14'!A416</f>
        <v>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в рамках непрограммной части городского бюджета </v>
      </c>
      <c r="C662" s="25" t="s">
        <v>92</v>
      </c>
      <c r="D662" s="25" t="s">
        <v>81</v>
      </c>
      <c r="E662" s="89" t="s">
        <v>357</v>
      </c>
      <c r="F662" s="25"/>
      <c r="G662" s="25"/>
      <c r="H662" s="26">
        <f aca="true" t="shared" si="232" ref="H662:M664">H663</f>
        <v>0</v>
      </c>
      <c r="I662" s="131">
        <f t="shared" si="232"/>
        <v>0</v>
      </c>
      <c r="J662" s="131">
        <f t="shared" si="232"/>
        <v>0</v>
      </c>
      <c r="K662" s="131">
        <f t="shared" si="232"/>
        <v>0</v>
      </c>
      <c r="L662" s="131">
        <f t="shared" si="232"/>
        <v>0</v>
      </c>
      <c r="M662" s="131">
        <f t="shared" si="232"/>
        <v>0</v>
      </c>
    </row>
    <row r="663" spans="2:13" ht="30">
      <c r="B663" s="106" t="s">
        <v>145</v>
      </c>
      <c r="C663" s="25">
        <v>10</v>
      </c>
      <c r="D663" s="25" t="s">
        <v>81</v>
      </c>
      <c r="E663" s="89" t="s">
        <v>357</v>
      </c>
      <c r="F663" s="25" t="s">
        <v>144</v>
      </c>
      <c r="G663" s="25"/>
      <c r="H663" s="26">
        <f t="shared" si="232"/>
        <v>0</v>
      </c>
      <c r="I663" s="131">
        <f t="shared" si="232"/>
        <v>0</v>
      </c>
      <c r="J663" s="131">
        <f t="shared" si="232"/>
        <v>0</v>
      </c>
      <c r="K663" s="131">
        <f t="shared" si="232"/>
        <v>0</v>
      </c>
      <c r="L663" s="131">
        <f t="shared" si="232"/>
        <v>0</v>
      </c>
      <c r="M663" s="131">
        <f t="shared" si="232"/>
        <v>0</v>
      </c>
    </row>
    <row r="664" spans="2:13" ht="45">
      <c r="B664" s="106" t="s">
        <v>158</v>
      </c>
      <c r="C664" s="25">
        <v>10</v>
      </c>
      <c r="D664" s="25" t="s">
        <v>81</v>
      </c>
      <c r="E664" s="89" t="s">
        <v>357</v>
      </c>
      <c r="F664" s="25" t="s">
        <v>148</v>
      </c>
      <c r="G664" s="25"/>
      <c r="H664" s="26">
        <f t="shared" si="232"/>
        <v>0</v>
      </c>
      <c r="I664" s="131">
        <f t="shared" si="232"/>
        <v>0</v>
      </c>
      <c r="J664" s="131">
        <f t="shared" si="232"/>
        <v>0</v>
      </c>
      <c r="K664" s="131">
        <f t="shared" si="232"/>
        <v>0</v>
      </c>
      <c r="L664" s="131">
        <f t="shared" si="232"/>
        <v>0</v>
      </c>
      <c r="M664" s="131">
        <f t="shared" si="232"/>
        <v>0</v>
      </c>
    </row>
    <row r="665" spans="2:13" ht="19.5" customHeight="1">
      <c r="B665" s="108" t="s">
        <v>123</v>
      </c>
      <c r="C665" s="27">
        <v>10</v>
      </c>
      <c r="D665" s="27" t="s">
        <v>81</v>
      </c>
      <c r="E665" s="90" t="s">
        <v>357</v>
      </c>
      <c r="F665" s="27" t="s">
        <v>148</v>
      </c>
      <c r="G665" s="27" t="s">
        <v>112</v>
      </c>
      <c r="H665" s="28">
        <f>'вед.прил14'!I419</f>
        <v>0</v>
      </c>
      <c r="I665" s="132">
        <f>'вед.прил14'!J419</f>
        <v>0</v>
      </c>
      <c r="J665" s="132">
        <f>'вед.прил14'!K419</f>
        <v>0</v>
      </c>
      <c r="K665" s="132">
        <f>'вед.прил14'!L419</f>
        <v>0</v>
      </c>
      <c r="L665" s="133">
        <f>'вед.прил14'!M419</f>
        <v>0</v>
      </c>
      <c r="M665" s="133">
        <f>'вед.прил14'!R419</f>
        <v>0</v>
      </c>
    </row>
    <row r="666" spans="2:13" ht="75">
      <c r="B666" s="111" t="s">
        <v>168</v>
      </c>
      <c r="C666" s="25" t="s">
        <v>92</v>
      </c>
      <c r="D666" s="25" t="s">
        <v>81</v>
      </c>
      <c r="E666" s="89" t="s">
        <v>358</v>
      </c>
      <c r="F666" s="25"/>
      <c r="G666" s="25"/>
      <c r="H666" s="26">
        <f aca="true" t="shared" si="233" ref="H666:M666">H667</f>
        <v>11960.9</v>
      </c>
      <c r="I666" s="131">
        <f t="shared" si="233"/>
        <v>0</v>
      </c>
      <c r="J666" s="131">
        <f t="shared" si="233"/>
        <v>11960.9</v>
      </c>
      <c r="K666" s="131">
        <f t="shared" si="233"/>
        <v>11960.9</v>
      </c>
      <c r="L666" s="131">
        <f t="shared" si="233"/>
        <v>0</v>
      </c>
      <c r="M666" s="131">
        <f t="shared" si="233"/>
        <v>11960.9</v>
      </c>
    </row>
    <row r="667" spans="2:13" ht="30">
      <c r="B667" s="106" t="s">
        <v>145</v>
      </c>
      <c r="C667" s="25">
        <v>10</v>
      </c>
      <c r="D667" s="25" t="s">
        <v>81</v>
      </c>
      <c r="E667" s="89" t="s">
        <v>358</v>
      </c>
      <c r="F667" s="25" t="s">
        <v>144</v>
      </c>
      <c r="G667" s="25"/>
      <c r="H667" s="26">
        <f aca="true" t="shared" si="234" ref="H667:M667">H668+H670</f>
        <v>11960.9</v>
      </c>
      <c r="I667" s="131">
        <f t="shared" si="234"/>
        <v>0</v>
      </c>
      <c r="J667" s="131">
        <f t="shared" si="234"/>
        <v>11960.9</v>
      </c>
      <c r="K667" s="131">
        <f t="shared" si="234"/>
        <v>11960.9</v>
      </c>
      <c r="L667" s="131">
        <f t="shared" si="234"/>
        <v>0</v>
      </c>
      <c r="M667" s="131">
        <f t="shared" si="234"/>
        <v>11960.9</v>
      </c>
    </row>
    <row r="668" spans="2:13" ht="30">
      <c r="B668" s="106" t="s">
        <v>147</v>
      </c>
      <c r="C668" s="25">
        <v>10</v>
      </c>
      <c r="D668" s="25" t="s">
        <v>81</v>
      </c>
      <c r="E668" s="89" t="s">
        <v>358</v>
      </c>
      <c r="F668" s="25" t="s">
        <v>146</v>
      </c>
      <c r="G668" s="25"/>
      <c r="H668" s="26">
        <f aca="true" t="shared" si="235" ref="H668:M668">H669</f>
        <v>8560.9</v>
      </c>
      <c r="I668" s="131">
        <f t="shared" si="235"/>
        <v>0</v>
      </c>
      <c r="J668" s="131">
        <f t="shared" si="235"/>
        <v>8560.9</v>
      </c>
      <c r="K668" s="131">
        <f t="shared" si="235"/>
        <v>8560.9</v>
      </c>
      <c r="L668" s="131">
        <f t="shared" si="235"/>
        <v>0</v>
      </c>
      <c r="M668" s="131">
        <f t="shared" si="235"/>
        <v>8560.9</v>
      </c>
    </row>
    <row r="669" spans="2:13" ht="15">
      <c r="B669" s="108" t="s">
        <v>123</v>
      </c>
      <c r="C669" s="27">
        <v>10</v>
      </c>
      <c r="D669" s="27" t="s">
        <v>81</v>
      </c>
      <c r="E669" s="90" t="s">
        <v>358</v>
      </c>
      <c r="F669" s="27" t="s">
        <v>146</v>
      </c>
      <c r="G669" s="27" t="s">
        <v>112</v>
      </c>
      <c r="H669" s="28">
        <f>'вед.прил14'!I423</f>
        <v>8560.9</v>
      </c>
      <c r="I669" s="132">
        <f>'вед.прил14'!J423</f>
        <v>0</v>
      </c>
      <c r="J669" s="132">
        <f>'вед.прил14'!K423</f>
        <v>8560.9</v>
      </c>
      <c r="K669" s="132">
        <f>'вед.прил14'!L423</f>
        <v>8560.9</v>
      </c>
      <c r="L669" s="133">
        <f>'вед.прил14'!M423</f>
        <v>0</v>
      </c>
      <c r="M669" s="133">
        <f>'вед.прил14'!R423</f>
        <v>8560.9</v>
      </c>
    </row>
    <row r="670" spans="2:13" ht="45">
      <c r="B670" s="106" t="s">
        <v>158</v>
      </c>
      <c r="C670" s="25">
        <v>10</v>
      </c>
      <c r="D670" s="25" t="s">
        <v>81</v>
      </c>
      <c r="E670" s="89" t="s">
        <v>358</v>
      </c>
      <c r="F670" s="25" t="s">
        <v>148</v>
      </c>
      <c r="G670" s="27"/>
      <c r="H670" s="26">
        <f aca="true" t="shared" si="236" ref="H670:M670">H671</f>
        <v>3400</v>
      </c>
      <c r="I670" s="131">
        <f t="shared" si="236"/>
        <v>0</v>
      </c>
      <c r="J670" s="131">
        <f t="shared" si="236"/>
        <v>3400</v>
      </c>
      <c r="K670" s="131">
        <f t="shared" si="236"/>
        <v>3400</v>
      </c>
      <c r="L670" s="131">
        <f t="shared" si="236"/>
        <v>0</v>
      </c>
      <c r="M670" s="131">
        <f t="shared" si="236"/>
        <v>3400</v>
      </c>
    </row>
    <row r="671" spans="2:13" ht="15">
      <c r="B671" s="108" t="s">
        <v>123</v>
      </c>
      <c r="C671" s="27">
        <v>10</v>
      </c>
      <c r="D671" s="27" t="s">
        <v>81</v>
      </c>
      <c r="E671" s="90" t="s">
        <v>358</v>
      </c>
      <c r="F671" s="27" t="s">
        <v>148</v>
      </c>
      <c r="G671" s="27" t="s">
        <v>112</v>
      </c>
      <c r="H671" s="28">
        <f>'вед.прил14'!I425</f>
        <v>3400</v>
      </c>
      <c r="I671" s="132">
        <f>'вед.прил14'!J425</f>
        <v>0</v>
      </c>
      <c r="J671" s="132">
        <f>'вед.прил14'!K425</f>
        <v>3400</v>
      </c>
      <c r="K671" s="132">
        <f>'вед.прил14'!L425</f>
        <v>3400</v>
      </c>
      <c r="L671" s="133">
        <f>'вед.прил14'!M425</f>
        <v>0</v>
      </c>
      <c r="M671" s="133">
        <f>'вед.прил14'!R425</f>
        <v>3400</v>
      </c>
    </row>
    <row r="672" spans="2:13" ht="120">
      <c r="B672" s="109" t="str">
        <f>'вед.прил14'!A426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v>
      </c>
      <c r="C672" s="27" t="s">
        <v>92</v>
      </c>
      <c r="D672" s="27" t="s">
        <v>81</v>
      </c>
      <c r="E672" s="89" t="s">
        <v>359</v>
      </c>
      <c r="F672" s="25"/>
      <c r="G672" s="25"/>
      <c r="H672" s="26">
        <f aca="true" t="shared" si="237" ref="H672:M674">H673</f>
        <v>50</v>
      </c>
      <c r="I672" s="131">
        <f t="shared" si="237"/>
        <v>0</v>
      </c>
      <c r="J672" s="131">
        <f t="shared" si="237"/>
        <v>50</v>
      </c>
      <c r="K672" s="131">
        <f t="shared" si="237"/>
        <v>50</v>
      </c>
      <c r="L672" s="131">
        <f t="shared" si="237"/>
        <v>0</v>
      </c>
      <c r="M672" s="131">
        <f t="shared" si="237"/>
        <v>50</v>
      </c>
    </row>
    <row r="673" spans="2:13" ht="30">
      <c r="B673" s="106" t="s">
        <v>145</v>
      </c>
      <c r="C673" s="25">
        <v>10</v>
      </c>
      <c r="D673" s="25" t="s">
        <v>81</v>
      </c>
      <c r="E673" s="89" t="s">
        <v>359</v>
      </c>
      <c r="F673" s="25" t="s">
        <v>144</v>
      </c>
      <c r="G673" s="25"/>
      <c r="H673" s="50">
        <f t="shared" si="237"/>
        <v>50</v>
      </c>
      <c r="I673" s="135">
        <f t="shared" si="237"/>
        <v>0</v>
      </c>
      <c r="J673" s="135">
        <f t="shared" si="237"/>
        <v>50</v>
      </c>
      <c r="K673" s="135">
        <f t="shared" si="237"/>
        <v>50</v>
      </c>
      <c r="L673" s="135">
        <f t="shared" si="237"/>
        <v>0</v>
      </c>
      <c r="M673" s="135">
        <f t="shared" si="237"/>
        <v>50</v>
      </c>
    </row>
    <row r="674" spans="2:13" ht="45">
      <c r="B674" s="106" t="s">
        <v>158</v>
      </c>
      <c r="C674" s="25">
        <v>10</v>
      </c>
      <c r="D674" s="25" t="s">
        <v>81</v>
      </c>
      <c r="E674" s="89" t="s">
        <v>359</v>
      </c>
      <c r="F674" s="25" t="s">
        <v>148</v>
      </c>
      <c r="G674" s="25"/>
      <c r="H674" s="26">
        <f t="shared" si="237"/>
        <v>50</v>
      </c>
      <c r="I674" s="131">
        <f t="shared" si="237"/>
        <v>0</v>
      </c>
      <c r="J674" s="131">
        <f t="shared" si="237"/>
        <v>50</v>
      </c>
      <c r="K674" s="131">
        <f t="shared" si="237"/>
        <v>50</v>
      </c>
      <c r="L674" s="131">
        <f t="shared" si="237"/>
        <v>0</v>
      </c>
      <c r="M674" s="131">
        <f t="shared" si="237"/>
        <v>50</v>
      </c>
    </row>
    <row r="675" spans="2:13" ht="20.25" customHeight="1">
      <c r="B675" s="108" t="s">
        <v>123</v>
      </c>
      <c r="C675" s="27">
        <v>10</v>
      </c>
      <c r="D675" s="27" t="s">
        <v>81</v>
      </c>
      <c r="E675" s="90" t="s">
        <v>359</v>
      </c>
      <c r="F675" s="27" t="s">
        <v>148</v>
      </c>
      <c r="G675" s="27" t="s">
        <v>112</v>
      </c>
      <c r="H675" s="28">
        <f>'вед.прил14'!I429</f>
        <v>50</v>
      </c>
      <c r="I675" s="132">
        <f>'вед.прил14'!J429</f>
        <v>0</v>
      </c>
      <c r="J675" s="132">
        <f>'вед.прил14'!K429</f>
        <v>50</v>
      </c>
      <c r="K675" s="132">
        <f>'вед.прил14'!L429</f>
        <v>50</v>
      </c>
      <c r="L675" s="133">
        <f>'вед.прил14'!M429</f>
        <v>0</v>
      </c>
      <c r="M675" s="133">
        <f>'вед.прил14'!R429</f>
        <v>50</v>
      </c>
    </row>
    <row r="676" spans="2:13" ht="75">
      <c r="B676" s="111" t="str">
        <f>'вед.прил14'!A430</f>
        <v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v>
      </c>
      <c r="C676" s="25" t="s">
        <v>92</v>
      </c>
      <c r="D676" s="25" t="s">
        <v>81</v>
      </c>
      <c r="E676" s="89" t="s">
        <v>360</v>
      </c>
      <c r="F676" s="25"/>
      <c r="G676" s="25"/>
      <c r="H676" s="26">
        <f aca="true" t="shared" si="238" ref="H676:M678">H677</f>
        <v>150</v>
      </c>
      <c r="I676" s="131">
        <f t="shared" si="238"/>
        <v>0</v>
      </c>
      <c r="J676" s="131">
        <f t="shared" si="238"/>
        <v>150</v>
      </c>
      <c r="K676" s="131">
        <f t="shared" si="238"/>
        <v>150</v>
      </c>
      <c r="L676" s="131">
        <f t="shared" si="238"/>
        <v>0</v>
      </c>
      <c r="M676" s="131">
        <f t="shared" si="238"/>
        <v>150</v>
      </c>
    </row>
    <row r="677" spans="2:13" ht="30">
      <c r="B677" s="106" t="s">
        <v>145</v>
      </c>
      <c r="C677" s="25">
        <v>10</v>
      </c>
      <c r="D677" s="25" t="s">
        <v>81</v>
      </c>
      <c r="E677" s="89" t="s">
        <v>360</v>
      </c>
      <c r="F677" s="25" t="s">
        <v>144</v>
      </c>
      <c r="G677" s="25"/>
      <c r="H677" s="26">
        <f t="shared" si="238"/>
        <v>150</v>
      </c>
      <c r="I677" s="131">
        <f t="shared" si="238"/>
        <v>0</v>
      </c>
      <c r="J677" s="131">
        <f t="shared" si="238"/>
        <v>150</v>
      </c>
      <c r="K677" s="131">
        <f t="shared" si="238"/>
        <v>150</v>
      </c>
      <c r="L677" s="131">
        <f t="shared" si="238"/>
        <v>0</v>
      </c>
      <c r="M677" s="131">
        <f t="shared" si="238"/>
        <v>150</v>
      </c>
    </row>
    <row r="678" spans="2:13" ht="30">
      <c r="B678" s="106" t="s">
        <v>147</v>
      </c>
      <c r="C678" s="25">
        <v>10</v>
      </c>
      <c r="D678" s="25" t="s">
        <v>81</v>
      </c>
      <c r="E678" s="89" t="s">
        <v>360</v>
      </c>
      <c r="F678" s="25" t="s">
        <v>146</v>
      </c>
      <c r="G678" s="25"/>
      <c r="H678" s="26">
        <f t="shared" si="238"/>
        <v>150</v>
      </c>
      <c r="I678" s="131">
        <f t="shared" si="238"/>
        <v>0</v>
      </c>
      <c r="J678" s="131">
        <f t="shared" si="238"/>
        <v>150</v>
      </c>
      <c r="K678" s="131">
        <f t="shared" si="238"/>
        <v>150</v>
      </c>
      <c r="L678" s="131">
        <f t="shared" si="238"/>
        <v>0</v>
      </c>
      <c r="M678" s="131">
        <f t="shared" si="238"/>
        <v>150</v>
      </c>
    </row>
    <row r="679" spans="2:13" ht="18.75" customHeight="1">
      <c r="B679" s="108" t="s">
        <v>123</v>
      </c>
      <c r="C679" s="27">
        <v>10</v>
      </c>
      <c r="D679" s="27" t="s">
        <v>81</v>
      </c>
      <c r="E679" s="90" t="s">
        <v>360</v>
      </c>
      <c r="F679" s="27" t="s">
        <v>146</v>
      </c>
      <c r="G679" s="27" t="s">
        <v>112</v>
      </c>
      <c r="H679" s="28">
        <f>'вед.прил14'!I433</f>
        <v>150</v>
      </c>
      <c r="I679" s="132">
        <f>'вед.прил14'!J433</f>
        <v>0</v>
      </c>
      <c r="J679" s="132">
        <f>'вед.прил14'!K433</f>
        <v>150</v>
      </c>
      <c r="K679" s="132">
        <f>'вед.прил14'!L433</f>
        <v>150</v>
      </c>
      <c r="L679" s="133">
        <f>'вед.прил14'!M433</f>
        <v>0</v>
      </c>
      <c r="M679" s="133">
        <f>'вед.прил14'!R433</f>
        <v>150</v>
      </c>
    </row>
    <row r="680" spans="2:13" ht="90">
      <c r="B680" s="109" t="str">
        <f>'вед.прил14'!A274</f>
        <v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v>
      </c>
      <c r="C680" s="25" t="s">
        <v>92</v>
      </c>
      <c r="D680" s="25" t="s">
        <v>81</v>
      </c>
      <c r="E680" s="89" t="s">
        <v>368</v>
      </c>
      <c r="F680" s="27"/>
      <c r="G680" s="27"/>
      <c r="H680" s="26">
        <f aca="true" t="shared" si="239" ref="H680:M682">H681</f>
        <v>9467</v>
      </c>
      <c r="I680" s="131">
        <f t="shared" si="239"/>
        <v>0</v>
      </c>
      <c r="J680" s="131">
        <f t="shared" si="239"/>
        <v>9467</v>
      </c>
      <c r="K680" s="131">
        <f t="shared" si="239"/>
        <v>11541.3</v>
      </c>
      <c r="L680" s="131">
        <f t="shared" si="239"/>
        <v>0</v>
      </c>
      <c r="M680" s="131">
        <f t="shared" si="239"/>
        <v>11541.3</v>
      </c>
    </row>
    <row r="681" spans="2:13" ht="45">
      <c r="B681" s="106" t="s">
        <v>212</v>
      </c>
      <c r="C681" s="25" t="s">
        <v>92</v>
      </c>
      <c r="D681" s="25" t="s">
        <v>81</v>
      </c>
      <c r="E681" s="89" t="s">
        <v>368</v>
      </c>
      <c r="F681" s="25" t="s">
        <v>161</v>
      </c>
      <c r="G681" s="27"/>
      <c r="H681" s="26">
        <f t="shared" si="239"/>
        <v>9467</v>
      </c>
      <c r="I681" s="131">
        <f t="shared" si="239"/>
        <v>0</v>
      </c>
      <c r="J681" s="131">
        <f t="shared" si="239"/>
        <v>9467</v>
      </c>
      <c r="K681" s="131">
        <f t="shared" si="239"/>
        <v>11541.3</v>
      </c>
      <c r="L681" s="131">
        <f t="shared" si="239"/>
        <v>0</v>
      </c>
      <c r="M681" s="131">
        <f t="shared" si="239"/>
        <v>11541.3</v>
      </c>
    </row>
    <row r="682" spans="2:13" ht="19.5" customHeight="1">
      <c r="B682" s="106" t="s">
        <v>51</v>
      </c>
      <c r="C682" s="25" t="s">
        <v>92</v>
      </c>
      <c r="D682" s="25" t="s">
        <v>81</v>
      </c>
      <c r="E682" s="89" t="s">
        <v>368</v>
      </c>
      <c r="F682" s="25" t="s">
        <v>50</v>
      </c>
      <c r="G682" s="27"/>
      <c r="H682" s="26">
        <f t="shared" si="239"/>
        <v>9467</v>
      </c>
      <c r="I682" s="131">
        <f t="shared" si="239"/>
        <v>0</v>
      </c>
      <c r="J682" s="131">
        <f t="shared" si="239"/>
        <v>9467</v>
      </c>
      <c r="K682" s="131">
        <f t="shared" si="239"/>
        <v>11541.3</v>
      </c>
      <c r="L682" s="131">
        <f t="shared" si="239"/>
        <v>0</v>
      </c>
      <c r="M682" s="131">
        <f t="shared" si="239"/>
        <v>11541.3</v>
      </c>
    </row>
    <row r="683" spans="2:13" ht="19.5" customHeight="1">
      <c r="B683" s="108" t="s">
        <v>123</v>
      </c>
      <c r="C683" s="27" t="s">
        <v>92</v>
      </c>
      <c r="D683" s="27" t="s">
        <v>81</v>
      </c>
      <c r="E683" s="90" t="s">
        <v>368</v>
      </c>
      <c r="F683" s="27" t="s">
        <v>50</v>
      </c>
      <c r="G683" s="27" t="s">
        <v>112</v>
      </c>
      <c r="H683" s="28">
        <f>'вед.прил14'!I277</f>
        <v>9467</v>
      </c>
      <c r="I683" s="132">
        <f>'вед.прил14'!J277</f>
        <v>0</v>
      </c>
      <c r="J683" s="132">
        <f>'вед.прил14'!K277</f>
        <v>9467</v>
      </c>
      <c r="K683" s="132">
        <f>'вед.прил14'!L277</f>
        <v>11541.3</v>
      </c>
      <c r="L683" s="133">
        <f>'вед.прил14'!M277</f>
        <v>0</v>
      </c>
      <c r="M683" s="133">
        <f>'вед.прил14'!R277</f>
        <v>11541.3</v>
      </c>
    </row>
    <row r="684" spans="2:13" ht="120">
      <c r="B684" s="111" t="s">
        <v>468</v>
      </c>
      <c r="C684" s="25" t="s">
        <v>92</v>
      </c>
      <c r="D684" s="25" t="s">
        <v>81</v>
      </c>
      <c r="E684" s="25" t="s">
        <v>466</v>
      </c>
      <c r="F684" s="27"/>
      <c r="G684" s="27"/>
      <c r="H684" s="26">
        <f aca="true" t="shared" si="240" ref="H684:M686">H685</f>
        <v>3316.1</v>
      </c>
      <c r="I684" s="131">
        <f t="shared" si="240"/>
        <v>0</v>
      </c>
      <c r="J684" s="131">
        <f t="shared" si="240"/>
        <v>3316.1</v>
      </c>
      <c r="K684" s="131">
        <f t="shared" si="240"/>
        <v>3209.8</v>
      </c>
      <c r="L684" s="131">
        <f t="shared" si="240"/>
        <v>0</v>
      </c>
      <c r="M684" s="131">
        <f t="shared" si="240"/>
        <v>3209.8</v>
      </c>
    </row>
    <row r="685" spans="2:13" ht="45">
      <c r="B685" s="106" t="s">
        <v>212</v>
      </c>
      <c r="C685" s="25" t="s">
        <v>92</v>
      </c>
      <c r="D685" s="25" t="s">
        <v>81</v>
      </c>
      <c r="E685" s="25" t="s">
        <v>466</v>
      </c>
      <c r="F685" s="25" t="s">
        <v>161</v>
      </c>
      <c r="G685" s="27"/>
      <c r="H685" s="26">
        <f t="shared" si="240"/>
        <v>3316.1</v>
      </c>
      <c r="I685" s="131">
        <f t="shared" si="240"/>
        <v>0</v>
      </c>
      <c r="J685" s="131">
        <f t="shared" si="240"/>
        <v>3316.1</v>
      </c>
      <c r="K685" s="131">
        <f t="shared" si="240"/>
        <v>3209.8</v>
      </c>
      <c r="L685" s="131">
        <f t="shared" si="240"/>
        <v>0</v>
      </c>
      <c r="M685" s="131">
        <f t="shared" si="240"/>
        <v>3209.8</v>
      </c>
    </row>
    <row r="686" spans="2:13" ht="18.75" customHeight="1">
      <c r="B686" s="106" t="s">
        <v>51</v>
      </c>
      <c r="C686" s="25" t="s">
        <v>92</v>
      </c>
      <c r="D686" s="25" t="s">
        <v>81</v>
      </c>
      <c r="E686" s="25" t="s">
        <v>466</v>
      </c>
      <c r="F686" s="25" t="s">
        <v>50</v>
      </c>
      <c r="G686" s="27"/>
      <c r="H686" s="26">
        <f t="shared" si="240"/>
        <v>3316.1</v>
      </c>
      <c r="I686" s="131">
        <f t="shared" si="240"/>
        <v>0</v>
      </c>
      <c r="J686" s="131">
        <f t="shared" si="240"/>
        <v>3316.1</v>
      </c>
      <c r="K686" s="131">
        <f t="shared" si="240"/>
        <v>3209.8</v>
      </c>
      <c r="L686" s="131">
        <f t="shared" si="240"/>
        <v>0</v>
      </c>
      <c r="M686" s="131">
        <f t="shared" si="240"/>
        <v>3209.8</v>
      </c>
    </row>
    <row r="687" spans="2:13" ht="19.5" customHeight="1">
      <c r="B687" s="108" t="s">
        <v>123</v>
      </c>
      <c r="C687" s="27" t="s">
        <v>92</v>
      </c>
      <c r="D687" s="27" t="s">
        <v>81</v>
      </c>
      <c r="E687" s="27" t="s">
        <v>466</v>
      </c>
      <c r="F687" s="27" t="s">
        <v>50</v>
      </c>
      <c r="G687" s="27" t="s">
        <v>112</v>
      </c>
      <c r="H687" s="28">
        <f>'вед.прил14'!I281</f>
        <v>3316.1</v>
      </c>
      <c r="I687" s="132">
        <f>'вед.прил14'!J281</f>
        <v>0</v>
      </c>
      <c r="J687" s="132">
        <f>'вед.прил14'!K281</f>
        <v>3316.1</v>
      </c>
      <c r="K687" s="132">
        <f>'вед.прил14'!L281</f>
        <v>3209.8</v>
      </c>
      <c r="L687" s="133">
        <f>'вед.прил14'!M281</f>
        <v>0</v>
      </c>
      <c r="M687" s="133">
        <f>'вед.прил14'!R281</f>
        <v>3209.8</v>
      </c>
    </row>
    <row r="688" spans="2:13" ht="75">
      <c r="B688" s="109" t="str">
        <f>'вед.прил14'!A210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688" s="25" t="s">
        <v>92</v>
      </c>
      <c r="D688" s="25" t="s">
        <v>81</v>
      </c>
      <c r="E688" s="25" t="str">
        <f>'вед.прил14'!E210</f>
        <v>88 0 00 77370</v>
      </c>
      <c r="F688" s="43"/>
      <c r="G688" s="43"/>
      <c r="H688" s="26">
        <f aca="true" t="shared" si="241" ref="H688:M690">H689</f>
        <v>24.3</v>
      </c>
      <c r="I688" s="131">
        <f t="shared" si="241"/>
        <v>0</v>
      </c>
      <c r="J688" s="131">
        <f t="shared" si="241"/>
        <v>24.3</v>
      </c>
      <c r="K688" s="131">
        <f t="shared" si="241"/>
        <v>24.3</v>
      </c>
      <c r="L688" s="131">
        <f t="shared" si="241"/>
        <v>0</v>
      </c>
      <c r="M688" s="131">
        <f t="shared" si="241"/>
        <v>24.3</v>
      </c>
    </row>
    <row r="689" spans="2:13" ht="30">
      <c r="B689" s="106" t="str">
        <f>'вед.прил14'!A211</f>
        <v>Социальное обеспечение и иные выплаты населению</v>
      </c>
      <c r="C689" s="25" t="s">
        <v>92</v>
      </c>
      <c r="D689" s="25" t="s">
        <v>81</v>
      </c>
      <c r="E689" s="25" t="str">
        <f>'вед.прил14'!E211</f>
        <v>88 0 00 77370</v>
      </c>
      <c r="F689" s="25" t="s">
        <v>144</v>
      </c>
      <c r="G689" s="43"/>
      <c r="H689" s="26">
        <f t="shared" si="241"/>
        <v>24.3</v>
      </c>
      <c r="I689" s="131">
        <f t="shared" si="241"/>
        <v>0</v>
      </c>
      <c r="J689" s="131">
        <f t="shared" si="241"/>
        <v>24.3</v>
      </c>
      <c r="K689" s="131">
        <f t="shared" si="241"/>
        <v>24.3</v>
      </c>
      <c r="L689" s="131">
        <f t="shared" si="241"/>
        <v>0</v>
      </c>
      <c r="M689" s="131">
        <f t="shared" si="241"/>
        <v>24.3</v>
      </c>
    </row>
    <row r="690" spans="2:13" ht="30">
      <c r="B690" s="106" t="s">
        <v>147</v>
      </c>
      <c r="C690" s="25" t="s">
        <v>92</v>
      </c>
      <c r="D690" s="25" t="s">
        <v>81</v>
      </c>
      <c r="E690" s="25" t="str">
        <f>'вед.прил14'!E212</f>
        <v>88 0 00 77370</v>
      </c>
      <c r="F690" s="25" t="s">
        <v>146</v>
      </c>
      <c r="G690" s="43"/>
      <c r="H690" s="26">
        <f t="shared" si="241"/>
        <v>24.3</v>
      </c>
      <c r="I690" s="131">
        <f t="shared" si="241"/>
        <v>0</v>
      </c>
      <c r="J690" s="131">
        <f t="shared" si="241"/>
        <v>24.3</v>
      </c>
      <c r="K690" s="131">
        <f t="shared" si="241"/>
        <v>24.3</v>
      </c>
      <c r="L690" s="131">
        <f t="shared" si="241"/>
        <v>0</v>
      </c>
      <c r="M690" s="131">
        <f t="shared" si="241"/>
        <v>24.3</v>
      </c>
    </row>
    <row r="691" spans="2:13" ht="17.25" customHeight="1">
      <c r="B691" s="108" t="s">
        <v>122</v>
      </c>
      <c r="C691" s="27" t="s">
        <v>92</v>
      </c>
      <c r="D691" s="27" t="s">
        <v>81</v>
      </c>
      <c r="E691" s="27" t="str">
        <f>'вед.прил14'!E213</f>
        <v>88 0 00 77370</v>
      </c>
      <c r="F691" s="27" t="s">
        <v>146</v>
      </c>
      <c r="G691" s="27" t="s">
        <v>111</v>
      </c>
      <c r="H691" s="28">
        <f>'вед.прил14'!I213</f>
        <v>24.3</v>
      </c>
      <c r="I691" s="132">
        <f>'вед.прил14'!J213</f>
        <v>0</v>
      </c>
      <c r="J691" s="132">
        <f>'вед.прил14'!K213</f>
        <v>24.3</v>
      </c>
      <c r="K691" s="132">
        <f>'вед.прил14'!L213</f>
        <v>24.3</v>
      </c>
      <c r="L691" s="133">
        <f>'вед.прил14'!M213</f>
        <v>0</v>
      </c>
      <c r="M691" s="133">
        <f>'вед.прил14'!R213</f>
        <v>24.3</v>
      </c>
    </row>
    <row r="692" spans="2:13" ht="28.5">
      <c r="B692" s="61" t="s">
        <v>77</v>
      </c>
      <c r="C692" s="43" t="s">
        <v>92</v>
      </c>
      <c r="D692" s="43" t="s">
        <v>86</v>
      </c>
      <c r="E692" s="91"/>
      <c r="F692" s="43" t="s">
        <v>98</v>
      </c>
      <c r="G692" s="43"/>
      <c r="H692" s="44">
        <f aca="true" t="shared" si="242" ref="H692:M693">H693</f>
        <v>2845.9</v>
      </c>
      <c r="I692" s="130">
        <f t="shared" si="242"/>
        <v>0</v>
      </c>
      <c r="J692" s="130">
        <f t="shared" si="242"/>
        <v>2845.9</v>
      </c>
      <c r="K692" s="130">
        <f t="shared" si="242"/>
        <v>2845.9</v>
      </c>
      <c r="L692" s="130">
        <f t="shared" si="242"/>
        <v>0</v>
      </c>
      <c r="M692" s="130">
        <f t="shared" si="242"/>
        <v>2845.9</v>
      </c>
    </row>
    <row r="693" spans="2:13" ht="21.75" customHeight="1">
      <c r="B693" s="106" t="s">
        <v>53</v>
      </c>
      <c r="C693" s="25" t="s">
        <v>92</v>
      </c>
      <c r="D693" s="25" t="s">
        <v>86</v>
      </c>
      <c r="E693" s="89" t="s">
        <v>265</v>
      </c>
      <c r="F693" s="25"/>
      <c r="G693" s="25"/>
      <c r="H693" s="26">
        <f t="shared" si="242"/>
        <v>2845.9</v>
      </c>
      <c r="I693" s="131">
        <f t="shared" si="242"/>
        <v>0</v>
      </c>
      <c r="J693" s="131">
        <f t="shared" si="242"/>
        <v>2845.9</v>
      </c>
      <c r="K693" s="131">
        <f t="shared" si="242"/>
        <v>2845.9</v>
      </c>
      <c r="L693" s="131">
        <f t="shared" si="242"/>
        <v>0</v>
      </c>
      <c r="M693" s="131">
        <f t="shared" si="242"/>
        <v>2845.9</v>
      </c>
    </row>
    <row r="694" spans="2:13" ht="45">
      <c r="B694" s="106" t="s">
        <v>54</v>
      </c>
      <c r="C694" s="25">
        <v>10</v>
      </c>
      <c r="D694" s="25" t="s">
        <v>86</v>
      </c>
      <c r="E694" s="89" t="s">
        <v>361</v>
      </c>
      <c r="F694" s="25"/>
      <c r="G694" s="25"/>
      <c r="H694" s="26">
        <f aca="true" t="shared" si="243" ref="H694:M694">H695+H698</f>
        <v>2845.9</v>
      </c>
      <c r="I694" s="131">
        <f t="shared" si="243"/>
        <v>0</v>
      </c>
      <c r="J694" s="131">
        <f t="shared" si="243"/>
        <v>2845.9</v>
      </c>
      <c r="K694" s="131">
        <f t="shared" si="243"/>
        <v>2845.9</v>
      </c>
      <c r="L694" s="131">
        <f t="shared" si="243"/>
        <v>0</v>
      </c>
      <c r="M694" s="131">
        <f t="shared" si="243"/>
        <v>2845.9</v>
      </c>
    </row>
    <row r="695" spans="2:13" ht="90">
      <c r="B695" s="106" t="s">
        <v>208</v>
      </c>
      <c r="C695" s="25" t="s">
        <v>92</v>
      </c>
      <c r="D695" s="25" t="s">
        <v>86</v>
      </c>
      <c r="E695" s="89" t="s">
        <v>361</v>
      </c>
      <c r="F695" s="25" t="s">
        <v>130</v>
      </c>
      <c r="G695" s="25"/>
      <c r="H695" s="26">
        <f aca="true" t="shared" si="244" ref="H695:M696">H696</f>
        <v>2522.8</v>
      </c>
      <c r="I695" s="131">
        <f t="shared" si="244"/>
        <v>0</v>
      </c>
      <c r="J695" s="131">
        <f t="shared" si="244"/>
        <v>2522.8</v>
      </c>
      <c r="K695" s="131">
        <f t="shared" si="244"/>
        <v>2522.8</v>
      </c>
      <c r="L695" s="131">
        <f t="shared" si="244"/>
        <v>0</v>
      </c>
      <c r="M695" s="131">
        <f t="shared" si="244"/>
        <v>2522.8</v>
      </c>
    </row>
    <row r="696" spans="2:13" ht="30">
      <c r="B696" s="106" t="s">
        <v>207</v>
      </c>
      <c r="C696" s="25">
        <v>10</v>
      </c>
      <c r="D696" s="25" t="s">
        <v>86</v>
      </c>
      <c r="E696" s="89" t="s">
        <v>361</v>
      </c>
      <c r="F696" s="25" t="s">
        <v>131</v>
      </c>
      <c r="G696" s="25"/>
      <c r="H696" s="26">
        <f t="shared" si="244"/>
        <v>2522.8</v>
      </c>
      <c r="I696" s="131">
        <f t="shared" si="244"/>
        <v>0</v>
      </c>
      <c r="J696" s="131">
        <f t="shared" si="244"/>
        <v>2522.8</v>
      </c>
      <c r="K696" s="131">
        <f t="shared" si="244"/>
        <v>2522.8</v>
      </c>
      <c r="L696" s="131">
        <f t="shared" si="244"/>
        <v>0</v>
      </c>
      <c r="M696" s="131">
        <f t="shared" si="244"/>
        <v>2522.8</v>
      </c>
    </row>
    <row r="697" spans="2:13" ht="18.75" customHeight="1">
      <c r="B697" s="108" t="s">
        <v>123</v>
      </c>
      <c r="C697" s="27">
        <v>10</v>
      </c>
      <c r="D697" s="27" t="s">
        <v>86</v>
      </c>
      <c r="E697" s="90" t="s">
        <v>361</v>
      </c>
      <c r="F697" s="27" t="s">
        <v>131</v>
      </c>
      <c r="G697" s="27" t="s">
        <v>112</v>
      </c>
      <c r="H697" s="28">
        <f>'вед.прил14'!I439</f>
        <v>2522.8</v>
      </c>
      <c r="I697" s="132">
        <f>'вед.прил14'!J439</f>
        <v>0</v>
      </c>
      <c r="J697" s="132">
        <f>'вед.прил14'!K439</f>
        <v>2522.8</v>
      </c>
      <c r="K697" s="132">
        <f>'вед.прил14'!L439</f>
        <v>2522.8</v>
      </c>
      <c r="L697" s="133">
        <f>'вед.прил14'!M439</f>
        <v>0</v>
      </c>
      <c r="M697" s="133">
        <f>'вед.прил14'!R439</f>
        <v>2522.8</v>
      </c>
    </row>
    <row r="698" spans="2:13" ht="45">
      <c r="B698" s="109" t="s">
        <v>224</v>
      </c>
      <c r="C698" s="25">
        <v>10</v>
      </c>
      <c r="D698" s="25" t="s">
        <v>86</v>
      </c>
      <c r="E698" s="89" t="s">
        <v>361</v>
      </c>
      <c r="F698" s="25" t="s">
        <v>132</v>
      </c>
      <c r="G698" s="25"/>
      <c r="H698" s="28">
        <f aca="true" t="shared" si="245" ref="H698:M699">H699</f>
        <v>323.1</v>
      </c>
      <c r="I698" s="132">
        <f t="shared" si="245"/>
        <v>0</v>
      </c>
      <c r="J698" s="132">
        <f t="shared" si="245"/>
        <v>323.1</v>
      </c>
      <c r="K698" s="132">
        <f t="shared" si="245"/>
        <v>323.1</v>
      </c>
      <c r="L698" s="132">
        <f t="shared" si="245"/>
        <v>0</v>
      </c>
      <c r="M698" s="132">
        <f t="shared" si="245"/>
        <v>323.1</v>
      </c>
    </row>
    <row r="699" spans="2:13" ht="45">
      <c r="B699" s="109" t="s">
        <v>210</v>
      </c>
      <c r="C699" s="25">
        <v>10</v>
      </c>
      <c r="D699" s="25" t="s">
        <v>86</v>
      </c>
      <c r="E699" s="89" t="s">
        <v>361</v>
      </c>
      <c r="F699" s="25" t="s">
        <v>133</v>
      </c>
      <c r="G699" s="25"/>
      <c r="H699" s="26">
        <f t="shared" si="245"/>
        <v>323.1</v>
      </c>
      <c r="I699" s="131">
        <f t="shared" si="245"/>
        <v>0</v>
      </c>
      <c r="J699" s="131">
        <f t="shared" si="245"/>
        <v>323.1</v>
      </c>
      <c r="K699" s="131">
        <f t="shared" si="245"/>
        <v>323.1</v>
      </c>
      <c r="L699" s="131">
        <f t="shared" si="245"/>
        <v>0</v>
      </c>
      <c r="M699" s="131">
        <f t="shared" si="245"/>
        <v>323.1</v>
      </c>
    </row>
    <row r="700" spans="2:13" ht="18.75" customHeight="1">
      <c r="B700" s="108" t="s">
        <v>123</v>
      </c>
      <c r="C700" s="27">
        <v>10</v>
      </c>
      <c r="D700" s="27" t="s">
        <v>86</v>
      </c>
      <c r="E700" s="90" t="s">
        <v>361</v>
      </c>
      <c r="F700" s="27" t="s">
        <v>133</v>
      </c>
      <c r="G700" s="27" t="s">
        <v>112</v>
      </c>
      <c r="H700" s="28">
        <f>'вед.прил14'!I442</f>
        <v>323.1</v>
      </c>
      <c r="I700" s="132">
        <f>'вед.прил14'!J442</f>
        <v>0</v>
      </c>
      <c r="J700" s="132">
        <f>'вед.прил14'!K442</f>
        <v>323.1</v>
      </c>
      <c r="K700" s="132">
        <f>'вед.прил14'!L442</f>
        <v>323.1</v>
      </c>
      <c r="L700" s="133">
        <f>'вед.прил14'!M442</f>
        <v>0</v>
      </c>
      <c r="M700" s="133">
        <f>'вед.прил14'!R442</f>
        <v>323.1</v>
      </c>
    </row>
    <row r="701" spans="2:13" ht="18" customHeight="1">
      <c r="B701" s="112" t="s">
        <v>97</v>
      </c>
      <c r="C701" s="43" t="s">
        <v>95</v>
      </c>
      <c r="D701" s="43"/>
      <c r="E701" s="91"/>
      <c r="F701" s="43"/>
      <c r="G701" s="43"/>
      <c r="H701" s="31">
        <f aca="true" t="shared" si="246" ref="H701:M701">H704</f>
        <v>24629.699999999997</v>
      </c>
      <c r="I701" s="134">
        <f t="shared" si="246"/>
        <v>0</v>
      </c>
      <c r="J701" s="134">
        <f t="shared" si="246"/>
        <v>24629.699999999997</v>
      </c>
      <c r="K701" s="134">
        <f t="shared" si="246"/>
        <v>167284.99999999997</v>
      </c>
      <c r="L701" s="134">
        <f t="shared" si="246"/>
        <v>0</v>
      </c>
      <c r="M701" s="134">
        <f t="shared" si="246"/>
        <v>167284.99999999997</v>
      </c>
    </row>
    <row r="702" spans="2:13" ht="19.5" customHeight="1">
      <c r="B702" s="112" t="s">
        <v>122</v>
      </c>
      <c r="C702" s="43" t="s">
        <v>95</v>
      </c>
      <c r="D702" s="43"/>
      <c r="E702" s="91"/>
      <c r="F702" s="43"/>
      <c r="G702" s="43" t="s">
        <v>111</v>
      </c>
      <c r="H702" s="31">
        <f aca="true" t="shared" si="247" ref="H702:M702">H711+H714+H719+H725+H733+H739</f>
        <v>24629.699999999997</v>
      </c>
      <c r="I702" s="134">
        <f t="shared" si="247"/>
        <v>0</v>
      </c>
      <c r="J702" s="134">
        <f t="shared" si="247"/>
        <v>24629.699999999997</v>
      </c>
      <c r="K702" s="134">
        <f t="shared" si="247"/>
        <v>31762.5</v>
      </c>
      <c r="L702" s="134">
        <f t="shared" si="247"/>
        <v>0</v>
      </c>
      <c r="M702" s="134">
        <f t="shared" si="247"/>
        <v>31762.5</v>
      </c>
    </row>
    <row r="703" spans="2:13" ht="18.75" customHeight="1">
      <c r="B703" s="112" t="s">
        <v>123</v>
      </c>
      <c r="C703" s="43" t="s">
        <v>95</v>
      </c>
      <c r="D703" s="43"/>
      <c r="E703" s="91"/>
      <c r="F703" s="43"/>
      <c r="G703" s="43" t="s">
        <v>112</v>
      </c>
      <c r="H703" s="31">
        <f aca="true" t="shared" si="248" ref="H703:M703">H730</f>
        <v>0</v>
      </c>
      <c r="I703" s="134">
        <f t="shared" si="248"/>
        <v>0</v>
      </c>
      <c r="J703" s="134">
        <f t="shared" si="248"/>
        <v>0</v>
      </c>
      <c r="K703" s="134">
        <f t="shared" si="248"/>
        <v>135522.5</v>
      </c>
      <c r="L703" s="134">
        <f t="shared" si="248"/>
        <v>0</v>
      </c>
      <c r="M703" s="134">
        <f t="shared" si="248"/>
        <v>135522.5</v>
      </c>
    </row>
    <row r="704" spans="2:13" ht="19.5" customHeight="1">
      <c r="B704" s="61" t="s">
        <v>118</v>
      </c>
      <c r="C704" s="43" t="s">
        <v>95</v>
      </c>
      <c r="D704" s="43" t="s">
        <v>84</v>
      </c>
      <c r="E704" s="91"/>
      <c r="F704" s="43"/>
      <c r="G704" s="43"/>
      <c r="H704" s="44">
        <f aca="true" t="shared" si="249" ref="H704:M704">H705</f>
        <v>24629.699999999997</v>
      </c>
      <c r="I704" s="130">
        <f t="shared" si="249"/>
        <v>0</v>
      </c>
      <c r="J704" s="130">
        <f t="shared" si="249"/>
        <v>24629.699999999997</v>
      </c>
      <c r="K704" s="130">
        <f t="shared" si="249"/>
        <v>167284.99999999997</v>
      </c>
      <c r="L704" s="130">
        <f t="shared" si="249"/>
        <v>0</v>
      </c>
      <c r="M704" s="130">
        <f t="shared" si="249"/>
        <v>167284.99999999997</v>
      </c>
    </row>
    <row r="705" spans="2:13" ht="60">
      <c r="B705" s="106" t="str">
        <f>'вед.прил14'!A723</f>
        <v>Муниципальная программа "Развитие физической культуры и спорта в городе Ливны Орловской области  на 2020-2024 годы" </v>
      </c>
      <c r="C705" s="25" t="s">
        <v>95</v>
      </c>
      <c r="D705" s="25" t="s">
        <v>84</v>
      </c>
      <c r="E705" s="25" t="str">
        <f>'вед.прил14'!E723</f>
        <v>54 0 00 00000</v>
      </c>
      <c r="F705" s="25"/>
      <c r="G705" s="25"/>
      <c r="H705" s="26">
        <f aca="true" t="shared" si="250" ref="H705:M705">H706+H720+H734</f>
        <v>24629.699999999997</v>
      </c>
      <c r="I705" s="131">
        <f t="shared" si="250"/>
        <v>0</v>
      </c>
      <c r="J705" s="131">
        <f t="shared" si="250"/>
        <v>24629.699999999997</v>
      </c>
      <c r="K705" s="131">
        <f t="shared" si="250"/>
        <v>167284.99999999997</v>
      </c>
      <c r="L705" s="131">
        <f t="shared" si="250"/>
        <v>0</v>
      </c>
      <c r="M705" s="131">
        <f t="shared" si="250"/>
        <v>167284.99999999997</v>
      </c>
    </row>
    <row r="706" spans="2:13" ht="75">
      <c r="B706" s="106" t="str">
        <f>'вед.прил14'!A724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v>
      </c>
      <c r="C706" s="25" t="s">
        <v>95</v>
      </c>
      <c r="D706" s="25" t="s">
        <v>84</v>
      </c>
      <c r="E706" s="25" t="str">
        <f>'вед.прил14'!E724</f>
        <v>54 1 00 00000</v>
      </c>
      <c r="F706" s="25"/>
      <c r="G706" s="25"/>
      <c r="H706" s="26">
        <f aca="true" t="shared" si="251" ref="H706:M706">H707+H715</f>
        <v>9090.8</v>
      </c>
      <c r="I706" s="131">
        <f t="shared" si="251"/>
        <v>0</v>
      </c>
      <c r="J706" s="131">
        <f t="shared" si="251"/>
        <v>9090.8</v>
      </c>
      <c r="K706" s="131">
        <f t="shared" si="251"/>
        <v>9090.8</v>
      </c>
      <c r="L706" s="131">
        <f t="shared" si="251"/>
        <v>0</v>
      </c>
      <c r="M706" s="131">
        <f t="shared" si="251"/>
        <v>9090.8</v>
      </c>
    </row>
    <row r="707" spans="2:13" ht="75">
      <c r="B707" s="106" t="str">
        <f>'вед.прил14'!A725</f>
        <v>Основное мероприятие "Организация, участие и проведение официальных физкультурных, физкультурно-оздоровительных и спортивных мероприятий"</v>
      </c>
      <c r="C707" s="25" t="s">
        <v>95</v>
      </c>
      <c r="D707" s="25" t="s">
        <v>84</v>
      </c>
      <c r="E707" s="25" t="str">
        <f>'вед.прил14'!E725</f>
        <v>54 1 01 00000</v>
      </c>
      <c r="F707" s="25"/>
      <c r="G707" s="25"/>
      <c r="H707" s="26">
        <f aca="true" t="shared" si="252" ref="H707:M707">H708</f>
        <v>500</v>
      </c>
      <c r="I707" s="131">
        <f t="shared" si="252"/>
        <v>0</v>
      </c>
      <c r="J707" s="131">
        <f t="shared" si="252"/>
        <v>500</v>
      </c>
      <c r="K707" s="131">
        <f t="shared" si="252"/>
        <v>500</v>
      </c>
      <c r="L707" s="131">
        <f t="shared" si="252"/>
        <v>0</v>
      </c>
      <c r="M707" s="131">
        <f t="shared" si="252"/>
        <v>500</v>
      </c>
    </row>
    <row r="708" spans="2:13" ht="20.25" customHeight="1">
      <c r="B708" s="109" t="s">
        <v>190</v>
      </c>
      <c r="C708" s="25" t="s">
        <v>95</v>
      </c>
      <c r="D708" s="25" t="s">
        <v>84</v>
      </c>
      <c r="E708" s="25" t="str">
        <f>'вед.прил14'!E726</f>
        <v>54 1 01 77480</v>
      </c>
      <c r="F708" s="25"/>
      <c r="G708" s="25"/>
      <c r="H708" s="26">
        <f aca="true" t="shared" si="253" ref="H708:M708">H712+H709</f>
        <v>500</v>
      </c>
      <c r="I708" s="131">
        <f t="shared" si="253"/>
        <v>0</v>
      </c>
      <c r="J708" s="131">
        <f t="shared" si="253"/>
        <v>500</v>
      </c>
      <c r="K708" s="131">
        <f t="shared" si="253"/>
        <v>500</v>
      </c>
      <c r="L708" s="131">
        <f t="shared" si="253"/>
        <v>0</v>
      </c>
      <c r="M708" s="131">
        <f t="shared" si="253"/>
        <v>500</v>
      </c>
    </row>
    <row r="709" spans="2:13" ht="90">
      <c r="B709" s="106" t="s">
        <v>208</v>
      </c>
      <c r="C709" s="25" t="s">
        <v>95</v>
      </c>
      <c r="D709" s="25" t="s">
        <v>84</v>
      </c>
      <c r="E709" s="25" t="str">
        <f>'вед.прил14'!E727</f>
        <v>54 1 01 77480</v>
      </c>
      <c r="F709" s="25" t="s">
        <v>130</v>
      </c>
      <c r="G709" s="25"/>
      <c r="H709" s="26">
        <f aca="true" t="shared" si="254" ref="H709:M710">H710</f>
        <v>150</v>
      </c>
      <c r="I709" s="131">
        <f t="shared" si="254"/>
        <v>0</v>
      </c>
      <c r="J709" s="131">
        <f t="shared" si="254"/>
        <v>150</v>
      </c>
      <c r="K709" s="131">
        <f t="shared" si="254"/>
        <v>150</v>
      </c>
      <c r="L709" s="131">
        <f t="shared" si="254"/>
        <v>0</v>
      </c>
      <c r="M709" s="131">
        <f t="shared" si="254"/>
        <v>150</v>
      </c>
    </row>
    <row r="710" spans="2:13" ht="30">
      <c r="B710" s="106" t="s">
        <v>207</v>
      </c>
      <c r="C710" s="25" t="s">
        <v>95</v>
      </c>
      <c r="D710" s="25" t="s">
        <v>84</v>
      </c>
      <c r="E710" s="25" t="str">
        <f>'вед.прил14'!E728</f>
        <v>54 1 01 77480</v>
      </c>
      <c r="F710" s="25" t="s">
        <v>131</v>
      </c>
      <c r="G710" s="25"/>
      <c r="H710" s="26">
        <f t="shared" si="254"/>
        <v>150</v>
      </c>
      <c r="I710" s="131">
        <f t="shared" si="254"/>
        <v>0</v>
      </c>
      <c r="J710" s="131">
        <f t="shared" si="254"/>
        <v>150</v>
      </c>
      <c r="K710" s="131">
        <f t="shared" si="254"/>
        <v>150</v>
      </c>
      <c r="L710" s="131">
        <f t="shared" si="254"/>
        <v>0</v>
      </c>
      <c r="M710" s="131">
        <f t="shared" si="254"/>
        <v>150</v>
      </c>
    </row>
    <row r="711" spans="2:13" ht="18.75" customHeight="1">
      <c r="B711" s="108" t="s">
        <v>122</v>
      </c>
      <c r="C711" s="27" t="s">
        <v>95</v>
      </c>
      <c r="D711" s="27" t="s">
        <v>84</v>
      </c>
      <c r="E711" s="27" t="str">
        <f>'вед.прил14'!E729</f>
        <v>54 1 01 77480</v>
      </c>
      <c r="F711" s="27" t="s">
        <v>131</v>
      </c>
      <c r="G711" s="27" t="s">
        <v>111</v>
      </c>
      <c r="H711" s="28">
        <f>'вед.прил14'!I729</f>
        <v>150</v>
      </c>
      <c r="I711" s="132">
        <f>'вед.прил14'!J729</f>
        <v>0</v>
      </c>
      <c r="J711" s="132">
        <f>'вед.прил14'!K729</f>
        <v>150</v>
      </c>
      <c r="K711" s="132">
        <f>'вед.прил14'!L729</f>
        <v>150</v>
      </c>
      <c r="L711" s="133">
        <f>'вед.прил14'!M729</f>
        <v>0</v>
      </c>
      <c r="M711" s="133">
        <f>'вед.прил14'!R729</f>
        <v>150</v>
      </c>
    </row>
    <row r="712" spans="2:13" ht="45">
      <c r="B712" s="109" t="s">
        <v>224</v>
      </c>
      <c r="C712" s="25" t="s">
        <v>95</v>
      </c>
      <c r="D712" s="25" t="s">
        <v>84</v>
      </c>
      <c r="E712" s="25" t="str">
        <f>'вед.прил14'!E730</f>
        <v>54 1 01 77480</v>
      </c>
      <c r="F712" s="25" t="s">
        <v>132</v>
      </c>
      <c r="G712" s="25"/>
      <c r="H712" s="26">
        <f aca="true" t="shared" si="255" ref="H712:M713">H713</f>
        <v>350</v>
      </c>
      <c r="I712" s="131">
        <f t="shared" si="255"/>
        <v>0</v>
      </c>
      <c r="J712" s="131">
        <f t="shared" si="255"/>
        <v>350</v>
      </c>
      <c r="K712" s="131">
        <f t="shared" si="255"/>
        <v>350</v>
      </c>
      <c r="L712" s="131">
        <f t="shared" si="255"/>
        <v>0</v>
      </c>
      <c r="M712" s="131">
        <f t="shared" si="255"/>
        <v>350</v>
      </c>
    </row>
    <row r="713" spans="2:13" ht="45">
      <c r="B713" s="109" t="s">
        <v>210</v>
      </c>
      <c r="C713" s="25" t="s">
        <v>95</v>
      </c>
      <c r="D713" s="25" t="s">
        <v>84</v>
      </c>
      <c r="E713" s="25" t="str">
        <f>'вед.прил14'!E731</f>
        <v>54 1 01 77480</v>
      </c>
      <c r="F713" s="25" t="s">
        <v>133</v>
      </c>
      <c r="G713" s="25"/>
      <c r="H713" s="26">
        <f t="shared" si="255"/>
        <v>350</v>
      </c>
      <c r="I713" s="131">
        <f t="shared" si="255"/>
        <v>0</v>
      </c>
      <c r="J713" s="131">
        <f t="shared" si="255"/>
        <v>350</v>
      </c>
      <c r="K713" s="131">
        <f t="shared" si="255"/>
        <v>350</v>
      </c>
      <c r="L713" s="131">
        <f t="shared" si="255"/>
        <v>0</v>
      </c>
      <c r="M713" s="131">
        <f t="shared" si="255"/>
        <v>350</v>
      </c>
    </row>
    <row r="714" spans="2:13" ht="19.5" customHeight="1">
      <c r="B714" s="108" t="s">
        <v>122</v>
      </c>
      <c r="C714" s="27" t="s">
        <v>95</v>
      </c>
      <c r="D714" s="27" t="s">
        <v>84</v>
      </c>
      <c r="E714" s="27" t="str">
        <f>'вед.прил14'!E732</f>
        <v>54 1 01 77480</v>
      </c>
      <c r="F714" s="27" t="s">
        <v>133</v>
      </c>
      <c r="G714" s="27" t="s">
        <v>111</v>
      </c>
      <c r="H714" s="28">
        <f>'вед.прил14'!I732</f>
        <v>350</v>
      </c>
      <c r="I714" s="132">
        <f>'вед.прил14'!J732</f>
        <v>0</v>
      </c>
      <c r="J714" s="132">
        <f>'вед.прил14'!K732</f>
        <v>350</v>
      </c>
      <c r="K714" s="132">
        <f>'вед.прил14'!L732</f>
        <v>350</v>
      </c>
      <c r="L714" s="133">
        <f>'вед.прил14'!M732</f>
        <v>0</v>
      </c>
      <c r="M714" s="133">
        <f>'вед.прил14'!R732</f>
        <v>350</v>
      </c>
    </row>
    <row r="715" spans="2:13" ht="75">
      <c r="B715" s="106" t="str">
        <f>'вед.прил14'!A733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715" s="25" t="s">
        <v>95</v>
      </c>
      <c r="D715" s="25" t="s">
        <v>84</v>
      </c>
      <c r="E715" s="25" t="str">
        <f>'вед.прил14'!E733</f>
        <v>54 1 02 00000</v>
      </c>
      <c r="F715" s="25"/>
      <c r="G715" s="25"/>
      <c r="H715" s="26">
        <f aca="true" t="shared" si="256" ref="H715:M718">H716</f>
        <v>8590.8</v>
      </c>
      <c r="I715" s="131">
        <f t="shared" si="256"/>
        <v>0</v>
      </c>
      <c r="J715" s="131">
        <f t="shared" si="256"/>
        <v>8590.8</v>
      </c>
      <c r="K715" s="131">
        <f t="shared" si="256"/>
        <v>8590.8</v>
      </c>
      <c r="L715" s="131">
        <f t="shared" si="256"/>
        <v>0</v>
      </c>
      <c r="M715" s="131">
        <f t="shared" si="256"/>
        <v>8590.8</v>
      </c>
    </row>
    <row r="716" spans="2:13" ht="18.75" customHeight="1">
      <c r="B716" s="109" t="s">
        <v>190</v>
      </c>
      <c r="C716" s="25" t="s">
        <v>95</v>
      </c>
      <c r="D716" s="25" t="s">
        <v>84</v>
      </c>
      <c r="E716" s="25" t="str">
        <f>'вед.прил14'!E734</f>
        <v>54 1 02 77480</v>
      </c>
      <c r="F716" s="25"/>
      <c r="G716" s="25"/>
      <c r="H716" s="26">
        <f t="shared" si="256"/>
        <v>8590.8</v>
      </c>
      <c r="I716" s="131">
        <f t="shared" si="256"/>
        <v>0</v>
      </c>
      <c r="J716" s="131">
        <f t="shared" si="256"/>
        <v>8590.8</v>
      </c>
      <c r="K716" s="131">
        <f t="shared" si="256"/>
        <v>8590.8</v>
      </c>
      <c r="L716" s="131">
        <f t="shared" si="256"/>
        <v>0</v>
      </c>
      <c r="M716" s="131">
        <f t="shared" si="256"/>
        <v>8590.8</v>
      </c>
    </row>
    <row r="717" spans="2:13" ht="45">
      <c r="B717" s="106" t="s">
        <v>135</v>
      </c>
      <c r="C717" s="25" t="s">
        <v>95</v>
      </c>
      <c r="D717" s="25" t="s">
        <v>84</v>
      </c>
      <c r="E717" s="25" t="str">
        <f>'вед.прил14'!E735</f>
        <v>54 1 02 77480</v>
      </c>
      <c r="F717" s="25" t="s">
        <v>134</v>
      </c>
      <c r="G717" s="25"/>
      <c r="H717" s="26">
        <f t="shared" si="256"/>
        <v>8590.8</v>
      </c>
      <c r="I717" s="131">
        <f t="shared" si="256"/>
        <v>0</v>
      </c>
      <c r="J717" s="131">
        <f t="shared" si="256"/>
        <v>8590.8</v>
      </c>
      <c r="K717" s="131">
        <f t="shared" si="256"/>
        <v>8590.8</v>
      </c>
      <c r="L717" s="131">
        <f t="shared" si="256"/>
        <v>0</v>
      </c>
      <c r="M717" s="131">
        <f t="shared" si="256"/>
        <v>8590.8</v>
      </c>
    </row>
    <row r="718" spans="2:13" ht="20.25" customHeight="1">
      <c r="B718" s="106" t="s">
        <v>160</v>
      </c>
      <c r="C718" s="25" t="s">
        <v>95</v>
      </c>
      <c r="D718" s="25" t="s">
        <v>84</v>
      </c>
      <c r="E718" s="25" t="str">
        <f>'вед.прил14'!E736</f>
        <v>54 1 02 77480</v>
      </c>
      <c r="F718" s="25" t="s">
        <v>159</v>
      </c>
      <c r="G718" s="25"/>
      <c r="H718" s="26">
        <f t="shared" si="256"/>
        <v>8590.8</v>
      </c>
      <c r="I718" s="131">
        <f t="shared" si="256"/>
        <v>0</v>
      </c>
      <c r="J718" s="131">
        <f t="shared" si="256"/>
        <v>8590.8</v>
      </c>
      <c r="K718" s="131">
        <f t="shared" si="256"/>
        <v>8590.8</v>
      </c>
      <c r="L718" s="131">
        <f t="shared" si="256"/>
        <v>0</v>
      </c>
      <c r="M718" s="131">
        <f t="shared" si="256"/>
        <v>8590.8</v>
      </c>
    </row>
    <row r="719" spans="2:13" ht="21.75" customHeight="1">
      <c r="B719" s="108" t="s">
        <v>122</v>
      </c>
      <c r="C719" s="27" t="s">
        <v>95</v>
      </c>
      <c r="D719" s="27" t="s">
        <v>84</v>
      </c>
      <c r="E719" s="27" t="str">
        <f>'вед.прил14'!E737</f>
        <v>54 1 02 77480</v>
      </c>
      <c r="F719" s="27" t="s">
        <v>159</v>
      </c>
      <c r="G719" s="27" t="s">
        <v>111</v>
      </c>
      <c r="H719" s="28">
        <f>'вед.прил14'!I737</f>
        <v>8590.8</v>
      </c>
      <c r="I719" s="132">
        <f>'вед.прил14'!J737</f>
        <v>0</v>
      </c>
      <c r="J719" s="132">
        <f>'вед.прил14'!K737</f>
        <v>8590.8</v>
      </c>
      <c r="K719" s="132">
        <f>'вед.прил14'!L737</f>
        <v>8590.8</v>
      </c>
      <c r="L719" s="133">
        <f>'вед.прил14'!M737</f>
        <v>0</v>
      </c>
      <c r="M719" s="133">
        <f>'вед.прил14'!R737</f>
        <v>8590.8</v>
      </c>
    </row>
    <row r="720" spans="2:13" ht="45">
      <c r="B720" s="106" t="str">
        <f>'вед.прил14'!A738</f>
        <v>Подпрограмма "Развитие инфраструктуры массового спорта в городе Ливны Орловской области на 2020-2024 годы"</v>
      </c>
      <c r="C720" s="25" t="s">
        <v>95</v>
      </c>
      <c r="D720" s="25" t="s">
        <v>84</v>
      </c>
      <c r="E720" s="25" t="str">
        <f>'вед.прил14'!E738</f>
        <v>54 3 00 00000</v>
      </c>
      <c r="F720" s="27"/>
      <c r="G720" s="27"/>
      <c r="H720" s="26">
        <f aca="true" t="shared" si="257" ref="H720:M720">H721+H726</f>
        <v>250</v>
      </c>
      <c r="I720" s="131">
        <f t="shared" si="257"/>
        <v>0</v>
      </c>
      <c r="J720" s="131">
        <f t="shared" si="257"/>
        <v>250</v>
      </c>
      <c r="K720" s="131">
        <f t="shared" si="257"/>
        <v>142905.3</v>
      </c>
      <c r="L720" s="131">
        <f t="shared" si="257"/>
        <v>0</v>
      </c>
      <c r="M720" s="131">
        <f t="shared" si="257"/>
        <v>142905.3</v>
      </c>
    </row>
    <row r="721" spans="2:13" ht="30">
      <c r="B721" s="106" t="str">
        <f>'вед.прил14'!A739</f>
        <v>Основное мероприятие "Содержание спортивных сооружений"</v>
      </c>
      <c r="C721" s="25" t="s">
        <v>95</v>
      </c>
      <c r="D721" s="25" t="s">
        <v>84</v>
      </c>
      <c r="E721" s="25" t="str">
        <f>'вед.прил14'!E739</f>
        <v>54 3 01 00000</v>
      </c>
      <c r="F721" s="27"/>
      <c r="G721" s="27"/>
      <c r="H721" s="26">
        <f aca="true" t="shared" si="258" ref="H721:M724">H722</f>
        <v>250</v>
      </c>
      <c r="I721" s="131">
        <f t="shared" si="258"/>
        <v>0</v>
      </c>
      <c r="J721" s="131">
        <f t="shared" si="258"/>
        <v>250</v>
      </c>
      <c r="K721" s="131">
        <f t="shared" si="258"/>
        <v>250</v>
      </c>
      <c r="L721" s="131">
        <f t="shared" si="258"/>
        <v>0</v>
      </c>
      <c r="M721" s="131">
        <f t="shared" si="258"/>
        <v>250</v>
      </c>
    </row>
    <row r="722" spans="2:13" ht="20.25" customHeight="1">
      <c r="B722" s="109" t="s">
        <v>190</v>
      </c>
      <c r="C722" s="25" t="s">
        <v>95</v>
      </c>
      <c r="D722" s="25" t="s">
        <v>84</v>
      </c>
      <c r="E722" s="25" t="str">
        <f>'вед.прил14'!E740</f>
        <v>54 3 01 77780</v>
      </c>
      <c r="F722" s="25"/>
      <c r="G722" s="27"/>
      <c r="H722" s="26">
        <f t="shared" si="258"/>
        <v>250</v>
      </c>
      <c r="I722" s="131">
        <f t="shared" si="258"/>
        <v>0</v>
      </c>
      <c r="J722" s="131">
        <f t="shared" si="258"/>
        <v>250</v>
      </c>
      <c r="K722" s="131">
        <f t="shared" si="258"/>
        <v>250</v>
      </c>
      <c r="L722" s="131">
        <f t="shared" si="258"/>
        <v>0</v>
      </c>
      <c r="M722" s="131">
        <f t="shared" si="258"/>
        <v>250</v>
      </c>
    </row>
    <row r="723" spans="2:13" ht="45">
      <c r="B723" s="109" t="s">
        <v>224</v>
      </c>
      <c r="C723" s="25" t="s">
        <v>95</v>
      </c>
      <c r="D723" s="25" t="s">
        <v>84</v>
      </c>
      <c r="E723" s="25" t="str">
        <f>'вед.прил14'!E741</f>
        <v>54 3 01 77780</v>
      </c>
      <c r="F723" s="25" t="s">
        <v>132</v>
      </c>
      <c r="G723" s="27"/>
      <c r="H723" s="26">
        <f t="shared" si="258"/>
        <v>250</v>
      </c>
      <c r="I723" s="131">
        <f t="shared" si="258"/>
        <v>0</v>
      </c>
      <c r="J723" s="131">
        <f t="shared" si="258"/>
        <v>250</v>
      </c>
      <c r="K723" s="131">
        <f t="shared" si="258"/>
        <v>250</v>
      </c>
      <c r="L723" s="131">
        <f t="shared" si="258"/>
        <v>0</v>
      </c>
      <c r="M723" s="131">
        <f t="shared" si="258"/>
        <v>250</v>
      </c>
    </row>
    <row r="724" spans="2:13" ht="45">
      <c r="B724" s="109" t="s">
        <v>210</v>
      </c>
      <c r="C724" s="25" t="s">
        <v>95</v>
      </c>
      <c r="D724" s="25" t="s">
        <v>84</v>
      </c>
      <c r="E724" s="25" t="str">
        <f>'вед.прил14'!E742</f>
        <v>54 3 01 77780</v>
      </c>
      <c r="F724" s="25" t="s">
        <v>133</v>
      </c>
      <c r="G724" s="27"/>
      <c r="H724" s="26">
        <f t="shared" si="258"/>
        <v>250</v>
      </c>
      <c r="I724" s="131">
        <f t="shared" si="258"/>
        <v>0</v>
      </c>
      <c r="J724" s="131">
        <f t="shared" si="258"/>
        <v>250</v>
      </c>
      <c r="K724" s="131">
        <f t="shared" si="258"/>
        <v>250</v>
      </c>
      <c r="L724" s="131">
        <f t="shared" si="258"/>
        <v>0</v>
      </c>
      <c r="M724" s="131">
        <f t="shared" si="258"/>
        <v>250</v>
      </c>
    </row>
    <row r="725" spans="2:13" ht="20.25" customHeight="1">
      <c r="B725" s="108" t="s">
        <v>122</v>
      </c>
      <c r="C725" s="27" t="s">
        <v>95</v>
      </c>
      <c r="D725" s="27" t="s">
        <v>84</v>
      </c>
      <c r="E725" s="27" t="str">
        <f>'вед.прил14'!E743</f>
        <v>54 3 01 77780</v>
      </c>
      <c r="F725" s="27" t="s">
        <v>133</v>
      </c>
      <c r="G725" s="27" t="s">
        <v>111</v>
      </c>
      <c r="H725" s="28">
        <f>'вед.прил14'!I743</f>
        <v>250</v>
      </c>
      <c r="I725" s="132">
        <f>'вед.прил14'!J743</f>
        <v>0</v>
      </c>
      <c r="J725" s="132">
        <f>'вед.прил14'!K743</f>
        <v>250</v>
      </c>
      <c r="K725" s="132">
        <f>'вед.прил14'!L743</f>
        <v>250</v>
      </c>
      <c r="L725" s="133">
        <f>'вед.прил14'!M743</f>
        <v>0</v>
      </c>
      <c r="M725" s="133">
        <f>'вед.прил14'!R743</f>
        <v>250</v>
      </c>
    </row>
    <row r="726" spans="2:13" ht="60">
      <c r="B726" s="109" t="s">
        <v>492</v>
      </c>
      <c r="C726" s="25" t="s">
        <v>95</v>
      </c>
      <c r="D726" s="25" t="s">
        <v>84</v>
      </c>
      <c r="E726" s="25" t="s">
        <v>493</v>
      </c>
      <c r="F726" s="25"/>
      <c r="G726" s="25"/>
      <c r="H726" s="26">
        <f aca="true" t="shared" si="259" ref="H726:M729">H727</f>
        <v>0</v>
      </c>
      <c r="I726" s="131">
        <f t="shared" si="259"/>
        <v>0</v>
      </c>
      <c r="J726" s="131">
        <f t="shared" si="259"/>
        <v>0</v>
      </c>
      <c r="K726" s="131">
        <f t="shared" si="259"/>
        <v>142655.3</v>
      </c>
      <c r="L726" s="131">
        <f t="shared" si="259"/>
        <v>0</v>
      </c>
      <c r="M726" s="131">
        <f t="shared" si="259"/>
        <v>142655.3</v>
      </c>
    </row>
    <row r="727" spans="2:13" ht="75">
      <c r="B727" s="109" t="s">
        <v>491</v>
      </c>
      <c r="C727" s="25" t="s">
        <v>95</v>
      </c>
      <c r="D727" s="25" t="s">
        <v>84</v>
      </c>
      <c r="E727" s="25" t="s">
        <v>494</v>
      </c>
      <c r="F727" s="25"/>
      <c r="G727" s="25"/>
      <c r="H727" s="26">
        <f aca="true" t="shared" si="260" ref="H727:M727">H728+H731</f>
        <v>0</v>
      </c>
      <c r="I727" s="131">
        <f t="shared" si="260"/>
        <v>0</v>
      </c>
      <c r="J727" s="131">
        <f t="shared" si="260"/>
        <v>0</v>
      </c>
      <c r="K727" s="131">
        <f t="shared" si="260"/>
        <v>142655.3</v>
      </c>
      <c r="L727" s="131">
        <f t="shared" si="260"/>
        <v>0</v>
      </c>
      <c r="M727" s="131">
        <f t="shared" si="260"/>
        <v>142655.3</v>
      </c>
    </row>
    <row r="728" spans="2:13" ht="45">
      <c r="B728" s="106" t="s">
        <v>212</v>
      </c>
      <c r="C728" s="25" t="s">
        <v>95</v>
      </c>
      <c r="D728" s="25" t="s">
        <v>84</v>
      </c>
      <c r="E728" s="25" t="s">
        <v>494</v>
      </c>
      <c r="F728" s="25" t="s">
        <v>161</v>
      </c>
      <c r="G728" s="25"/>
      <c r="H728" s="26">
        <f t="shared" si="259"/>
        <v>0</v>
      </c>
      <c r="I728" s="131">
        <f t="shared" si="259"/>
        <v>0</v>
      </c>
      <c r="J728" s="131">
        <f t="shared" si="259"/>
        <v>0</v>
      </c>
      <c r="K728" s="131">
        <f t="shared" si="259"/>
        <v>135522.5</v>
      </c>
      <c r="L728" s="131">
        <f t="shared" si="259"/>
        <v>0</v>
      </c>
      <c r="M728" s="131">
        <f t="shared" si="259"/>
        <v>135522.5</v>
      </c>
    </row>
    <row r="729" spans="2:13" ht="18" customHeight="1">
      <c r="B729" s="109" t="s">
        <v>184</v>
      </c>
      <c r="C729" s="25" t="s">
        <v>95</v>
      </c>
      <c r="D729" s="25" t="s">
        <v>84</v>
      </c>
      <c r="E729" s="25" t="s">
        <v>494</v>
      </c>
      <c r="F729" s="25" t="s">
        <v>50</v>
      </c>
      <c r="G729" s="25"/>
      <c r="H729" s="26">
        <f t="shared" si="259"/>
        <v>0</v>
      </c>
      <c r="I729" s="131">
        <f t="shared" si="259"/>
        <v>0</v>
      </c>
      <c r="J729" s="131">
        <f t="shared" si="259"/>
        <v>0</v>
      </c>
      <c r="K729" s="131">
        <f t="shared" si="259"/>
        <v>135522.5</v>
      </c>
      <c r="L729" s="131">
        <f t="shared" si="259"/>
        <v>0</v>
      </c>
      <c r="M729" s="131">
        <f t="shared" si="259"/>
        <v>135522.5</v>
      </c>
    </row>
    <row r="730" spans="2:13" ht="18.75" customHeight="1">
      <c r="B730" s="110" t="s">
        <v>123</v>
      </c>
      <c r="C730" s="27" t="s">
        <v>95</v>
      </c>
      <c r="D730" s="27" t="s">
        <v>84</v>
      </c>
      <c r="E730" s="27" t="s">
        <v>494</v>
      </c>
      <c r="F730" s="27" t="s">
        <v>50</v>
      </c>
      <c r="G730" s="27" t="s">
        <v>112</v>
      </c>
      <c r="H730" s="28">
        <f>'вед.прил14'!I748</f>
        <v>0</v>
      </c>
      <c r="I730" s="132">
        <f>'вед.прил14'!J748</f>
        <v>0</v>
      </c>
      <c r="J730" s="132">
        <f>'вед.прил14'!K748</f>
        <v>0</v>
      </c>
      <c r="K730" s="132">
        <f>'вед.прил14'!L748</f>
        <v>135522.5</v>
      </c>
      <c r="L730" s="133">
        <f>'вед.прил14'!M748</f>
        <v>0</v>
      </c>
      <c r="M730" s="133">
        <f>'вед.прил14'!R748</f>
        <v>135522.5</v>
      </c>
    </row>
    <row r="731" spans="2:13" ht="45" customHeight="1">
      <c r="B731" s="106" t="s">
        <v>212</v>
      </c>
      <c r="C731" s="25" t="s">
        <v>95</v>
      </c>
      <c r="D731" s="25" t="s">
        <v>84</v>
      </c>
      <c r="E731" s="25" t="s">
        <v>494</v>
      </c>
      <c r="F731" s="25" t="s">
        <v>161</v>
      </c>
      <c r="G731" s="25"/>
      <c r="H731" s="26">
        <f aca="true" t="shared" si="261" ref="H731:M732">H732</f>
        <v>0</v>
      </c>
      <c r="I731" s="131">
        <f t="shared" si="261"/>
        <v>0</v>
      </c>
      <c r="J731" s="131">
        <f t="shared" si="261"/>
        <v>0</v>
      </c>
      <c r="K731" s="131">
        <f t="shared" si="261"/>
        <v>7132.8</v>
      </c>
      <c r="L731" s="131">
        <f t="shared" si="261"/>
        <v>0</v>
      </c>
      <c r="M731" s="131">
        <f t="shared" si="261"/>
        <v>7132.8</v>
      </c>
    </row>
    <row r="732" spans="2:13" ht="24.75" customHeight="1">
      <c r="B732" s="109" t="s">
        <v>184</v>
      </c>
      <c r="C732" s="25" t="s">
        <v>95</v>
      </c>
      <c r="D732" s="25" t="s">
        <v>84</v>
      </c>
      <c r="E732" s="25" t="s">
        <v>494</v>
      </c>
      <c r="F732" s="25" t="s">
        <v>50</v>
      </c>
      <c r="G732" s="25"/>
      <c r="H732" s="26">
        <f t="shared" si="261"/>
        <v>0</v>
      </c>
      <c r="I732" s="131">
        <f t="shared" si="261"/>
        <v>0</v>
      </c>
      <c r="J732" s="131">
        <f t="shared" si="261"/>
        <v>0</v>
      </c>
      <c r="K732" s="131">
        <f t="shared" si="261"/>
        <v>7132.8</v>
      </c>
      <c r="L732" s="131">
        <f t="shared" si="261"/>
        <v>0</v>
      </c>
      <c r="M732" s="131">
        <f t="shared" si="261"/>
        <v>7132.8</v>
      </c>
    </row>
    <row r="733" spans="2:13" ht="18.75" customHeight="1">
      <c r="B733" s="108" t="s">
        <v>122</v>
      </c>
      <c r="C733" s="27" t="s">
        <v>95</v>
      </c>
      <c r="D733" s="27" t="s">
        <v>84</v>
      </c>
      <c r="E733" s="27" t="s">
        <v>494</v>
      </c>
      <c r="F733" s="27" t="s">
        <v>50</v>
      </c>
      <c r="G733" s="27" t="s">
        <v>111</v>
      </c>
      <c r="H733" s="28">
        <f>'вед.прил14'!I751</f>
        <v>0</v>
      </c>
      <c r="I733" s="132">
        <f>'вед.прил14'!J751</f>
        <v>0</v>
      </c>
      <c r="J733" s="132">
        <f>'вед.прил14'!K751</f>
        <v>0</v>
      </c>
      <c r="K733" s="132">
        <f>'вед.прил14'!L751</f>
        <v>7132.8</v>
      </c>
      <c r="L733" s="133">
        <f>'вед.прил14'!M751</f>
        <v>0</v>
      </c>
      <c r="M733" s="133">
        <f>'вед.прил14'!R751</f>
        <v>7132.8</v>
      </c>
    </row>
    <row r="734" spans="2:13" ht="60" customHeight="1">
      <c r="B734" s="106" t="s">
        <v>500</v>
      </c>
      <c r="C734" s="25" t="s">
        <v>95</v>
      </c>
      <c r="D734" s="25" t="s">
        <v>84</v>
      </c>
      <c r="E734" s="25" t="s">
        <v>501</v>
      </c>
      <c r="F734" s="25"/>
      <c r="G734" s="25"/>
      <c r="H734" s="26">
        <f aca="true" t="shared" si="262" ref="H734:M738">H735</f>
        <v>15288.9</v>
      </c>
      <c r="I734" s="131">
        <f t="shared" si="262"/>
        <v>0</v>
      </c>
      <c r="J734" s="131">
        <f t="shared" si="262"/>
        <v>15288.9</v>
      </c>
      <c r="K734" s="131">
        <f t="shared" si="262"/>
        <v>15288.9</v>
      </c>
      <c r="L734" s="131">
        <f t="shared" si="262"/>
        <v>0</v>
      </c>
      <c r="M734" s="131">
        <f t="shared" si="262"/>
        <v>15288.9</v>
      </c>
    </row>
    <row r="735" spans="2:13" ht="62.25" customHeight="1">
      <c r="B735" s="109" t="s">
        <v>502</v>
      </c>
      <c r="C735" s="25" t="s">
        <v>95</v>
      </c>
      <c r="D735" s="25" t="s">
        <v>84</v>
      </c>
      <c r="E735" s="25" t="s">
        <v>503</v>
      </c>
      <c r="F735" s="25"/>
      <c r="G735" s="25"/>
      <c r="H735" s="26">
        <f t="shared" si="262"/>
        <v>15288.9</v>
      </c>
      <c r="I735" s="131">
        <f t="shared" si="262"/>
        <v>0</v>
      </c>
      <c r="J735" s="131">
        <f t="shared" si="262"/>
        <v>15288.9</v>
      </c>
      <c r="K735" s="131">
        <f t="shared" si="262"/>
        <v>15288.9</v>
      </c>
      <c r="L735" s="131">
        <f t="shared" si="262"/>
        <v>0</v>
      </c>
      <c r="M735" s="131">
        <f t="shared" si="262"/>
        <v>15288.9</v>
      </c>
    </row>
    <row r="736" spans="2:13" ht="18.75" customHeight="1">
      <c r="B736" s="109" t="s">
        <v>190</v>
      </c>
      <c r="C736" s="25" t="s">
        <v>95</v>
      </c>
      <c r="D736" s="25" t="s">
        <v>84</v>
      </c>
      <c r="E736" s="25" t="s">
        <v>504</v>
      </c>
      <c r="F736" s="25"/>
      <c r="G736" s="25"/>
      <c r="H736" s="26">
        <f t="shared" si="262"/>
        <v>15288.9</v>
      </c>
      <c r="I736" s="131">
        <f t="shared" si="262"/>
        <v>0</v>
      </c>
      <c r="J736" s="131">
        <f t="shared" si="262"/>
        <v>15288.9</v>
      </c>
      <c r="K736" s="131">
        <f t="shared" si="262"/>
        <v>15288.9</v>
      </c>
      <c r="L736" s="131">
        <f t="shared" si="262"/>
        <v>0</v>
      </c>
      <c r="M736" s="131">
        <f t="shared" si="262"/>
        <v>15288.9</v>
      </c>
    </row>
    <row r="737" spans="2:13" ht="31.5" customHeight="1">
      <c r="B737" s="109" t="s">
        <v>135</v>
      </c>
      <c r="C737" s="25" t="s">
        <v>95</v>
      </c>
      <c r="D737" s="25" t="s">
        <v>84</v>
      </c>
      <c r="E737" s="25" t="s">
        <v>504</v>
      </c>
      <c r="F737" s="25" t="s">
        <v>134</v>
      </c>
      <c r="G737" s="25"/>
      <c r="H737" s="26">
        <f t="shared" si="262"/>
        <v>15288.9</v>
      </c>
      <c r="I737" s="131">
        <f t="shared" si="262"/>
        <v>0</v>
      </c>
      <c r="J737" s="131">
        <f t="shared" si="262"/>
        <v>15288.9</v>
      </c>
      <c r="K737" s="131">
        <f t="shared" si="262"/>
        <v>15288.9</v>
      </c>
      <c r="L737" s="131">
        <f t="shared" si="262"/>
        <v>0</v>
      </c>
      <c r="M737" s="131">
        <f t="shared" si="262"/>
        <v>15288.9</v>
      </c>
    </row>
    <row r="738" spans="2:13" ht="19.5" customHeight="1">
      <c r="B738" s="106" t="s">
        <v>137</v>
      </c>
      <c r="C738" s="25" t="s">
        <v>95</v>
      </c>
      <c r="D738" s="25" t="s">
        <v>84</v>
      </c>
      <c r="E738" s="25" t="s">
        <v>504</v>
      </c>
      <c r="F738" s="25" t="s">
        <v>136</v>
      </c>
      <c r="G738" s="25"/>
      <c r="H738" s="26">
        <f t="shared" si="262"/>
        <v>15288.9</v>
      </c>
      <c r="I738" s="131">
        <f t="shared" si="262"/>
        <v>0</v>
      </c>
      <c r="J738" s="131">
        <f t="shared" si="262"/>
        <v>15288.9</v>
      </c>
      <c r="K738" s="131">
        <f t="shared" si="262"/>
        <v>15288.9</v>
      </c>
      <c r="L738" s="131">
        <f t="shared" si="262"/>
        <v>0</v>
      </c>
      <c r="M738" s="131">
        <f t="shared" si="262"/>
        <v>15288.9</v>
      </c>
    </row>
    <row r="739" spans="2:13" ht="18.75" customHeight="1">
      <c r="B739" s="108" t="s">
        <v>122</v>
      </c>
      <c r="C739" s="27" t="s">
        <v>95</v>
      </c>
      <c r="D739" s="27" t="s">
        <v>84</v>
      </c>
      <c r="E739" s="27" t="s">
        <v>504</v>
      </c>
      <c r="F739" s="27" t="s">
        <v>136</v>
      </c>
      <c r="G739" s="27" t="s">
        <v>111</v>
      </c>
      <c r="H739" s="28">
        <f>'вед.прил14'!I757</f>
        <v>15288.9</v>
      </c>
      <c r="I739" s="132">
        <f>'вед.прил14'!J757</f>
        <v>0</v>
      </c>
      <c r="J739" s="132">
        <f>'вед.прил14'!K757</f>
        <v>15288.9</v>
      </c>
      <c r="K739" s="132">
        <f>'вед.прил14'!L757</f>
        <v>15288.9</v>
      </c>
      <c r="L739" s="133">
        <f>'вед.прил14'!M757</f>
        <v>0</v>
      </c>
      <c r="M739" s="133">
        <f>'вед.прил14'!R757</f>
        <v>15288.9</v>
      </c>
    </row>
    <row r="740" spans="2:13" ht="28.5">
      <c r="B740" s="66" t="s">
        <v>438</v>
      </c>
      <c r="C740" s="43" t="s">
        <v>117</v>
      </c>
      <c r="D740" s="43"/>
      <c r="E740" s="91"/>
      <c r="F740" s="43"/>
      <c r="G740" s="43"/>
      <c r="H740" s="44">
        <f aca="true" t="shared" si="263" ref="H740:M740">H743</f>
        <v>3687.8</v>
      </c>
      <c r="I740" s="130">
        <f t="shared" si="263"/>
        <v>0</v>
      </c>
      <c r="J740" s="130">
        <f t="shared" si="263"/>
        <v>3687.8</v>
      </c>
      <c r="K740" s="130">
        <f t="shared" si="263"/>
        <v>3687.8</v>
      </c>
      <c r="L740" s="130">
        <f t="shared" si="263"/>
        <v>0</v>
      </c>
      <c r="M740" s="130">
        <f t="shared" si="263"/>
        <v>3687.8</v>
      </c>
    </row>
    <row r="741" spans="2:13" ht="18" customHeight="1">
      <c r="B741" s="112" t="s">
        <v>122</v>
      </c>
      <c r="C741" s="43" t="s">
        <v>117</v>
      </c>
      <c r="D741" s="43"/>
      <c r="E741" s="91"/>
      <c r="F741" s="43"/>
      <c r="G741" s="43" t="s">
        <v>111</v>
      </c>
      <c r="H741" s="44">
        <f aca="true" t="shared" si="264" ref="H741:M741">H749</f>
        <v>3687.8</v>
      </c>
      <c r="I741" s="130">
        <f t="shared" si="264"/>
        <v>0</v>
      </c>
      <c r="J741" s="130">
        <f t="shared" si="264"/>
        <v>3687.8</v>
      </c>
      <c r="K741" s="130">
        <f t="shared" si="264"/>
        <v>3687.8</v>
      </c>
      <c r="L741" s="130">
        <f t="shared" si="264"/>
        <v>0</v>
      </c>
      <c r="M741" s="130">
        <f t="shared" si="264"/>
        <v>3687.8</v>
      </c>
    </row>
    <row r="742" spans="2:13" ht="18.75" customHeight="1">
      <c r="B742" s="112" t="s">
        <v>123</v>
      </c>
      <c r="C742" s="43" t="s">
        <v>117</v>
      </c>
      <c r="D742" s="43"/>
      <c r="E742" s="91"/>
      <c r="F742" s="43"/>
      <c r="G742" s="43" t="s">
        <v>112</v>
      </c>
      <c r="H742" s="44">
        <v>0</v>
      </c>
      <c r="I742" s="130">
        <v>0</v>
      </c>
      <c r="J742" s="130">
        <v>0</v>
      </c>
      <c r="K742" s="130">
        <v>0</v>
      </c>
      <c r="L742" s="130">
        <v>0</v>
      </c>
      <c r="M742" s="130">
        <v>0</v>
      </c>
    </row>
    <row r="743" spans="2:13" ht="28.5">
      <c r="B743" s="66" t="s">
        <v>439</v>
      </c>
      <c r="C743" s="43" t="s">
        <v>117</v>
      </c>
      <c r="D743" s="43" t="s">
        <v>78</v>
      </c>
      <c r="E743" s="91"/>
      <c r="F743" s="43"/>
      <c r="G743" s="43"/>
      <c r="H743" s="44">
        <f aca="true" t="shared" si="265" ref="H743:M748">H744</f>
        <v>3687.8</v>
      </c>
      <c r="I743" s="130">
        <f t="shared" si="265"/>
        <v>0</v>
      </c>
      <c r="J743" s="130">
        <f t="shared" si="265"/>
        <v>3687.8</v>
      </c>
      <c r="K743" s="130">
        <f t="shared" si="265"/>
        <v>3687.8</v>
      </c>
      <c r="L743" s="130">
        <f t="shared" si="265"/>
        <v>0</v>
      </c>
      <c r="M743" s="130">
        <f t="shared" si="265"/>
        <v>3687.8</v>
      </c>
    </row>
    <row r="744" spans="2:13" ht="21" customHeight="1">
      <c r="B744" s="109" t="s">
        <v>53</v>
      </c>
      <c r="C744" s="25" t="s">
        <v>117</v>
      </c>
      <c r="D744" s="25" t="s">
        <v>78</v>
      </c>
      <c r="E744" s="89" t="s">
        <v>265</v>
      </c>
      <c r="F744" s="43"/>
      <c r="G744" s="43"/>
      <c r="H744" s="26">
        <f t="shared" si="265"/>
        <v>3687.8</v>
      </c>
      <c r="I744" s="131">
        <f t="shared" si="265"/>
        <v>0</v>
      </c>
      <c r="J744" s="131">
        <f t="shared" si="265"/>
        <v>3687.8</v>
      </c>
      <c r="K744" s="131">
        <f t="shared" si="265"/>
        <v>3687.8</v>
      </c>
      <c r="L744" s="131">
        <f t="shared" si="265"/>
        <v>0</v>
      </c>
      <c r="M744" s="131">
        <f t="shared" si="265"/>
        <v>3687.8</v>
      </c>
    </row>
    <row r="745" spans="2:13" ht="30">
      <c r="B745" s="109" t="s">
        <v>187</v>
      </c>
      <c r="C745" s="25" t="s">
        <v>117</v>
      </c>
      <c r="D745" s="25" t="s">
        <v>78</v>
      </c>
      <c r="E745" s="89" t="s">
        <v>265</v>
      </c>
      <c r="F745" s="25"/>
      <c r="G745" s="25"/>
      <c r="H745" s="26">
        <f t="shared" si="265"/>
        <v>3687.8</v>
      </c>
      <c r="I745" s="131">
        <f t="shared" si="265"/>
        <v>0</v>
      </c>
      <c r="J745" s="131">
        <f t="shared" si="265"/>
        <v>3687.8</v>
      </c>
      <c r="K745" s="131">
        <f t="shared" si="265"/>
        <v>3687.8</v>
      </c>
      <c r="L745" s="131">
        <f t="shared" si="265"/>
        <v>0</v>
      </c>
      <c r="M745" s="131">
        <f t="shared" si="265"/>
        <v>3687.8</v>
      </c>
    </row>
    <row r="746" spans="2:13" ht="60">
      <c r="B746" s="109" t="s">
        <v>49</v>
      </c>
      <c r="C746" s="25" t="s">
        <v>117</v>
      </c>
      <c r="D746" s="25" t="s">
        <v>78</v>
      </c>
      <c r="E746" s="89" t="s">
        <v>305</v>
      </c>
      <c r="F746" s="25"/>
      <c r="G746" s="25"/>
      <c r="H746" s="26">
        <f t="shared" si="265"/>
        <v>3687.8</v>
      </c>
      <c r="I746" s="131">
        <f t="shared" si="265"/>
        <v>0</v>
      </c>
      <c r="J746" s="131">
        <f t="shared" si="265"/>
        <v>3687.8</v>
      </c>
      <c r="K746" s="131">
        <f t="shared" si="265"/>
        <v>3687.8</v>
      </c>
      <c r="L746" s="131">
        <f t="shared" si="265"/>
        <v>0</v>
      </c>
      <c r="M746" s="131">
        <f t="shared" si="265"/>
        <v>3687.8</v>
      </c>
    </row>
    <row r="747" spans="2:13" ht="30">
      <c r="B747" s="109" t="s">
        <v>188</v>
      </c>
      <c r="C747" s="25" t="s">
        <v>117</v>
      </c>
      <c r="D747" s="25" t="s">
        <v>78</v>
      </c>
      <c r="E747" s="25" t="s">
        <v>305</v>
      </c>
      <c r="F747" s="25" t="s">
        <v>170</v>
      </c>
      <c r="G747" s="25"/>
      <c r="H747" s="26">
        <f t="shared" si="265"/>
        <v>3687.8</v>
      </c>
      <c r="I747" s="131">
        <f t="shared" si="265"/>
        <v>0</v>
      </c>
      <c r="J747" s="131">
        <f t="shared" si="265"/>
        <v>3687.8</v>
      </c>
      <c r="K747" s="131">
        <f t="shared" si="265"/>
        <v>3687.8</v>
      </c>
      <c r="L747" s="131">
        <f t="shared" si="265"/>
        <v>0</v>
      </c>
      <c r="M747" s="131">
        <f t="shared" si="265"/>
        <v>3687.8</v>
      </c>
    </row>
    <row r="748" spans="2:13" ht="18" customHeight="1">
      <c r="B748" s="109" t="s">
        <v>172</v>
      </c>
      <c r="C748" s="25" t="s">
        <v>117</v>
      </c>
      <c r="D748" s="25" t="s">
        <v>78</v>
      </c>
      <c r="E748" s="25" t="s">
        <v>305</v>
      </c>
      <c r="F748" s="25" t="s">
        <v>171</v>
      </c>
      <c r="G748" s="25"/>
      <c r="H748" s="26">
        <f t="shared" si="265"/>
        <v>3687.8</v>
      </c>
      <c r="I748" s="131">
        <f t="shared" si="265"/>
        <v>0</v>
      </c>
      <c r="J748" s="131">
        <f t="shared" si="265"/>
        <v>3687.8</v>
      </c>
      <c r="K748" s="131">
        <f t="shared" si="265"/>
        <v>3687.8</v>
      </c>
      <c r="L748" s="131">
        <f t="shared" si="265"/>
        <v>0</v>
      </c>
      <c r="M748" s="131">
        <f t="shared" si="265"/>
        <v>3687.8</v>
      </c>
    </row>
    <row r="749" spans="2:13" ht="18.75" customHeight="1">
      <c r="B749" s="108" t="s">
        <v>122</v>
      </c>
      <c r="C749" s="27" t="s">
        <v>117</v>
      </c>
      <c r="D749" s="27" t="s">
        <v>78</v>
      </c>
      <c r="E749" s="27" t="s">
        <v>305</v>
      </c>
      <c r="F749" s="27" t="s">
        <v>171</v>
      </c>
      <c r="G749" s="27" t="s">
        <v>111</v>
      </c>
      <c r="H749" s="28">
        <f>'вед.прил14'!I806</f>
        <v>3687.8</v>
      </c>
      <c r="I749" s="132">
        <f>'вед.прил14'!J806</f>
        <v>0</v>
      </c>
      <c r="J749" s="132">
        <f>'вед.прил14'!K806</f>
        <v>3687.8</v>
      </c>
      <c r="K749" s="132">
        <f>'вед.прил14'!L806</f>
        <v>3687.8</v>
      </c>
      <c r="L749" s="133">
        <f>'вед.прил14'!M806</f>
        <v>0</v>
      </c>
      <c r="M749" s="133">
        <f>'вед.прил14'!R806</f>
        <v>3687.8</v>
      </c>
    </row>
    <row r="750" spans="2:13" ht="18.75" customHeight="1">
      <c r="B750" s="112" t="s">
        <v>166</v>
      </c>
      <c r="C750" s="92"/>
      <c r="D750" s="92"/>
      <c r="E750" s="92"/>
      <c r="F750" s="92"/>
      <c r="G750" s="92"/>
      <c r="H750" s="31">
        <f aca="true" t="shared" si="266" ref="H750:M752">H6+H153+H235+H366+H556+H613+H701+H740</f>
        <v>884876.0000000001</v>
      </c>
      <c r="I750" s="134">
        <f t="shared" si="266"/>
        <v>20000</v>
      </c>
      <c r="J750" s="134">
        <f t="shared" si="266"/>
        <v>904876.0000000001</v>
      </c>
      <c r="K750" s="134">
        <f t="shared" si="266"/>
        <v>1023480.6000000001</v>
      </c>
      <c r="L750" s="134">
        <f t="shared" si="266"/>
        <v>0</v>
      </c>
      <c r="M750" s="134">
        <f t="shared" si="266"/>
        <v>1023480.6000000001</v>
      </c>
    </row>
    <row r="751" spans="2:13" ht="19.5" customHeight="1">
      <c r="B751" s="112" t="s">
        <v>122</v>
      </c>
      <c r="C751" s="92"/>
      <c r="D751" s="92"/>
      <c r="E751" s="92"/>
      <c r="F751" s="92"/>
      <c r="G751" s="92" t="s">
        <v>111</v>
      </c>
      <c r="H751" s="31">
        <f t="shared" si="266"/>
        <v>388469.5999999999</v>
      </c>
      <c r="I751" s="134">
        <f t="shared" si="266"/>
        <v>0</v>
      </c>
      <c r="J751" s="134">
        <f t="shared" si="266"/>
        <v>388469.5999999999</v>
      </c>
      <c r="K751" s="134">
        <f t="shared" si="266"/>
        <v>385200.69999999995</v>
      </c>
      <c r="L751" s="134">
        <f t="shared" si="266"/>
        <v>0</v>
      </c>
      <c r="M751" s="134">
        <f t="shared" si="266"/>
        <v>385200.69999999995</v>
      </c>
    </row>
    <row r="752" spans="2:13" ht="18.75" customHeight="1">
      <c r="B752" s="112" t="s">
        <v>123</v>
      </c>
      <c r="C752" s="92"/>
      <c r="D752" s="92"/>
      <c r="E752" s="92"/>
      <c r="F752" s="92"/>
      <c r="G752" s="92" t="s">
        <v>112</v>
      </c>
      <c r="H752" s="31">
        <f t="shared" si="266"/>
        <v>496406.39999999997</v>
      </c>
      <c r="I752" s="134">
        <f t="shared" si="266"/>
        <v>20000</v>
      </c>
      <c r="J752" s="134">
        <f t="shared" si="266"/>
        <v>516406.39999999997</v>
      </c>
      <c r="K752" s="134">
        <f t="shared" si="266"/>
        <v>638279.9000000001</v>
      </c>
      <c r="L752" s="134">
        <f t="shared" si="266"/>
        <v>0</v>
      </c>
      <c r="M752" s="134">
        <f t="shared" si="266"/>
        <v>638279.9000000001</v>
      </c>
    </row>
    <row r="753" spans="2:13" ht="15">
      <c r="B753" s="160"/>
      <c r="C753" s="160"/>
      <c r="D753" s="160"/>
      <c r="E753" s="160"/>
      <c r="F753" s="160"/>
      <c r="G753" s="160"/>
      <c r="H753" s="160"/>
      <c r="I753" s="137"/>
      <c r="J753" s="137"/>
      <c r="K753" s="138"/>
      <c r="L753" s="138"/>
      <c r="M753" s="139"/>
    </row>
    <row r="754" spans="2:12" ht="15">
      <c r="B754" s="161"/>
      <c r="C754" s="161"/>
      <c r="D754" s="161"/>
      <c r="E754" s="161"/>
      <c r="F754" s="161"/>
      <c r="G754" s="161"/>
      <c r="H754" s="161"/>
      <c r="I754" s="125"/>
      <c r="J754" s="125"/>
      <c r="K754" s="120"/>
      <c r="L754" s="120"/>
    </row>
    <row r="755" spans="2:12" ht="12.75">
      <c r="B755" s="162"/>
      <c r="C755" s="162"/>
      <c r="D755" s="162"/>
      <c r="E755" s="162"/>
      <c r="F755" s="162"/>
      <c r="G755" s="162"/>
      <c r="H755" s="162"/>
      <c r="I755" s="121"/>
      <c r="J755" s="121"/>
      <c r="K755" s="120"/>
      <c r="L755" s="120"/>
    </row>
    <row r="756" spans="2:12" ht="12.75">
      <c r="B756" s="162"/>
      <c r="C756" s="162"/>
      <c r="D756" s="162"/>
      <c r="E756" s="162"/>
      <c r="F756" s="162"/>
      <c r="G756" s="162"/>
      <c r="H756" s="162"/>
      <c r="I756" s="121"/>
      <c r="J756" s="121"/>
      <c r="K756" s="120"/>
      <c r="L756" s="120"/>
    </row>
    <row r="757" spans="2:12" ht="12.75">
      <c r="B757" s="162"/>
      <c r="C757" s="162"/>
      <c r="D757" s="162"/>
      <c r="E757" s="162"/>
      <c r="F757" s="162"/>
      <c r="G757" s="162"/>
      <c r="H757" s="162"/>
      <c r="I757" s="121"/>
      <c r="J757" s="121"/>
      <c r="K757" s="120"/>
      <c r="L757" s="120"/>
    </row>
    <row r="758" spans="2:12" ht="12.75">
      <c r="B758" s="162"/>
      <c r="C758" s="162"/>
      <c r="D758" s="162"/>
      <c r="E758" s="162"/>
      <c r="F758" s="162"/>
      <c r="G758" s="162"/>
      <c r="H758" s="162"/>
      <c r="I758" s="121"/>
      <c r="J758" s="121"/>
      <c r="K758" s="120"/>
      <c r="L758" s="120"/>
    </row>
    <row r="759" spans="2:12" ht="12.75">
      <c r="B759" s="162"/>
      <c r="C759" s="162"/>
      <c r="D759" s="162"/>
      <c r="E759" s="162"/>
      <c r="F759" s="162"/>
      <c r="G759" s="162"/>
      <c r="H759" s="162"/>
      <c r="I759" s="121"/>
      <c r="J759" s="121"/>
      <c r="K759" s="120"/>
      <c r="L759" s="120"/>
    </row>
    <row r="760" spans="2:12" ht="12.75">
      <c r="B760" s="162"/>
      <c r="C760" s="162"/>
      <c r="D760" s="162"/>
      <c r="E760" s="162"/>
      <c r="F760" s="162"/>
      <c r="G760" s="162"/>
      <c r="H760" s="162"/>
      <c r="I760" s="121"/>
      <c r="J760" s="121"/>
      <c r="K760" s="120"/>
      <c r="L760" s="120"/>
    </row>
    <row r="761" spans="2:12" ht="12.75">
      <c r="B761" s="162"/>
      <c r="C761" s="162"/>
      <c r="D761" s="162"/>
      <c r="E761" s="162"/>
      <c r="F761" s="162"/>
      <c r="G761" s="162"/>
      <c r="H761" s="162"/>
      <c r="I761" s="121"/>
      <c r="J761" s="121"/>
      <c r="K761" s="120"/>
      <c r="L761" s="120"/>
    </row>
    <row r="762" spans="2:12" ht="12.75">
      <c r="B762" s="162"/>
      <c r="C762" s="162"/>
      <c r="D762" s="162"/>
      <c r="E762" s="162"/>
      <c r="F762" s="162"/>
      <c r="G762" s="162"/>
      <c r="H762" s="162"/>
      <c r="I762" s="121"/>
      <c r="J762" s="121"/>
      <c r="K762" s="120"/>
      <c r="L762" s="120"/>
    </row>
    <row r="763" spans="2:12" ht="12.75">
      <c r="B763" s="162"/>
      <c r="C763" s="162"/>
      <c r="D763" s="162"/>
      <c r="E763" s="162"/>
      <c r="F763" s="162"/>
      <c r="G763" s="162"/>
      <c r="H763" s="162"/>
      <c r="I763" s="121"/>
      <c r="J763" s="121"/>
      <c r="K763" s="120"/>
      <c r="L763" s="120"/>
    </row>
    <row r="764" spans="2:12" ht="12.75">
      <c r="B764" s="162"/>
      <c r="C764" s="162"/>
      <c r="D764" s="162"/>
      <c r="E764" s="162"/>
      <c r="F764" s="162"/>
      <c r="G764" s="162"/>
      <c r="H764" s="162"/>
      <c r="I764" s="121"/>
      <c r="J764" s="121"/>
      <c r="K764" s="120"/>
      <c r="L764" s="120"/>
    </row>
    <row r="765" spans="2:12" ht="12.75">
      <c r="B765" s="162"/>
      <c r="C765" s="162"/>
      <c r="D765" s="162"/>
      <c r="E765" s="162"/>
      <c r="F765" s="162"/>
      <c r="G765" s="162"/>
      <c r="H765" s="162"/>
      <c r="I765" s="121"/>
      <c r="J765" s="121"/>
      <c r="K765" s="120"/>
      <c r="L765" s="120"/>
    </row>
    <row r="766" spans="2:12" ht="12.75">
      <c r="B766" s="162"/>
      <c r="C766" s="162"/>
      <c r="D766" s="162"/>
      <c r="E766" s="162"/>
      <c r="F766" s="162"/>
      <c r="G766" s="162"/>
      <c r="H766" s="162"/>
      <c r="I766" s="121"/>
      <c r="J766" s="121"/>
      <c r="K766" s="120"/>
      <c r="L766" s="120"/>
    </row>
    <row r="767" spans="2:12" ht="12.75">
      <c r="B767" s="162"/>
      <c r="C767" s="162"/>
      <c r="D767" s="162"/>
      <c r="E767" s="162"/>
      <c r="F767" s="162"/>
      <c r="G767" s="162"/>
      <c r="H767" s="162"/>
      <c r="I767" s="121"/>
      <c r="J767" s="121"/>
      <c r="K767" s="120"/>
      <c r="L767" s="120"/>
    </row>
    <row r="768" spans="2:12" ht="12.75">
      <c r="B768" s="162"/>
      <c r="C768" s="162"/>
      <c r="D768" s="162"/>
      <c r="E768" s="162"/>
      <c r="F768" s="162"/>
      <c r="G768" s="162"/>
      <c r="H768" s="162"/>
      <c r="I768" s="121"/>
      <c r="J768" s="121"/>
      <c r="K768" s="120"/>
      <c r="L768" s="120"/>
    </row>
    <row r="769" spans="2:12" ht="12.75">
      <c r="B769" s="162"/>
      <c r="C769" s="162"/>
      <c r="D769" s="162"/>
      <c r="E769" s="162"/>
      <c r="F769" s="162"/>
      <c r="G769" s="162"/>
      <c r="H769" s="162"/>
      <c r="I769" s="121"/>
      <c r="J769" s="121"/>
      <c r="K769" s="120"/>
      <c r="L769" s="120"/>
    </row>
    <row r="770" spans="2:12" ht="12.75">
      <c r="B770" s="162"/>
      <c r="C770" s="162"/>
      <c r="D770" s="162"/>
      <c r="E770" s="162"/>
      <c r="F770" s="162"/>
      <c r="G770" s="162"/>
      <c r="H770" s="162"/>
      <c r="I770" s="121"/>
      <c r="J770" s="121"/>
      <c r="K770" s="120"/>
      <c r="L770" s="120"/>
    </row>
    <row r="771" spans="2:12" ht="12.75">
      <c r="B771" s="162"/>
      <c r="C771" s="162"/>
      <c r="D771" s="162"/>
      <c r="E771" s="162"/>
      <c r="F771" s="162"/>
      <c r="G771" s="162"/>
      <c r="H771" s="162"/>
      <c r="I771" s="121"/>
      <c r="J771" s="121"/>
      <c r="K771" s="120"/>
      <c r="L771" s="120"/>
    </row>
    <row r="772" spans="2:12" ht="12.75">
      <c r="B772" s="162"/>
      <c r="C772" s="162"/>
      <c r="D772" s="162"/>
      <c r="E772" s="162"/>
      <c r="F772" s="162"/>
      <c r="G772" s="162"/>
      <c r="H772" s="162"/>
      <c r="I772" s="121"/>
      <c r="J772" s="121"/>
      <c r="K772" s="120"/>
      <c r="L772" s="120"/>
    </row>
    <row r="773" spans="2:12" ht="12.75">
      <c r="B773" s="162"/>
      <c r="C773" s="162"/>
      <c r="D773" s="162"/>
      <c r="E773" s="162"/>
      <c r="F773" s="162"/>
      <c r="G773" s="162"/>
      <c r="H773" s="162"/>
      <c r="I773" s="121"/>
      <c r="J773" s="121"/>
      <c r="K773" s="120"/>
      <c r="L773" s="120"/>
    </row>
    <row r="774" spans="2:12" ht="12.75">
      <c r="B774" s="162"/>
      <c r="C774" s="162"/>
      <c r="D774" s="162"/>
      <c r="E774" s="162"/>
      <c r="F774" s="162"/>
      <c r="G774" s="162"/>
      <c r="H774" s="162"/>
      <c r="I774" s="121"/>
      <c r="J774" s="121"/>
      <c r="K774" s="120"/>
      <c r="L774" s="120"/>
    </row>
    <row r="775" spans="2:12" ht="12.75">
      <c r="B775" s="162"/>
      <c r="C775" s="162"/>
      <c r="D775" s="162"/>
      <c r="E775" s="162"/>
      <c r="F775" s="162"/>
      <c r="G775" s="162"/>
      <c r="H775" s="162"/>
      <c r="I775" s="121"/>
      <c r="J775" s="121"/>
      <c r="K775" s="120"/>
      <c r="L775" s="120"/>
    </row>
    <row r="776" spans="2:12" ht="12.75">
      <c r="B776" s="162"/>
      <c r="C776" s="162"/>
      <c r="D776" s="162"/>
      <c r="E776" s="162"/>
      <c r="F776" s="162"/>
      <c r="G776" s="162"/>
      <c r="H776" s="162"/>
      <c r="I776" s="121"/>
      <c r="J776" s="121"/>
      <c r="K776" s="120"/>
      <c r="L776" s="120"/>
    </row>
    <row r="777" spans="2:12" ht="12.75">
      <c r="B777" s="162"/>
      <c r="C777" s="162"/>
      <c r="D777" s="162"/>
      <c r="E777" s="162"/>
      <c r="F777" s="162"/>
      <c r="G777" s="162"/>
      <c r="H777" s="162"/>
      <c r="I777" s="121"/>
      <c r="J777" s="121"/>
      <c r="K777" s="120"/>
      <c r="L777" s="120"/>
    </row>
    <row r="778" spans="3:10" ht="12.75">
      <c r="C778" s="94"/>
      <c r="D778" s="94"/>
      <c r="E778" s="94"/>
      <c r="F778" s="94"/>
      <c r="G778" s="94"/>
      <c r="H778" s="95"/>
      <c r="I778" s="95"/>
      <c r="J778" s="95"/>
    </row>
    <row r="779" spans="3:10" ht="12.75">
      <c r="C779" s="94"/>
      <c r="D779" s="94"/>
      <c r="E779" s="94"/>
      <c r="F779" s="94"/>
      <c r="G779" s="94"/>
      <c r="H779" s="95"/>
      <c r="I779" s="95"/>
      <c r="J779" s="95"/>
    </row>
    <row r="780" spans="3:10" ht="12.75">
      <c r="C780" s="94"/>
      <c r="D780" s="94"/>
      <c r="E780" s="94"/>
      <c r="F780" s="94"/>
      <c r="G780" s="94"/>
      <c r="H780" s="95"/>
      <c r="I780" s="95"/>
      <c r="J780" s="95"/>
    </row>
    <row r="781" spans="3:10" ht="12.75">
      <c r="C781" s="94"/>
      <c r="D781" s="94"/>
      <c r="E781" s="94"/>
      <c r="F781" s="94"/>
      <c r="G781" s="94"/>
      <c r="H781" s="95"/>
      <c r="I781" s="95"/>
      <c r="J781" s="95"/>
    </row>
    <row r="782" spans="3:10" ht="12.75">
      <c r="C782" s="94"/>
      <c r="D782" s="94"/>
      <c r="E782" s="94"/>
      <c r="F782" s="94"/>
      <c r="G782" s="94"/>
      <c r="H782" s="95"/>
      <c r="I782" s="95"/>
      <c r="J782" s="95"/>
    </row>
    <row r="783" spans="3:10" ht="12.75">
      <c r="C783" s="94"/>
      <c r="D783" s="94"/>
      <c r="E783" s="94"/>
      <c r="F783" s="94"/>
      <c r="G783" s="94"/>
      <c r="H783" s="95"/>
      <c r="I783" s="95"/>
      <c r="J783" s="95"/>
    </row>
    <row r="784" spans="3:10" ht="12.75">
      <c r="C784" s="94"/>
      <c r="D784" s="94"/>
      <c r="E784" s="94"/>
      <c r="F784" s="94"/>
      <c r="G784" s="94"/>
      <c r="H784" s="95"/>
      <c r="I784" s="95"/>
      <c r="J784" s="95"/>
    </row>
    <row r="785" spans="3:10" ht="12.75">
      <c r="C785" s="94"/>
      <c r="D785" s="94"/>
      <c r="E785" s="94"/>
      <c r="F785" s="94"/>
      <c r="G785" s="94"/>
      <c r="H785" s="95"/>
      <c r="I785" s="95"/>
      <c r="J785" s="95"/>
    </row>
    <row r="786" spans="3:10" ht="12.75">
      <c r="C786" s="94"/>
      <c r="D786" s="94"/>
      <c r="E786" s="94"/>
      <c r="F786" s="94"/>
      <c r="G786" s="94"/>
      <c r="H786" s="95"/>
      <c r="I786" s="95"/>
      <c r="J786" s="95"/>
    </row>
    <row r="787" spans="3:10" ht="12.75">
      <c r="C787" s="94"/>
      <c r="D787" s="94"/>
      <c r="E787" s="94"/>
      <c r="F787" s="94"/>
      <c r="G787" s="94"/>
      <c r="H787" s="95"/>
      <c r="I787" s="95"/>
      <c r="J787" s="95"/>
    </row>
    <row r="788" spans="3:10" ht="12.75">
      <c r="C788" s="94"/>
      <c r="D788" s="94"/>
      <c r="E788" s="94"/>
      <c r="F788" s="94"/>
      <c r="G788" s="94"/>
      <c r="H788" s="95"/>
      <c r="I788" s="95"/>
      <c r="J788" s="95"/>
    </row>
    <row r="789" spans="3:10" ht="12.75">
      <c r="C789" s="94"/>
      <c r="D789" s="94"/>
      <c r="E789" s="94"/>
      <c r="F789" s="94"/>
      <c r="G789" s="94"/>
      <c r="H789" s="95"/>
      <c r="I789" s="95"/>
      <c r="J789" s="95"/>
    </row>
    <row r="790" spans="3:10" ht="12.75">
      <c r="C790" s="94"/>
      <c r="D790" s="94"/>
      <c r="E790" s="94"/>
      <c r="F790" s="94"/>
      <c r="G790" s="94"/>
      <c r="H790" s="95"/>
      <c r="I790" s="95"/>
      <c r="J790" s="95"/>
    </row>
    <row r="791" spans="3:10" ht="12.75">
      <c r="C791" s="94"/>
      <c r="D791" s="94"/>
      <c r="E791" s="94"/>
      <c r="F791" s="94"/>
      <c r="G791" s="94"/>
      <c r="H791" s="95"/>
      <c r="I791" s="95"/>
      <c r="J791" s="95"/>
    </row>
    <row r="792" spans="3:10" ht="12.75">
      <c r="C792" s="94"/>
      <c r="D792" s="94"/>
      <c r="E792" s="94"/>
      <c r="F792" s="94"/>
      <c r="G792" s="94"/>
      <c r="H792" s="95"/>
      <c r="I792" s="95"/>
      <c r="J792" s="95"/>
    </row>
    <row r="793" spans="3:10" ht="12.75">
      <c r="C793" s="94"/>
      <c r="D793" s="94"/>
      <c r="E793" s="94"/>
      <c r="F793" s="94"/>
      <c r="G793" s="94"/>
      <c r="H793" s="95"/>
      <c r="I793" s="95"/>
      <c r="J793" s="95"/>
    </row>
    <row r="794" spans="3:10" ht="12.75">
      <c r="C794" s="94"/>
      <c r="D794" s="94"/>
      <c r="E794" s="94"/>
      <c r="F794" s="94"/>
      <c r="G794" s="94"/>
      <c r="H794" s="95"/>
      <c r="I794" s="95"/>
      <c r="J794" s="95"/>
    </row>
    <row r="795" spans="3:10" ht="12.75">
      <c r="C795" s="94"/>
      <c r="D795" s="94"/>
      <c r="E795" s="94"/>
      <c r="F795" s="94"/>
      <c r="G795" s="94"/>
      <c r="H795" s="95"/>
      <c r="I795" s="95"/>
      <c r="J795" s="95"/>
    </row>
    <row r="796" spans="3:10" ht="12.75">
      <c r="C796" s="94"/>
      <c r="D796" s="94"/>
      <c r="E796" s="94"/>
      <c r="F796" s="94"/>
      <c r="G796" s="94"/>
      <c r="H796" s="95"/>
      <c r="I796" s="95"/>
      <c r="J796" s="95"/>
    </row>
    <row r="797" spans="3:10" ht="12.75">
      <c r="C797" s="94"/>
      <c r="D797" s="94"/>
      <c r="E797" s="94"/>
      <c r="F797" s="94"/>
      <c r="G797" s="94"/>
      <c r="H797" s="95"/>
      <c r="I797" s="95"/>
      <c r="J797" s="95"/>
    </row>
    <row r="798" spans="3:10" ht="12.75">
      <c r="C798" s="94"/>
      <c r="D798" s="94"/>
      <c r="E798" s="94"/>
      <c r="F798" s="94"/>
      <c r="G798" s="94"/>
      <c r="H798" s="95"/>
      <c r="I798" s="95"/>
      <c r="J798" s="95"/>
    </row>
    <row r="799" spans="3:10" ht="12.75">
      <c r="C799" s="94"/>
      <c r="D799" s="94"/>
      <c r="E799" s="94"/>
      <c r="F799" s="94"/>
      <c r="G799" s="94"/>
      <c r="H799" s="95"/>
      <c r="I799" s="95"/>
      <c r="J799" s="95"/>
    </row>
    <row r="800" spans="3:10" ht="12.75">
      <c r="C800" s="94"/>
      <c r="D800" s="94"/>
      <c r="E800" s="94"/>
      <c r="F800" s="94"/>
      <c r="G800" s="94"/>
      <c r="H800" s="95"/>
      <c r="I800" s="95"/>
      <c r="J800" s="95"/>
    </row>
    <row r="801" spans="3:10" ht="12.75">
      <c r="C801" s="94"/>
      <c r="D801" s="94"/>
      <c r="E801" s="94"/>
      <c r="F801" s="94"/>
      <c r="G801" s="94"/>
      <c r="H801" s="95"/>
      <c r="I801" s="95"/>
      <c r="J801" s="95"/>
    </row>
    <row r="802" spans="3:10" ht="12.75">
      <c r="C802" s="94"/>
      <c r="D802" s="94"/>
      <c r="E802" s="94"/>
      <c r="F802" s="94"/>
      <c r="G802" s="94"/>
      <c r="H802" s="95"/>
      <c r="I802" s="95"/>
      <c r="J802" s="95"/>
    </row>
    <row r="803" spans="3:10" ht="12.75">
      <c r="C803" s="94"/>
      <c r="D803" s="94"/>
      <c r="E803" s="94"/>
      <c r="F803" s="94"/>
      <c r="G803" s="94"/>
      <c r="H803" s="95"/>
      <c r="I803" s="95"/>
      <c r="J803" s="95"/>
    </row>
    <row r="804" spans="3:10" ht="12.75">
      <c r="C804" s="94"/>
      <c r="D804" s="94"/>
      <c r="E804" s="94"/>
      <c r="F804" s="94"/>
      <c r="G804" s="94"/>
      <c r="H804" s="95"/>
      <c r="I804" s="95"/>
      <c r="J804" s="95"/>
    </row>
    <row r="805" spans="3:10" ht="12.75">
      <c r="C805" s="94"/>
      <c r="D805" s="94"/>
      <c r="E805" s="94"/>
      <c r="F805" s="94"/>
      <c r="G805" s="94"/>
      <c r="H805" s="95"/>
      <c r="I805" s="95"/>
      <c r="J805" s="95"/>
    </row>
    <row r="806" spans="3:10" ht="12.75">
      <c r="C806" s="94"/>
      <c r="D806" s="94"/>
      <c r="E806" s="94"/>
      <c r="F806" s="94"/>
      <c r="G806" s="94"/>
      <c r="H806" s="95"/>
      <c r="I806" s="95"/>
      <c r="J806" s="95"/>
    </row>
    <row r="807" spans="3:10" ht="12.75">
      <c r="C807" s="94"/>
      <c r="D807" s="94"/>
      <c r="E807" s="94"/>
      <c r="F807" s="94"/>
      <c r="G807" s="94"/>
      <c r="H807" s="95"/>
      <c r="I807" s="95"/>
      <c r="J807" s="95"/>
    </row>
    <row r="808" spans="3:10" ht="12.75">
      <c r="C808" s="94"/>
      <c r="D808" s="94"/>
      <c r="E808" s="94"/>
      <c r="F808" s="94"/>
      <c r="G808" s="94"/>
      <c r="H808" s="95"/>
      <c r="I808" s="95"/>
      <c r="J808" s="95"/>
    </row>
    <row r="809" spans="3:10" ht="12.75">
      <c r="C809" s="94"/>
      <c r="D809" s="94"/>
      <c r="E809" s="94"/>
      <c r="F809" s="94"/>
      <c r="G809" s="94"/>
      <c r="H809" s="95"/>
      <c r="I809" s="95"/>
      <c r="J809" s="95"/>
    </row>
    <row r="810" spans="3:10" ht="12.75">
      <c r="C810" s="94"/>
      <c r="D810" s="94"/>
      <c r="E810" s="94"/>
      <c r="F810" s="94"/>
      <c r="G810" s="94"/>
      <c r="H810" s="95"/>
      <c r="I810" s="95"/>
      <c r="J810" s="95"/>
    </row>
    <row r="811" spans="3:10" ht="12.75">
      <c r="C811" s="94"/>
      <c r="D811" s="94"/>
      <c r="E811" s="94"/>
      <c r="F811" s="94"/>
      <c r="G811" s="94"/>
      <c r="H811" s="95"/>
      <c r="I811" s="95"/>
      <c r="J811" s="95"/>
    </row>
    <row r="812" spans="3:10" ht="12.75">
      <c r="C812" s="94"/>
      <c r="D812" s="94"/>
      <c r="E812" s="94"/>
      <c r="F812" s="94"/>
      <c r="G812" s="94"/>
      <c r="H812" s="95"/>
      <c r="I812" s="95"/>
      <c r="J812" s="95"/>
    </row>
    <row r="813" spans="3:10" ht="12.75">
      <c r="C813" s="94"/>
      <c r="D813" s="94"/>
      <c r="E813" s="94"/>
      <c r="F813" s="94"/>
      <c r="G813" s="94"/>
      <c r="H813" s="95"/>
      <c r="I813" s="95"/>
      <c r="J813" s="95"/>
    </row>
    <row r="814" spans="3:10" ht="12.75">
      <c r="C814" s="94"/>
      <c r="D814" s="94"/>
      <c r="E814" s="94"/>
      <c r="F814" s="94"/>
      <c r="G814" s="94"/>
      <c r="H814" s="95"/>
      <c r="I814" s="95"/>
      <c r="J814" s="95"/>
    </row>
    <row r="815" spans="3:10" ht="12.75">
      <c r="C815" s="94"/>
      <c r="D815" s="94"/>
      <c r="E815" s="94"/>
      <c r="F815" s="94"/>
      <c r="G815" s="94"/>
      <c r="H815" s="95"/>
      <c r="I815" s="95"/>
      <c r="J815" s="95"/>
    </row>
    <row r="816" spans="3:10" ht="12.75">
      <c r="C816" s="94"/>
      <c r="D816" s="94"/>
      <c r="E816" s="94"/>
      <c r="F816" s="94"/>
      <c r="G816" s="94"/>
      <c r="H816" s="95"/>
      <c r="I816" s="95"/>
      <c r="J816" s="95"/>
    </row>
    <row r="817" spans="3:10" ht="12.75">
      <c r="C817" s="94"/>
      <c r="D817" s="94"/>
      <c r="E817" s="94"/>
      <c r="F817" s="94"/>
      <c r="G817" s="94"/>
      <c r="H817" s="95"/>
      <c r="I817" s="95"/>
      <c r="J817" s="95"/>
    </row>
    <row r="818" spans="3:10" ht="12.75">
      <c r="C818" s="94"/>
      <c r="D818" s="94"/>
      <c r="E818" s="94"/>
      <c r="F818" s="94"/>
      <c r="G818" s="94"/>
      <c r="H818" s="95"/>
      <c r="I818" s="95"/>
      <c r="J818" s="95"/>
    </row>
    <row r="819" spans="3:10" ht="12.75">
      <c r="C819" s="94"/>
      <c r="D819" s="94"/>
      <c r="E819" s="94"/>
      <c r="F819" s="94"/>
      <c r="G819" s="94"/>
      <c r="H819" s="95"/>
      <c r="I819" s="95"/>
      <c r="J819" s="95"/>
    </row>
    <row r="820" spans="3:10" ht="12.75">
      <c r="C820" s="94"/>
      <c r="D820" s="94"/>
      <c r="E820" s="94"/>
      <c r="F820" s="94"/>
      <c r="G820" s="94"/>
      <c r="H820" s="95"/>
      <c r="I820" s="95"/>
      <c r="J820" s="95"/>
    </row>
    <row r="821" spans="3:10" ht="12.75">
      <c r="C821" s="94"/>
      <c r="D821" s="94"/>
      <c r="E821" s="94"/>
      <c r="F821" s="94"/>
      <c r="G821" s="94"/>
      <c r="H821" s="95"/>
      <c r="I821" s="95"/>
      <c r="J821" s="95"/>
    </row>
    <row r="822" spans="3:10" ht="12.75">
      <c r="C822" s="94"/>
      <c r="D822" s="94"/>
      <c r="E822" s="94"/>
      <c r="F822" s="94"/>
      <c r="G822" s="94"/>
      <c r="H822" s="95"/>
      <c r="I822" s="95"/>
      <c r="J822" s="95"/>
    </row>
    <row r="823" spans="3:10" ht="12.75">
      <c r="C823" s="94"/>
      <c r="D823" s="94"/>
      <c r="E823" s="94"/>
      <c r="F823" s="94"/>
      <c r="G823" s="94"/>
      <c r="H823" s="95"/>
      <c r="I823" s="95"/>
      <c r="J823" s="95"/>
    </row>
    <row r="824" spans="3:10" ht="12.75">
      <c r="C824" s="94"/>
      <c r="D824" s="94"/>
      <c r="E824" s="94"/>
      <c r="F824" s="94"/>
      <c r="G824" s="94"/>
      <c r="H824" s="95"/>
      <c r="I824" s="95"/>
      <c r="J824" s="95"/>
    </row>
    <row r="825" spans="3:10" ht="12.75">
      <c r="C825" s="94"/>
      <c r="D825" s="94"/>
      <c r="E825" s="94"/>
      <c r="F825" s="94"/>
      <c r="G825" s="94"/>
      <c r="H825" s="95"/>
      <c r="I825" s="95"/>
      <c r="J825" s="95"/>
    </row>
    <row r="826" spans="3:10" ht="12.75">
      <c r="C826" s="94"/>
      <c r="D826" s="94"/>
      <c r="E826" s="94"/>
      <c r="F826" s="94"/>
      <c r="G826" s="94"/>
      <c r="H826" s="95"/>
      <c r="I826" s="95"/>
      <c r="J826" s="95"/>
    </row>
    <row r="827" spans="3:10" ht="12.75">
      <c r="C827" s="94"/>
      <c r="D827" s="94"/>
      <c r="E827" s="94"/>
      <c r="F827" s="94"/>
      <c r="G827" s="94"/>
      <c r="H827" s="95"/>
      <c r="I827" s="95"/>
      <c r="J827" s="95"/>
    </row>
    <row r="828" spans="3:10" ht="12.75">
      <c r="C828" s="94"/>
      <c r="D828" s="94"/>
      <c r="E828" s="94"/>
      <c r="F828" s="94"/>
      <c r="G828" s="94"/>
      <c r="H828" s="95"/>
      <c r="I828" s="95"/>
      <c r="J828" s="95"/>
    </row>
    <row r="829" spans="3:10" ht="12.75">
      <c r="C829" s="94"/>
      <c r="D829" s="94"/>
      <c r="E829" s="94"/>
      <c r="F829" s="94"/>
      <c r="G829" s="94"/>
      <c r="H829" s="95"/>
      <c r="I829" s="95"/>
      <c r="J829" s="95"/>
    </row>
    <row r="830" spans="3:10" ht="12.75">
      <c r="C830" s="94"/>
      <c r="D830" s="94"/>
      <c r="E830" s="94"/>
      <c r="F830" s="94"/>
      <c r="G830" s="94"/>
      <c r="H830" s="95"/>
      <c r="I830" s="95"/>
      <c r="J830" s="95"/>
    </row>
    <row r="831" spans="3:10" ht="12.75">
      <c r="C831" s="94"/>
      <c r="D831" s="94"/>
      <c r="E831" s="94"/>
      <c r="F831" s="94"/>
      <c r="G831" s="94"/>
      <c r="H831" s="95"/>
      <c r="I831" s="95"/>
      <c r="J831" s="95"/>
    </row>
    <row r="832" spans="3:10" ht="12.75">
      <c r="C832" s="94"/>
      <c r="D832" s="94"/>
      <c r="E832" s="94"/>
      <c r="F832" s="94"/>
      <c r="G832" s="94"/>
      <c r="H832" s="95"/>
      <c r="I832" s="95"/>
      <c r="J832" s="95"/>
    </row>
    <row r="833" spans="3:10" ht="12.75">
      <c r="C833" s="94"/>
      <c r="D833" s="94"/>
      <c r="E833" s="94"/>
      <c r="F833" s="94"/>
      <c r="G833" s="94"/>
      <c r="H833" s="95"/>
      <c r="I833" s="95"/>
      <c r="J833" s="95"/>
    </row>
    <row r="834" spans="3:10" ht="12.75">
      <c r="C834" s="94"/>
      <c r="D834" s="94"/>
      <c r="E834" s="94"/>
      <c r="F834" s="94"/>
      <c r="G834" s="94"/>
      <c r="H834" s="95"/>
      <c r="I834" s="95"/>
      <c r="J834" s="95"/>
    </row>
    <row r="835" spans="3:10" ht="12.75">
      <c r="C835" s="94"/>
      <c r="D835" s="94"/>
      <c r="E835" s="94"/>
      <c r="F835" s="94"/>
      <c r="G835" s="94"/>
      <c r="H835" s="95"/>
      <c r="I835" s="95"/>
      <c r="J835" s="95"/>
    </row>
    <row r="836" spans="3:10" ht="12.75">
      <c r="C836" s="94"/>
      <c r="D836" s="94"/>
      <c r="E836" s="94"/>
      <c r="F836" s="94"/>
      <c r="G836" s="94"/>
      <c r="H836" s="95"/>
      <c r="I836" s="95"/>
      <c r="J836" s="95"/>
    </row>
    <row r="837" spans="3:10" ht="12.75">
      <c r="C837" s="94"/>
      <c r="D837" s="94"/>
      <c r="E837" s="94"/>
      <c r="F837" s="94"/>
      <c r="G837" s="94"/>
      <c r="H837" s="95"/>
      <c r="I837" s="95"/>
      <c r="J837" s="95"/>
    </row>
  </sheetData>
  <sheetProtection/>
  <mergeCells count="13">
    <mergeCell ref="D4:D5"/>
    <mergeCell ref="E4:E5"/>
    <mergeCell ref="F4:F5"/>
    <mergeCell ref="K4:M4"/>
    <mergeCell ref="H4:J4"/>
    <mergeCell ref="K1:M1"/>
    <mergeCell ref="B2:M2"/>
    <mergeCell ref="B753:H754"/>
    <mergeCell ref="B755:H777"/>
    <mergeCell ref="B1:D1"/>
    <mergeCell ref="G4:G5"/>
    <mergeCell ref="B4:B5"/>
    <mergeCell ref="C4:C5"/>
  </mergeCells>
  <printOptions/>
  <pageMargins left="0.984251968503937" right="0.5905511811023623" top="0.7874015748031497" bottom="0.7874015748031497" header="0" footer="0"/>
  <pageSetup horizontalDpi="600" verticalDpi="600" orientation="landscape" paperSize="9" scale="85" r:id="rId1"/>
  <rowBreaks count="1" manualBreakCount="1">
    <brk id="13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M1076"/>
  <sheetViews>
    <sheetView tabSelected="1" view="pageBreakPreview" zoomScale="106" zoomScaleSheetLayoutView="106" zoomScalePageLayoutView="0" workbookViewId="0" topLeftCell="A549">
      <selection activeCell="D559" sqref="D559:D560"/>
    </sheetView>
  </sheetViews>
  <sheetFormatPr defaultColWidth="9.00390625" defaultRowHeight="12.75"/>
  <cols>
    <col min="1" max="1" width="39.875" style="76" customWidth="1"/>
    <col min="2" max="2" width="5.00390625" style="34" customWidth="1"/>
    <col min="3" max="3" width="5.125" style="34" customWidth="1"/>
    <col min="4" max="4" width="4.625" style="34" customWidth="1"/>
    <col min="5" max="5" width="14.00390625" style="34" customWidth="1"/>
    <col min="6" max="6" width="4.875" style="34" customWidth="1"/>
    <col min="7" max="7" width="3.875" style="34" customWidth="1"/>
    <col min="8" max="8" width="5.625" style="34" hidden="1" customWidth="1"/>
    <col min="9" max="9" width="9.25390625" style="77" customWidth="1"/>
    <col min="10" max="10" width="11.125" style="77" customWidth="1"/>
    <col min="11" max="11" width="11.375" style="77" customWidth="1"/>
    <col min="12" max="12" width="10.125" style="35" bestFit="1" customWidth="1"/>
    <col min="13" max="13" width="10.00390625" style="35" customWidth="1"/>
    <col min="14" max="17" width="9.125" style="35" hidden="1" customWidth="1"/>
    <col min="18" max="18" width="12.00390625" style="35" customWidth="1"/>
    <col min="19" max="20" width="9.125" style="35" customWidth="1"/>
    <col min="21" max="21" width="0.12890625" style="35" customWidth="1"/>
    <col min="22" max="24" width="9.125" style="35" hidden="1" customWidth="1"/>
    <col min="25" max="16384" width="9.125" style="35" customWidth="1"/>
  </cols>
  <sheetData>
    <row r="1" spans="1:18" ht="119.25" customHeight="1">
      <c r="A1" s="32" t="s">
        <v>100</v>
      </c>
      <c r="B1" s="33"/>
      <c r="C1" s="33"/>
      <c r="E1" s="105"/>
      <c r="F1" s="105"/>
      <c r="G1" s="105"/>
      <c r="H1" s="105"/>
      <c r="I1" s="105"/>
      <c r="J1" s="105"/>
      <c r="K1" s="178" t="s">
        <v>508</v>
      </c>
      <c r="L1" s="178"/>
      <c r="M1" s="178"/>
      <c r="N1" s="178"/>
      <c r="O1" s="178"/>
      <c r="P1" s="178"/>
      <c r="Q1" s="178"/>
      <c r="R1" s="178"/>
    </row>
    <row r="2" spans="1:11" ht="18.75">
      <c r="A2" s="32"/>
      <c r="B2" s="33"/>
      <c r="C2" s="33"/>
      <c r="E2" s="169"/>
      <c r="F2" s="169"/>
      <c r="G2" s="169"/>
      <c r="H2" s="169"/>
      <c r="I2" s="169"/>
      <c r="J2" s="99"/>
      <c r="K2" s="99"/>
    </row>
    <row r="3" spans="1:18" ht="24.75" customHeight="1">
      <c r="A3" s="177" t="s">
        <v>434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</row>
    <row r="4" spans="1:18" s="38" customFormat="1" ht="15.75">
      <c r="A4" s="36"/>
      <c r="B4" s="37"/>
      <c r="C4" s="37"/>
      <c r="D4" s="37"/>
      <c r="E4" s="37"/>
      <c r="F4" s="37"/>
      <c r="G4" s="37"/>
      <c r="H4" s="37"/>
      <c r="R4" s="39" t="s">
        <v>91</v>
      </c>
    </row>
    <row r="5" spans="1:19" s="41" customFormat="1" ht="25.5">
      <c r="A5" s="170" t="s">
        <v>63</v>
      </c>
      <c r="B5" s="172" t="s">
        <v>101</v>
      </c>
      <c r="C5" s="172" t="s">
        <v>175</v>
      </c>
      <c r="D5" s="172" t="s">
        <v>88</v>
      </c>
      <c r="E5" s="172" t="s">
        <v>176</v>
      </c>
      <c r="F5" s="172" t="s">
        <v>89</v>
      </c>
      <c r="G5" s="172" t="s">
        <v>109</v>
      </c>
      <c r="H5" s="40" t="s">
        <v>110</v>
      </c>
      <c r="I5" s="174" t="s">
        <v>39</v>
      </c>
      <c r="J5" s="175"/>
      <c r="K5" s="176"/>
      <c r="L5" s="174" t="s">
        <v>435</v>
      </c>
      <c r="M5" s="175"/>
      <c r="N5" s="175"/>
      <c r="O5" s="175"/>
      <c r="P5" s="175"/>
      <c r="Q5" s="175"/>
      <c r="R5" s="176"/>
      <c r="S5" s="46"/>
    </row>
    <row r="6" spans="1:19" s="41" customFormat="1" ht="38.25">
      <c r="A6" s="171"/>
      <c r="B6" s="173"/>
      <c r="C6" s="173"/>
      <c r="D6" s="173"/>
      <c r="E6" s="173"/>
      <c r="F6" s="173"/>
      <c r="G6" s="173"/>
      <c r="H6" s="40"/>
      <c r="I6" s="42" t="s">
        <v>482</v>
      </c>
      <c r="J6" s="42" t="s">
        <v>483</v>
      </c>
      <c r="K6" s="42" t="s">
        <v>484</v>
      </c>
      <c r="L6" s="42" t="s">
        <v>482</v>
      </c>
      <c r="M6" s="42" t="s">
        <v>483</v>
      </c>
      <c r="N6" s="42" t="s">
        <v>484</v>
      </c>
      <c r="O6" s="48"/>
      <c r="P6" s="48"/>
      <c r="Q6" s="48"/>
      <c r="R6" s="42" t="s">
        <v>484</v>
      </c>
      <c r="S6" s="46"/>
    </row>
    <row r="7" spans="1:19" s="41" customFormat="1" ht="33.75" customHeight="1">
      <c r="A7" s="61" t="s">
        <v>102</v>
      </c>
      <c r="B7" s="43" t="s">
        <v>103</v>
      </c>
      <c r="C7" s="43"/>
      <c r="D7" s="43"/>
      <c r="E7" s="43"/>
      <c r="F7" s="43"/>
      <c r="G7" s="43"/>
      <c r="H7" s="43"/>
      <c r="I7" s="44">
        <f>I10</f>
        <v>6522.9</v>
      </c>
      <c r="J7" s="130">
        <f>J10</f>
        <v>0</v>
      </c>
      <c r="K7" s="130">
        <f>K10</f>
        <v>6522.9</v>
      </c>
      <c r="L7" s="130">
        <f>L10</f>
        <v>6522.9</v>
      </c>
      <c r="M7" s="130">
        <f>M10</f>
        <v>0</v>
      </c>
      <c r="N7" s="134"/>
      <c r="O7" s="134"/>
      <c r="P7" s="134"/>
      <c r="Q7" s="134"/>
      <c r="R7" s="130">
        <f>R10</f>
        <v>6522.9</v>
      </c>
      <c r="S7" s="46"/>
    </row>
    <row r="8" spans="1:19" s="41" customFormat="1" ht="21.75" customHeight="1">
      <c r="A8" s="61" t="s">
        <v>122</v>
      </c>
      <c r="B8" s="43" t="s">
        <v>103</v>
      </c>
      <c r="C8" s="43"/>
      <c r="D8" s="43"/>
      <c r="E8" s="43"/>
      <c r="F8" s="43"/>
      <c r="G8" s="43" t="s">
        <v>111</v>
      </c>
      <c r="H8" s="43"/>
      <c r="I8" s="44">
        <f>I16+I19+I22+I26+I32+I36</f>
        <v>6522.9</v>
      </c>
      <c r="J8" s="130">
        <f>J16+J19+J22+J26+J32+J36</f>
        <v>0</v>
      </c>
      <c r="K8" s="130">
        <f>K16+K19+K22+K26+K32+K36</f>
        <v>6522.9</v>
      </c>
      <c r="L8" s="130">
        <f>L16+L19+L22+L26+L32+L36</f>
        <v>6522.9</v>
      </c>
      <c r="M8" s="130">
        <f>M16+M19+M22+M26+M32+M36</f>
        <v>0</v>
      </c>
      <c r="N8" s="134"/>
      <c r="O8" s="134"/>
      <c r="P8" s="134"/>
      <c r="Q8" s="134"/>
      <c r="R8" s="130">
        <f>R16+R19+R22+R26+R32+R36</f>
        <v>6522.9</v>
      </c>
      <c r="S8" s="46"/>
    </row>
    <row r="9" spans="1:19" s="41" customFormat="1" ht="19.5" customHeight="1">
      <c r="A9" s="61" t="s">
        <v>123</v>
      </c>
      <c r="B9" s="43" t="s">
        <v>103</v>
      </c>
      <c r="C9" s="43"/>
      <c r="D9" s="43"/>
      <c r="E9" s="43"/>
      <c r="F9" s="43"/>
      <c r="G9" s="43" t="s">
        <v>112</v>
      </c>
      <c r="H9" s="43"/>
      <c r="I9" s="44">
        <v>0</v>
      </c>
      <c r="J9" s="130">
        <v>0</v>
      </c>
      <c r="K9" s="130">
        <v>0</v>
      </c>
      <c r="L9" s="130">
        <v>0</v>
      </c>
      <c r="M9" s="130">
        <v>0</v>
      </c>
      <c r="N9" s="134"/>
      <c r="O9" s="134"/>
      <c r="P9" s="134"/>
      <c r="Q9" s="134"/>
      <c r="R9" s="130">
        <v>0</v>
      </c>
      <c r="S9" s="46"/>
    </row>
    <row r="10" spans="1:19" s="41" customFormat="1" ht="20.25" customHeight="1">
      <c r="A10" s="61" t="s">
        <v>127</v>
      </c>
      <c r="B10" s="43" t="s">
        <v>103</v>
      </c>
      <c r="C10" s="43" t="s">
        <v>78</v>
      </c>
      <c r="D10" s="43"/>
      <c r="E10" s="43"/>
      <c r="F10" s="43"/>
      <c r="G10" s="43"/>
      <c r="H10" s="43"/>
      <c r="I10" s="44">
        <f>I11+I27</f>
        <v>6522.9</v>
      </c>
      <c r="J10" s="130">
        <f>J11+J27</f>
        <v>0</v>
      </c>
      <c r="K10" s="130">
        <f>K11+K27</f>
        <v>6522.9</v>
      </c>
      <c r="L10" s="130">
        <f>L11+L27</f>
        <v>6522.9</v>
      </c>
      <c r="M10" s="130">
        <f>M11+M27</f>
        <v>0</v>
      </c>
      <c r="N10" s="134"/>
      <c r="O10" s="134"/>
      <c r="P10" s="134"/>
      <c r="Q10" s="134"/>
      <c r="R10" s="130">
        <f>R11+R27</f>
        <v>6522.9</v>
      </c>
      <c r="S10" s="46"/>
    </row>
    <row r="11" spans="1:19" s="41" customFormat="1" ht="75" customHeight="1">
      <c r="A11" s="61" t="s">
        <v>223</v>
      </c>
      <c r="B11" s="43" t="s">
        <v>103</v>
      </c>
      <c r="C11" s="43" t="s">
        <v>78</v>
      </c>
      <c r="D11" s="43" t="s">
        <v>79</v>
      </c>
      <c r="E11" s="43"/>
      <c r="F11" s="43"/>
      <c r="G11" s="43"/>
      <c r="H11" s="43"/>
      <c r="I11" s="44">
        <f>I12</f>
        <v>3307.9</v>
      </c>
      <c r="J11" s="130">
        <f>J12</f>
        <v>0</v>
      </c>
      <c r="K11" s="130">
        <f>K12</f>
        <v>3307.9</v>
      </c>
      <c r="L11" s="130">
        <f>L12</f>
        <v>3307.9</v>
      </c>
      <c r="M11" s="130">
        <f>M12</f>
        <v>0</v>
      </c>
      <c r="N11" s="134"/>
      <c r="O11" s="134"/>
      <c r="P11" s="134"/>
      <c r="Q11" s="134"/>
      <c r="R11" s="130">
        <f>R12</f>
        <v>3307.9</v>
      </c>
      <c r="S11" s="46"/>
    </row>
    <row r="12" spans="1:19" s="41" customFormat="1" ht="22.5" customHeight="1">
      <c r="A12" s="106" t="s">
        <v>53</v>
      </c>
      <c r="B12" s="25" t="s">
        <v>103</v>
      </c>
      <c r="C12" s="25" t="s">
        <v>78</v>
      </c>
      <c r="D12" s="25" t="s">
        <v>79</v>
      </c>
      <c r="E12" s="25" t="s">
        <v>265</v>
      </c>
      <c r="F12" s="25"/>
      <c r="G12" s="25"/>
      <c r="H12" s="25"/>
      <c r="I12" s="26">
        <f>I13+I23</f>
        <v>3307.9</v>
      </c>
      <c r="J12" s="131">
        <f>J13+J23</f>
        <v>0</v>
      </c>
      <c r="K12" s="131">
        <f>K13+K23</f>
        <v>3307.9</v>
      </c>
      <c r="L12" s="131">
        <f>L13+L23</f>
        <v>3307.9</v>
      </c>
      <c r="M12" s="131">
        <f>M13+M23</f>
        <v>0</v>
      </c>
      <c r="N12" s="134"/>
      <c r="O12" s="134"/>
      <c r="P12" s="134"/>
      <c r="Q12" s="134"/>
      <c r="R12" s="131">
        <f>R13+R23</f>
        <v>3307.9</v>
      </c>
      <c r="S12" s="46"/>
    </row>
    <row r="13" spans="1:19" s="41" customFormat="1" ht="45">
      <c r="A13" s="107" t="s">
        <v>129</v>
      </c>
      <c r="B13" s="25" t="s">
        <v>103</v>
      </c>
      <c r="C13" s="25" t="s">
        <v>78</v>
      </c>
      <c r="D13" s="25" t="s">
        <v>79</v>
      </c>
      <c r="E13" s="25" t="s">
        <v>264</v>
      </c>
      <c r="F13" s="25"/>
      <c r="G13" s="25"/>
      <c r="H13" s="25"/>
      <c r="I13" s="26">
        <f>I14+I17+I20</f>
        <v>1801.5</v>
      </c>
      <c r="J13" s="131">
        <f>J14+J17+J20</f>
        <v>0</v>
      </c>
      <c r="K13" s="131">
        <f>K14+K17+K20</f>
        <v>1801.5</v>
      </c>
      <c r="L13" s="131">
        <f>L14+L17+L20</f>
        <v>1801.5</v>
      </c>
      <c r="M13" s="131">
        <f>M14+M17+M20</f>
        <v>0</v>
      </c>
      <c r="N13" s="134"/>
      <c r="O13" s="134"/>
      <c r="P13" s="134"/>
      <c r="Q13" s="134"/>
      <c r="R13" s="131">
        <f>R14+R17+R20</f>
        <v>1801.5</v>
      </c>
      <c r="S13" s="46"/>
    </row>
    <row r="14" spans="1:19" s="45" customFormat="1" ht="90">
      <c r="A14" s="106" t="s">
        <v>208</v>
      </c>
      <c r="B14" s="25" t="s">
        <v>103</v>
      </c>
      <c r="C14" s="25" t="s">
        <v>78</v>
      </c>
      <c r="D14" s="25" t="s">
        <v>79</v>
      </c>
      <c r="E14" s="25" t="s">
        <v>264</v>
      </c>
      <c r="F14" s="25" t="s">
        <v>130</v>
      </c>
      <c r="G14" s="25"/>
      <c r="H14" s="25"/>
      <c r="I14" s="26">
        <f aca="true" t="shared" si="0" ref="I14:M15">I15</f>
        <v>1578.3</v>
      </c>
      <c r="J14" s="131">
        <f t="shared" si="0"/>
        <v>0</v>
      </c>
      <c r="K14" s="131">
        <f t="shared" si="0"/>
        <v>1578.3</v>
      </c>
      <c r="L14" s="131">
        <f t="shared" si="0"/>
        <v>1578.3</v>
      </c>
      <c r="M14" s="131">
        <f t="shared" si="0"/>
        <v>0</v>
      </c>
      <c r="N14" s="133"/>
      <c r="O14" s="133"/>
      <c r="P14" s="133"/>
      <c r="Q14" s="133"/>
      <c r="R14" s="131">
        <f>R15</f>
        <v>1578.3</v>
      </c>
      <c r="S14" s="102"/>
    </row>
    <row r="15" spans="1:19" s="45" customFormat="1" ht="45">
      <c r="A15" s="106" t="s">
        <v>207</v>
      </c>
      <c r="B15" s="25" t="s">
        <v>103</v>
      </c>
      <c r="C15" s="25" t="s">
        <v>78</v>
      </c>
      <c r="D15" s="25" t="s">
        <v>79</v>
      </c>
      <c r="E15" s="25" t="s">
        <v>264</v>
      </c>
      <c r="F15" s="25" t="s">
        <v>131</v>
      </c>
      <c r="G15" s="25"/>
      <c r="H15" s="25"/>
      <c r="I15" s="26">
        <f t="shared" si="0"/>
        <v>1578.3</v>
      </c>
      <c r="J15" s="131">
        <f t="shared" si="0"/>
        <v>0</v>
      </c>
      <c r="K15" s="131">
        <f t="shared" si="0"/>
        <v>1578.3</v>
      </c>
      <c r="L15" s="131">
        <f t="shared" si="0"/>
        <v>1578.3</v>
      </c>
      <c r="M15" s="131">
        <f t="shared" si="0"/>
        <v>0</v>
      </c>
      <c r="N15" s="133"/>
      <c r="O15" s="133"/>
      <c r="P15" s="133"/>
      <c r="Q15" s="133"/>
      <c r="R15" s="131">
        <f>R16</f>
        <v>1578.3</v>
      </c>
      <c r="S15" s="102"/>
    </row>
    <row r="16" spans="1:19" s="45" customFormat="1" ht="21.75" customHeight="1">
      <c r="A16" s="108" t="s">
        <v>122</v>
      </c>
      <c r="B16" s="27" t="s">
        <v>103</v>
      </c>
      <c r="C16" s="27" t="s">
        <v>78</v>
      </c>
      <c r="D16" s="27" t="s">
        <v>79</v>
      </c>
      <c r="E16" s="27" t="s">
        <v>264</v>
      </c>
      <c r="F16" s="27" t="s">
        <v>131</v>
      </c>
      <c r="G16" s="27" t="s">
        <v>111</v>
      </c>
      <c r="H16" s="27"/>
      <c r="I16" s="28">
        <v>1578.3</v>
      </c>
      <c r="J16" s="132">
        <v>0</v>
      </c>
      <c r="K16" s="132">
        <f>I16+J16</f>
        <v>1578.3</v>
      </c>
      <c r="L16" s="132">
        <v>1578.3</v>
      </c>
      <c r="M16" s="133">
        <v>0</v>
      </c>
      <c r="N16" s="133"/>
      <c r="O16" s="133"/>
      <c r="P16" s="133"/>
      <c r="Q16" s="133"/>
      <c r="R16" s="133">
        <f>L16+M16</f>
        <v>1578.3</v>
      </c>
      <c r="S16" s="102"/>
    </row>
    <row r="17" spans="1:19" s="45" customFormat="1" ht="45">
      <c r="A17" s="109" t="s">
        <v>224</v>
      </c>
      <c r="B17" s="25" t="s">
        <v>103</v>
      </c>
      <c r="C17" s="25" t="s">
        <v>78</v>
      </c>
      <c r="D17" s="25" t="s">
        <v>79</v>
      </c>
      <c r="E17" s="25" t="s">
        <v>264</v>
      </c>
      <c r="F17" s="25" t="s">
        <v>132</v>
      </c>
      <c r="G17" s="25"/>
      <c r="H17" s="25"/>
      <c r="I17" s="26">
        <f aca="true" t="shared" si="1" ref="I17:M18">I18</f>
        <v>222.2</v>
      </c>
      <c r="J17" s="131">
        <f t="shared" si="1"/>
        <v>0</v>
      </c>
      <c r="K17" s="131">
        <f t="shared" si="1"/>
        <v>222.2</v>
      </c>
      <c r="L17" s="131">
        <f t="shared" si="1"/>
        <v>222.2</v>
      </c>
      <c r="M17" s="131">
        <f t="shared" si="1"/>
        <v>0</v>
      </c>
      <c r="N17" s="133"/>
      <c r="O17" s="133"/>
      <c r="P17" s="133"/>
      <c r="Q17" s="133"/>
      <c r="R17" s="131">
        <f>R18</f>
        <v>222.2</v>
      </c>
      <c r="S17" s="102"/>
    </row>
    <row r="18" spans="1:19" s="45" customFormat="1" ht="45">
      <c r="A18" s="109" t="s">
        <v>210</v>
      </c>
      <c r="B18" s="25" t="s">
        <v>103</v>
      </c>
      <c r="C18" s="25" t="s">
        <v>78</v>
      </c>
      <c r="D18" s="25" t="s">
        <v>79</v>
      </c>
      <c r="E18" s="25" t="s">
        <v>264</v>
      </c>
      <c r="F18" s="25" t="s">
        <v>133</v>
      </c>
      <c r="G18" s="25"/>
      <c r="H18" s="25"/>
      <c r="I18" s="26">
        <f t="shared" si="1"/>
        <v>222.2</v>
      </c>
      <c r="J18" s="131">
        <f t="shared" si="1"/>
        <v>0</v>
      </c>
      <c r="K18" s="131">
        <f t="shared" si="1"/>
        <v>222.2</v>
      </c>
      <c r="L18" s="131">
        <f t="shared" si="1"/>
        <v>222.2</v>
      </c>
      <c r="M18" s="131">
        <f t="shared" si="1"/>
        <v>0</v>
      </c>
      <c r="N18" s="133"/>
      <c r="O18" s="133"/>
      <c r="P18" s="133"/>
      <c r="Q18" s="133"/>
      <c r="R18" s="131">
        <f>R19</f>
        <v>222.2</v>
      </c>
      <c r="S18" s="102"/>
    </row>
    <row r="19" spans="1:19" s="45" customFormat="1" ht="24" customHeight="1">
      <c r="A19" s="108" t="s">
        <v>122</v>
      </c>
      <c r="B19" s="27" t="s">
        <v>103</v>
      </c>
      <c r="C19" s="27" t="s">
        <v>78</v>
      </c>
      <c r="D19" s="27" t="s">
        <v>79</v>
      </c>
      <c r="E19" s="27" t="s">
        <v>264</v>
      </c>
      <c r="F19" s="27" t="s">
        <v>133</v>
      </c>
      <c r="G19" s="27" t="s">
        <v>111</v>
      </c>
      <c r="H19" s="27"/>
      <c r="I19" s="28">
        <v>222.2</v>
      </c>
      <c r="J19" s="132">
        <v>0</v>
      </c>
      <c r="K19" s="132">
        <f>I19+J19</f>
        <v>222.2</v>
      </c>
      <c r="L19" s="132">
        <v>222.2</v>
      </c>
      <c r="M19" s="133">
        <v>0</v>
      </c>
      <c r="N19" s="133"/>
      <c r="O19" s="133"/>
      <c r="P19" s="133"/>
      <c r="Q19" s="133"/>
      <c r="R19" s="133">
        <f>L19+M19</f>
        <v>222.2</v>
      </c>
      <c r="S19" s="102"/>
    </row>
    <row r="20" spans="1:19" s="45" customFormat="1" ht="15">
      <c r="A20" s="109" t="s">
        <v>141</v>
      </c>
      <c r="B20" s="25" t="s">
        <v>103</v>
      </c>
      <c r="C20" s="25" t="s">
        <v>78</v>
      </c>
      <c r="D20" s="25" t="s">
        <v>79</v>
      </c>
      <c r="E20" s="25" t="s">
        <v>264</v>
      </c>
      <c r="F20" s="25" t="s">
        <v>140</v>
      </c>
      <c r="G20" s="25"/>
      <c r="H20" s="25"/>
      <c r="I20" s="26">
        <f aca="true" t="shared" si="2" ref="I20:M21">I21</f>
        <v>1</v>
      </c>
      <c r="J20" s="131">
        <f t="shared" si="2"/>
        <v>0</v>
      </c>
      <c r="K20" s="131">
        <f t="shared" si="2"/>
        <v>1</v>
      </c>
      <c r="L20" s="131">
        <f t="shared" si="2"/>
        <v>1</v>
      </c>
      <c r="M20" s="131">
        <f t="shared" si="2"/>
        <v>0</v>
      </c>
      <c r="N20" s="133"/>
      <c r="O20" s="133"/>
      <c r="P20" s="133"/>
      <c r="Q20" s="133"/>
      <c r="R20" s="131">
        <f>R21</f>
        <v>1</v>
      </c>
      <c r="S20" s="102"/>
    </row>
    <row r="21" spans="1:19" s="45" customFormat="1" ht="15">
      <c r="A21" s="109" t="s">
        <v>143</v>
      </c>
      <c r="B21" s="25" t="s">
        <v>103</v>
      </c>
      <c r="C21" s="25" t="s">
        <v>78</v>
      </c>
      <c r="D21" s="25" t="s">
        <v>79</v>
      </c>
      <c r="E21" s="25" t="s">
        <v>264</v>
      </c>
      <c r="F21" s="25" t="s">
        <v>142</v>
      </c>
      <c r="G21" s="25"/>
      <c r="H21" s="25"/>
      <c r="I21" s="26">
        <f t="shared" si="2"/>
        <v>1</v>
      </c>
      <c r="J21" s="131">
        <f t="shared" si="2"/>
        <v>0</v>
      </c>
      <c r="K21" s="131">
        <f t="shared" si="2"/>
        <v>1</v>
      </c>
      <c r="L21" s="131">
        <f t="shared" si="2"/>
        <v>1</v>
      </c>
      <c r="M21" s="131">
        <f t="shared" si="2"/>
        <v>0</v>
      </c>
      <c r="N21" s="133"/>
      <c r="O21" s="133"/>
      <c r="P21" s="133"/>
      <c r="Q21" s="133"/>
      <c r="R21" s="131">
        <f>R22</f>
        <v>1</v>
      </c>
      <c r="S21" s="102"/>
    </row>
    <row r="22" spans="1:19" s="45" customFormat="1" ht="19.5" customHeight="1">
      <c r="A22" s="108" t="s">
        <v>122</v>
      </c>
      <c r="B22" s="27" t="s">
        <v>103</v>
      </c>
      <c r="C22" s="27" t="s">
        <v>78</v>
      </c>
      <c r="D22" s="27" t="s">
        <v>79</v>
      </c>
      <c r="E22" s="27" t="s">
        <v>264</v>
      </c>
      <c r="F22" s="27" t="s">
        <v>142</v>
      </c>
      <c r="G22" s="27" t="s">
        <v>111</v>
      </c>
      <c r="H22" s="27"/>
      <c r="I22" s="28">
        <v>1</v>
      </c>
      <c r="J22" s="132">
        <v>0</v>
      </c>
      <c r="K22" s="132">
        <f>J22+I22</f>
        <v>1</v>
      </c>
      <c r="L22" s="132">
        <v>1</v>
      </c>
      <c r="M22" s="133">
        <v>0</v>
      </c>
      <c r="N22" s="133"/>
      <c r="O22" s="133"/>
      <c r="P22" s="133"/>
      <c r="Q22" s="133"/>
      <c r="R22" s="133">
        <f>L22+M22</f>
        <v>1</v>
      </c>
      <c r="S22" s="102"/>
    </row>
    <row r="23" spans="1:19" s="41" customFormat="1" ht="60">
      <c r="A23" s="106" t="s">
        <v>62</v>
      </c>
      <c r="B23" s="25" t="s">
        <v>103</v>
      </c>
      <c r="C23" s="25" t="s">
        <v>78</v>
      </c>
      <c r="D23" s="25" t="s">
        <v>79</v>
      </c>
      <c r="E23" s="25" t="s">
        <v>278</v>
      </c>
      <c r="F23" s="25"/>
      <c r="G23" s="25"/>
      <c r="H23" s="25"/>
      <c r="I23" s="26">
        <f aca="true" t="shared" si="3" ref="I23:M25">I24</f>
        <v>1506.4</v>
      </c>
      <c r="J23" s="131">
        <f t="shared" si="3"/>
        <v>0</v>
      </c>
      <c r="K23" s="131">
        <f t="shared" si="3"/>
        <v>1506.4</v>
      </c>
      <c r="L23" s="131">
        <f t="shared" si="3"/>
        <v>1506.4</v>
      </c>
      <c r="M23" s="131">
        <f t="shared" si="3"/>
        <v>0</v>
      </c>
      <c r="N23" s="134"/>
      <c r="O23" s="134"/>
      <c r="P23" s="134"/>
      <c r="Q23" s="134"/>
      <c r="R23" s="131">
        <f>R24</f>
        <v>1506.4</v>
      </c>
      <c r="S23" s="46"/>
    </row>
    <row r="24" spans="1:19" s="41" customFormat="1" ht="90">
      <c r="A24" s="106" t="s">
        <v>208</v>
      </c>
      <c r="B24" s="25" t="s">
        <v>103</v>
      </c>
      <c r="C24" s="25" t="s">
        <v>78</v>
      </c>
      <c r="D24" s="25" t="s">
        <v>79</v>
      </c>
      <c r="E24" s="25" t="s">
        <v>278</v>
      </c>
      <c r="F24" s="25" t="s">
        <v>130</v>
      </c>
      <c r="G24" s="25"/>
      <c r="H24" s="25"/>
      <c r="I24" s="26">
        <f t="shared" si="3"/>
        <v>1506.4</v>
      </c>
      <c r="J24" s="131">
        <f t="shared" si="3"/>
        <v>0</v>
      </c>
      <c r="K24" s="131">
        <f t="shared" si="3"/>
        <v>1506.4</v>
      </c>
      <c r="L24" s="131">
        <f t="shared" si="3"/>
        <v>1506.4</v>
      </c>
      <c r="M24" s="131">
        <f t="shared" si="3"/>
        <v>0</v>
      </c>
      <c r="N24" s="134"/>
      <c r="O24" s="134"/>
      <c r="P24" s="134"/>
      <c r="Q24" s="134"/>
      <c r="R24" s="131">
        <f>R25</f>
        <v>1506.4</v>
      </c>
      <c r="S24" s="46"/>
    </row>
    <row r="25" spans="1:19" s="41" customFormat="1" ht="45">
      <c r="A25" s="106" t="s">
        <v>207</v>
      </c>
      <c r="B25" s="25" t="s">
        <v>103</v>
      </c>
      <c r="C25" s="25" t="s">
        <v>78</v>
      </c>
      <c r="D25" s="25" t="s">
        <v>79</v>
      </c>
      <c r="E25" s="25" t="s">
        <v>278</v>
      </c>
      <c r="F25" s="25" t="s">
        <v>131</v>
      </c>
      <c r="G25" s="25"/>
      <c r="H25" s="25"/>
      <c r="I25" s="26">
        <f t="shared" si="3"/>
        <v>1506.4</v>
      </c>
      <c r="J25" s="131">
        <f t="shared" si="3"/>
        <v>0</v>
      </c>
      <c r="K25" s="131">
        <f t="shared" si="3"/>
        <v>1506.4</v>
      </c>
      <c r="L25" s="131">
        <f t="shared" si="3"/>
        <v>1506.4</v>
      </c>
      <c r="M25" s="131">
        <f t="shared" si="3"/>
        <v>0</v>
      </c>
      <c r="N25" s="134"/>
      <c r="O25" s="134"/>
      <c r="P25" s="134"/>
      <c r="Q25" s="134"/>
      <c r="R25" s="131">
        <f>R26</f>
        <v>1506.4</v>
      </c>
      <c r="S25" s="46"/>
    </row>
    <row r="26" spans="1:29" s="48" customFormat="1" ht="18" customHeight="1">
      <c r="A26" s="108" t="s">
        <v>122</v>
      </c>
      <c r="B26" s="27" t="s">
        <v>103</v>
      </c>
      <c r="C26" s="27" t="s">
        <v>78</v>
      </c>
      <c r="D26" s="27" t="s">
        <v>79</v>
      </c>
      <c r="E26" s="27" t="s">
        <v>278</v>
      </c>
      <c r="F26" s="27" t="s">
        <v>131</v>
      </c>
      <c r="G26" s="27" t="s">
        <v>111</v>
      </c>
      <c r="H26" s="27"/>
      <c r="I26" s="28">
        <v>1506.4</v>
      </c>
      <c r="J26" s="132">
        <v>0</v>
      </c>
      <c r="K26" s="132">
        <f>I26+J26</f>
        <v>1506.4</v>
      </c>
      <c r="L26" s="132">
        <v>1506.4</v>
      </c>
      <c r="M26" s="133">
        <v>0</v>
      </c>
      <c r="N26" s="133"/>
      <c r="O26" s="133"/>
      <c r="P26" s="133"/>
      <c r="Q26" s="133"/>
      <c r="R26" s="133">
        <f>L26+M26</f>
        <v>1506.4</v>
      </c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7"/>
    </row>
    <row r="27" spans="1:18" s="46" customFormat="1" ht="21" customHeight="1">
      <c r="A27" s="66" t="s">
        <v>65</v>
      </c>
      <c r="B27" s="43" t="s">
        <v>103</v>
      </c>
      <c r="C27" s="43" t="s">
        <v>78</v>
      </c>
      <c r="D27" s="43" t="s">
        <v>117</v>
      </c>
      <c r="E27" s="43"/>
      <c r="F27" s="43"/>
      <c r="G27" s="43"/>
      <c r="H27" s="43"/>
      <c r="I27" s="44">
        <f>I28</f>
        <v>3215</v>
      </c>
      <c r="J27" s="130">
        <f>J28</f>
        <v>0</v>
      </c>
      <c r="K27" s="130">
        <f>K28</f>
        <v>3215</v>
      </c>
      <c r="L27" s="130">
        <f>L28</f>
        <v>3215</v>
      </c>
      <c r="M27" s="130">
        <f>M28</f>
        <v>0</v>
      </c>
      <c r="N27" s="134"/>
      <c r="O27" s="134"/>
      <c r="P27" s="134"/>
      <c r="Q27" s="134"/>
      <c r="R27" s="130">
        <f>R28</f>
        <v>3215</v>
      </c>
    </row>
    <row r="28" spans="1:18" s="46" customFormat="1" ht="24" customHeight="1">
      <c r="A28" s="106" t="s">
        <v>53</v>
      </c>
      <c r="B28" s="25" t="s">
        <v>103</v>
      </c>
      <c r="C28" s="25" t="s">
        <v>78</v>
      </c>
      <c r="D28" s="25" t="s">
        <v>117</v>
      </c>
      <c r="E28" s="25" t="s">
        <v>265</v>
      </c>
      <c r="F28" s="25"/>
      <c r="G28" s="25"/>
      <c r="H28" s="25"/>
      <c r="I28" s="26">
        <f>I33+I29</f>
        <v>3215</v>
      </c>
      <c r="J28" s="131">
        <f>J33+J29</f>
        <v>0</v>
      </c>
      <c r="K28" s="131">
        <f>K33+K29</f>
        <v>3215</v>
      </c>
      <c r="L28" s="131">
        <f>L33+L29</f>
        <v>3215</v>
      </c>
      <c r="M28" s="131">
        <f>M33+M29</f>
        <v>0</v>
      </c>
      <c r="N28" s="134"/>
      <c r="O28" s="134"/>
      <c r="P28" s="134"/>
      <c r="Q28" s="134"/>
      <c r="R28" s="131">
        <f>R33+R29</f>
        <v>3215</v>
      </c>
    </row>
    <row r="29" spans="1:18" s="46" customFormat="1" ht="60">
      <c r="A29" s="106" t="s">
        <v>185</v>
      </c>
      <c r="B29" s="25" t="s">
        <v>103</v>
      </c>
      <c r="C29" s="25" t="s">
        <v>78</v>
      </c>
      <c r="D29" s="25" t="s">
        <v>117</v>
      </c>
      <c r="E29" s="25" t="s">
        <v>279</v>
      </c>
      <c r="F29" s="25"/>
      <c r="G29" s="25"/>
      <c r="H29" s="25"/>
      <c r="I29" s="26">
        <f aca="true" t="shared" si="4" ref="I29:M31">I30</f>
        <v>3200</v>
      </c>
      <c r="J29" s="131">
        <f t="shared" si="4"/>
        <v>0</v>
      </c>
      <c r="K29" s="131">
        <f t="shared" si="4"/>
        <v>3200</v>
      </c>
      <c r="L29" s="131">
        <f t="shared" si="4"/>
        <v>3200</v>
      </c>
      <c r="M29" s="131">
        <f t="shared" si="4"/>
        <v>0</v>
      </c>
      <c r="N29" s="134"/>
      <c r="O29" s="134"/>
      <c r="P29" s="134"/>
      <c r="Q29" s="134"/>
      <c r="R29" s="131">
        <f>R30</f>
        <v>3200</v>
      </c>
    </row>
    <row r="30" spans="1:18" s="46" customFormat="1" ht="45">
      <c r="A30" s="109" t="s">
        <v>224</v>
      </c>
      <c r="B30" s="25" t="s">
        <v>103</v>
      </c>
      <c r="C30" s="25" t="s">
        <v>78</v>
      </c>
      <c r="D30" s="25" t="s">
        <v>117</v>
      </c>
      <c r="E30" s="25" t="s">
        <v>279</v>
      </c>
      <c r="F30" s="25" t="s">
        <v>132</v>
      </c>
      <c r="G30" s="25"/>
      <c r="H30" s="25"/>
      <c r="I30" s="26">
        <f t="shared" si="4"/>
        <v>3200</v>
      </c>
      <c r="J30" s="131">
        <f t="shared" si="4"/>
        <v>0</v>
      </c>
      <c r="K30" s="131">
        <f t="shared" si="4"/>
        <v>3200</v>
      </c>
      <c r="L30" s="131">
        <f t="shared" si="4"/>
        <v>3200</v>
      </c>
      <c r="M30" s="131">
        <f t="shared" si="4"/>
        <v>0</v>
      </c>
      <c r="N30" s="134"/>
      <c r="O30" s="134"/>
      <c r="P30" s="134"/>
      <c r="Q30" s="134"/>
      <c r="R30" s="131">
        <f>R31</f>
        <v>3200</v>
      </c>
    </row>
    <row r="31" spans="1:18" s="46" customFormat="1" ht="45">
      <c r="A31" s="109" t="s">
        <v>210</v>
      </c>
      <c r="B31" s="25" t="s">
        <v>103</v>
      </c>
      <c r="C31" s="25" t="s">
        <v>78</v>
      </c>
      <c r="D31" s="25" t="s">
        <v>117</v>
      </c>
      <c r="E31" s="25" t="s">
        <v>279</v>
      </c>
      <c r="F31" s="25" t="s">
        <v>133</v>
      </c>
      <c r="G31" s="25"/>
      <c r="H31" s="25"/>
      <c r="I31" s="26">
        <f t="shared" si="4"/>
        <v>3200</v>
      </c>
      <c r="J31" s="131">
        <f t="shared" si="4"/>
        <v>0</v>
      </c>
      <c r="K31" s="131">
        <f t="shared" si="4"/>
        <v>3200</v>
      </c>
      <c r="L31" s="131">
        <f t="shared" si="4"/>
        <v>3200</v>
      </c>
      <c r="M31" s="131">
        <f t="shared" si="4"/>
        <v>0</v>
      </c>
      <c r="N31" s="134"/>
      <c r="O31" s="134"/>
      <c r="P31" s="134"/>
      <c r="Q31" s="134"/>
      <c r="R31" s="131">
        <f>R32</f>
        <v>3200</v>
      </c>
    </row>
    <row r="32" spans="1:18" s="46" customFormat="1" ht="23.25" customHeight="1">
      <c r="A32" s="110" t="s">
        <v>122</v>
      </c>
      <c r="B32" s="27" t="s">
        <v>103</v>
      </c>
      <c r="C32" s="27" t="s">
        <v>78</v>
      </c>
      <c r="D32" s="27" t="s">
        <v>117</v>
      </c>
      <c r="E32" s="27" t="s">
        <v>279</v>
      </c>
      <c r="F32" s="27" t="s">
        <v>133</v>
      </c>
      <c r="G32" s="27" t="s">
        <v>111</v>
      </c>
      <c r="H32" s="27"/>
      <c r="I32" s="28">
        <v>3200</v>
      </c>
      <c r="J32" s="132">
        <v>0</v>
      </c>
      <c r="K32" s="132">
        <f>I32+J32</f>
        <v>3200</v>
      </c>
      <c r="L32" s="132">
        <v>3200</v>
      </c>
      <c r="M32" s="133">
        <v>0</v>
      </c>
      <c r="N32" s="133"/>
      <c r="O32" s="133"/>
      <c r="P32" s="133"/>
      <c r="Q32" s="133"/>
      <c r="R32" s="133">
        <f>L32+M32</f>
        <v>3200</v>
      </c>
    </row>
    <row r="33" spans="1:18" s="46" customFormat="1" ht="45">
      <c r="A33" s="109" t="s">
        <v>164</v>
      </c>
      <c r="B33" s="25" t="s">
        <v>103</v>
      </c>
      <c r="C33" s="25" t="s">
        <v>78</v>
      </c>
      <c r="D33" s="25" t="s">
        <v>117</v>
      </c>
      <c r="E33" s="25" t="s">
        <v>280</v>
      </c>
      <c r="F33" s="25"/>
      <c r="G33" s="25"/>
      <c r="H33" s="25"/>
      <c r="I33" s="26">
        <f aca="true" t="shared" si="5" ref="I33:M35">I34</f>
        <v>15</v>
      </c>
      <c r="J33" s="131">
        <f t="shared" si="5"/>
        <v>0</v>
      </c>
      <c r="K33" s="131">
        <f t="shared" si="5"/>
        <v>15</v>
      </c>
      <c r="L33" s="131">
        <f t="shared" si="5"/>
        <v>15</v>
      </c>
      <c r="M33" s="131">
        <f t="shared" si="5"/>
        <v>0</v>
      </c>
      <c r="N33" s="134"/>
      <c r="O33" s="134"/>
      <c r="P33" s="134"/>
      <c r="Q33" s="134"/>
      <c r="R33" s="131">
        <f>R34</f>
        <v>15</v>
      </c>
    </row>
    <row r="34" spans="1:18" s="46" customFormat="1" ht="45">
      <c r="A34" s="109" t="s">
        <v>224</v>
      </c>
      <c r="B34" s="25" t="s">
        <v>103</v>
      </c>
      <c r="C34" s="25" t="s">
        <v>78</v>
      </c>
      <c r="D34" s="25" t="s">
        <v>117</v>
      </c>
      <c r="E34" s="25" t="s">
        <v>280</v>
      </c>
      <c r="F34" s="25" t="s">
        <v>132</v>
      </c>
      <c r="G34" s="25"/>
      <c r="H34" s="25"/>
      <c r="I34" s="26">
        <f t="shared" si="5"/>
        <v>15</v>
      </c>
      <c r="J34" s="131">
        <f t="shared" si="5"/>
        <v>0</v>
      </c>
      <c r="K34" s="131">
        <f t="shared" si="5"/>
        <v>15</v>
      </c>
      <c r="L34" s="131">
        <f t="shared" si="5"/>
        <v>15</v>
      </c>
      <c r="M34" s="131">
        <f t="shared" si="5"/>
        <v>0</v>
      </c>
      <c r="N34" s="134"/>
      <c r="O34" s="134"/>
      <c r="P34" s="134"/>
      <c r="Q34" s="134"/>
      <c r="R34" s="131">
        <f>R35</f>
        <v>15</v>
      </c>
    </row>
    <row r="35" spans="1:18" s="46" customFormat="1" ht="45">
      <c r="A35" s="109" t="s">
        <v>210</v>
      </c>
      <c r="B35" s="25" t="s">
        <v>103</v>
      </c>
      <c r="C35" s="25" t="s">
        <v>78</v>
      </c>
      <c r="D35" s="25" t="s">
        <v>117</v>
      </c>
      <c r="E35" s="25" t="s">
        <v>280</v>
      </c>
      <c r="F35" s="25" t="s">
        <v>133</v>
      </c>
      <c r="G35" s="25"/>
      <c r="H35" s="25"/>
      <c r="I35" s="26">
        <f t="shared" si="5"/>
        <v>15</v>
      </c>
      <c r="J35" s="131">
        <f t="shared" si="5"/>
        <v>0</v>
      </c>
      <c r="K35" s="131">
        <f t="shared" si="5"/>
        <v>15</v>
      </c>
      <c r="L35" s="131">
        <f t="shared" si="5"/>
        <v>15</v>
      </c>
      <c r="M35" s="131">
        <f t="shared" si="5"/>
        <v>0</v>
      </c>
      <c r="N35" s="134"/>
      <c r="O35" s="134"/>
      <c r="P35" s="134"/>
      <c r="Q35" s="134"/>
      <c r="R35" s="131">
        <f>R36</f>
        <v>15</v>
      </c>
    </row>
    <row r="36" spans="1:18" s="46" customFormat="1" ht="18.75" customHeight="1">
      <c r="A36" s="108" t="s">
        <v>122</v>
      </c>
      <c r="B36" s="27" t="s">
        <v>103</v>
      </c>
      <c r="C36" s="27" t="s">
        <v>78</v>
      </c>
      <c r="D36" s="27" t="s">
        <v>117</v>
      </c>
      <c r="E36" s="27" t="s">
        <v>280</v>
      </c>
      <c r="F36" s="27" t="s">
        <v>133</v>
      </c>
      <c r="G36" s="27" t="s">
        <v>111</v>
      </c>
      <c r="H36" s="27"/>
      <c r="I36" s="28">
        <v>15</v>
      </c>
      <c r="J36" s="132">
        <v>0</v>
      </c>
      <c r="K36" s="132">
        <f>I36+J36</f>
        <v>15</v>
      </c>
      <c r="L36" s="132">
        <v>15</v>
      </c>
      <c r="M36" s="133">
        <v>0</v>
      </c>
      <c r="N36" s="133"/>
      <c r="O36" s="133"/>
      <c r="P36" s="133"/>
      <c r="Q36" s="133"/>
      <c r="R36" s="133">
        <f>L36+M36</f>
        <v>15</v>
      </c>
    </row>
    <row r="37" spans="1:19" s="41" customFormat="1" ht="45" customHeight="1">
      <c r="A37" s="61" t="s">
        <v>128</v>
      </c>
      <c r="B37" s="43" t="s">
        <v>104</v>
      </c>
      <c r="C37" s="43"/>
      <c r="D37" s="43"/>
      <c r="E37" s="43"/>
      <c r="F37" s="43"/>
      <c r="G37" s="43"/>
      <c r="H37" s="43"/>
      <c r="I37" s="44">
        <f>I40</f>
        <v>1442.1</v>
      </c>
      <c r="J37" s="130">
        <f>J40</f>
        <v>0</v>
      </c>
      <c r="K37" s="130">
        <f>K40</f>
        <v>1442.1</v>
      </c>
      <c r="L37" s="130">
        <f>L40</f>
        <v>1442.1</v>
      </c>
      <c r="M37" s="130">
        <f>M40</f>
        <v>0</v>
      </c>
      <c r="N37" s="134"/>
      <c r="O37" s="134"/>
      <c r="P37" s="134"/>
      <c r="Q37" s="134"/>
      <c r="R37" s="130">
        <f>R40</f>
        <v>1442.1</v>
      </c>
      <c r="S37" s="46"/>
    </row>
    <row r="38" spans="1:19" s="41" customFormat="1" ht="18" customHeight="1">
      <c r="A38" s="61" t="s">
        <v>122</v>
      </c>
      <c r="B38" s="43" t="s">
        <v>104</v>
      </c>
      <c r="C38" s="43"/>
      <c r="D38" s="43"/>
      <c r="E38" s="43"/>
      <c r="F38" s="43"/>
      <c r="G38" s="43" t="s">
        <v>111</v>
      </c>
      <c r="H38" s="43"/>
      <c r="I38" s="44">
        <f>I46+I49</f>
        <v>1442.1</v>
      </c>
      <c r="J38" s="130">
        <f>J46+J49</f>
        <v>0</v>
      </c>
      <c r="K38" s="130">
        <f>K46+K49</f>
        <v>1442.1</v>
      </c>
      <c r="L38" s="130">
        <f>L46+L49</f>
        <v>1442.1</v>
      </c>
      <c r="M38" s="130">
        <f>M46+M49</f>
        <v>0</v>
      </c>
      <c r="N38" s="134"/>
      <c r="O38" s="134"/>
      <c r="P38" s="134"/>
      <c r="Q38" s="134"/>
      <c r="R38" s="130">
        <f>R46+R49</f>
        <v>1442.1</v>
      </c>
      <c r="S38" s="46"/>
    </row>
    <row r="39" spans="1:19" s="41" customFormat="1" ht="18" customHeight="1">
      <c r="A39" s="61" t="s">
        <v>123</v>
      </c>
      <c r="B39" s="43" t="s">
        <v>104</v>
      </c>
      <c r="C39" s="43"/>
      <c r="D39" s="43"/>
      <c r="E39" s="43"/>
      <c r="F39" s="43"/>
      <c r="G39" s="43" t="s">
        <v>112</v>
      </c>
      <c r="H39" s="43"/>
      <c r="I39" s="44">
        <v>0</v>
      </c>
      <c r="J39" s="130">
        <v>0</v>
      </c>
      <c r="K39" s="130">
        <v>0</v>
      </c>
      <c r="L39" s="130">
        <v>0</v>
      </c>
      <c r="M39" s="130">
        <v>0</v>
      </c>
      <c r="N39" s="134"/>
      <c r="O39" s="134"/>
      <c r="P39" s="134"/>
      <c r="Q39" s="134"/>
      <c r="R39" s="130">
        <v>0</v>
      </c>
      <c r="S39" s="46"/>
    </row>
    <row r="40" spans="1:19" s="41" customFormat="1" ht="21.75" customHeight="1">
      <c r="A40" s="61" t="s">
        <v>127</v>
      </c>
      <c r="B40" s="43" t="s">
        <v>104</v>
      </c>
      <c r="C40" s="43" t="s">
        <v>78</v>
      </c>
      <c r="D40" s="43"/>
      <c r="E40" s="43"/>
      <c r="F40" s="43"/>
      <c r="G40" s="43"/>
      <c r="H40" s="43"/>
      <c r="I40" s="44">
        <f aca="true" t="shared" si="6" ref="I40:M42">I41</f>
        <v>1442.1</v>
      </c>
      <c r="J40" s="130">
        <f t="shared" si="6"/>
        <v>0</v>
      </c>
      <c r="K40" s="130">
        <f t="shared" si="6"/>
        <v>1442.1</v>
      </c>
      <c r="L40" s="130">
        <f t="shared" si="6"/>
        <v>1442.1</v>
      </c>
      <c r="M40" s="130">
        <f t="shared" si="6"/>
        <v>0</v>
      </c>
      <c r="N40" s="134"/>
      <c r="O40" s="134"/>
      <c r="P40" s="134"/>
      <c r="Q40" s="134"/>
      <c r="R40" s="130">
        <f>R41</f>
        <v>1442.1</v>
      </c>
      <c r="S40" s="46"/>
    </row>
    <row r="41" spans="1:19" s="41" customFormat="1" ht="71.25">
      <c r="A41" s="61" t="s">
        <v>205</v>
      </c>
      <c r="B41" s="43" t="s">
        <v>104</v>
      </c>
      <c r="C41" s="43" t="s">
        <v>78</v>
      </c>
      <c r="D41" s="43" t="s">
        <v>86</v>
      </c>
      <c r="E41" s="43"/>
      <c r="F41" s="43"/>
      <c r="G41" s="43"/>
      <c r="H41" s="43"/>
      <c r="I41" s="44">
        <f t="shared" si="6"/>
        <v>1442.1</v>
      </c>
      <c r="J41" s="130">
        <f t="shared" si="6"/>
        <v>0</v>
      </c>
      <c r="K41" s="130">
        <f t="shared" si="6"/>
        <v>1442.1</v>
      </c>
      <c r="L41" s="130">
        <f t="shared" si="6"/>
        <v>1442.1</v>
      </c>
      <c r="M41" s="130">
        <f t="shared" si="6"/>
        <v>0</v>
      </c>
      <c r="N41" s="134"/>
      <c r="O41" s="134"/>
      <c r="P41" s="134"/>
      <c r="Q41" s="134"/>
      <c r="R41" s="130">
        <f>R42</f>
        <v>1442.1</v>
      </c>
      <c r="S41" s="46"/>
    </row>
    <row r="42" spans="1:19" s="41" customFormat="1" ht="24.75" customHeight="1">
      <c r="A42" s="106" t="s">
        <v>53</v>
      </c>
      <c r="B42" s="25" t="s">
        <v>104</v>
      </c>
      <c r="C42" s="25" t="s">
        <v>78</v>
      </c>
      <c r="D42" s="25" t="s">
        <v>86</v>
      </c>
      <c r="E42" s="25" t="s">
        <v>265</v>
      </c>
      <c r="F42" s="25"/>
      <c r="G42" s="25"/>
      <c r="H42" s="25"/>
      <c r="I42" s="26">
        <f t="shared" si="6"/>
        <v>1442.1</v>
      </c>
      <c r="J42" s="131">
        <f t="shared" si="6"/>
        <v>0</v>
      </c>
      <c r="K42" s="131">
        <f t="shared" si="6"/>
        <v>1442.1</v>
      </c>
      <c r="L42" s="131">
        <f t="shared" si="6"/>
        <v>1442.1</v>
      </c>
      <c r="M42" s="131">
        <f t="shared" si="6"/>
        <v>0</v>
      </c>
      <c r="N42" s="134"/>
      <c r="O42" s="134"/>
      <c r="P42" s="134"/>
      <c r="Q42" s="134"/>
      <c r="R42" s="131">
        <f>R43</f>
        <v>1442.1</v>
      </c>
      <c r="S42" s="46"/>
    </row>
    <row r="43" spans="1:19" s="49" customFormat="1" ht="45">
      <c r="A43" s="107" t="s">
        <v>129</v>
      </c>
      <c r="B43" s="25" t="s">
        <v>104</v>
      </c>
      <c r="C43" s="25" t="s">
        <v>78</v>
      </c>
      <c r="D43" s="25" t="s">
        <v>86</v>
      </c>
      <c r="E43" s="25" t="s">
        <v>264</v>
      </c>
      <c r="F43" s="25"/>
      <c r="G43" s="25"/>
      <c r="H43" s="25"/>
      <c r="I43" s="26">
        <f>I44+I47</f>
        <v>1442.1</v>
      </c>
      <c r="J43" s="131">
        <f>J44+J47</f>
        <v>0</v>
      </c>
      <c r="K43" s="131">
        <f>K44+K47</f>
        <v>1442.1</v>
      </c>
      <c r="L43" s="131">
        <f>L44+L47</f>
        <v>1442.1</v>
      </c>
      <c r="M43" s="131">
        <f>M44+M47</f>
        <v>0</v>
      </c>
      <c r="N43" s="134"/>
      <c r="O43" s="134"/>
      <c r="P43" s="134"/>
      <c r="Q43" s="134"/>
      <c r="R43" s="131">
        <f>R44+R47</f>
        <v>1442.1</v>
      </c>
      <c r="S43" s="103"/>
    </row>
    <row r="44" spans="1:19" s="49" customFormat="1" ht="90">
      <c r="A44" s="106" t="s">
        <v>208</v>
      </c>
      <c r="B44" s="25" t="s">
        <v>104</v>
      </c>
      <c r="C44" s="25" t="s">
        <v>78</v>
      </c>
      <c r="D44" s="25" t="s">
        <v>86</v>
      </c>
      <c r="E44" s="25" t="s">
        <v>264</v>
      </c>
      <c r="F44" s="25" t="s">
        <v>130</v>
      </c>
      <c r="G44" s="25"/>
      <c r="H44" s="25"/>
      <c r="I44" s="26">
        <f aca="true" t="shared" si="7" ref="I44:M45">I45</f>
        <v>1427.1</v>
      </c>
      <c r="J44" s="131">
        <f t="shared" si="7"/>
        <v>0</v>
      </c>
      <c r="K44" s="131">
        <f t="shared" si="7"/>
        <v>1427.1</v>
      </c>
      <c r="L44" s="131">
        <f t="shared" si="7"/>
        <v>1427.1</v>
      </c>
      <c r="M44" s="131">
        <f t="shared" si="7"/>
        <v>0</v>
      </c>
      <c r="N44" s="134"/>
      <c r="O44" s="134"/>
      <c r="P44" s="134"/>
      <c r="Q44" s="134"/>
      <c r="R44" s="131">
        <f>R45</f>
        <v>1427.1</v>
      </c>
      <c r="S44" s="103"/>
    </row>
    <row r="45" spans="1:19" s="49" customFormat="1" ht="45">
      <c r="A45" s="106" t="s">
        <v>207</v>
      </c>
      <c r="B45" s="25" t="s">
        <v>104</v>
      </c>
      <c r="C45" s="25" t="s">
        <v>78</v>
      </c>
      <c r="D45" s="25" t="s">
        <v>86</v>
      </c>
      <c r="E45" s="25" t="s">
        <v>264</v>
      </c>
      <c r="F45" s="25" t="s">
        <v>131</v>
      </c>
      <c r="G45" s="25"/>
      <c r="H45" s="25"/>
      <c r="I45" s="26">
        <f t="shared" si="7"/>
        <v>1427.1</v>
      </c>
      <c r="J45" s="131">
        <f t="shared" si="7"/>
        <v>0</v>
      </c>
      <c r="K45" s="131">
        <f t="shared" si="7"/>
        <v>1427.1</v>
      </c>
      <c r="L45" s="131">
        <f t="shared" si="7"/>
        <v>1427.1</v>
      </c>
      <c r="M45" s="131">
        <f t="shared" si="7"/>
        <v>0</v>
      </c>
      <c r="N45" s="134"/>
      <c r="O45" s="134"/>
      <c r="P45" s="134"/>
      <c r="Q45" s="134"/>
      <c r="R45" s="131">
        <f>R46</f>
        <v>1427.1</v>
      </c>
      <c r="S45" s="103"/>
    </row>
    <row r="46" spans="1:19" s="49" customFormat="1" ht="18.75" customHeight="1">
      <c r="A46" s="108" t="s">
        <v>122</v>
      </c>
      <c r="B46" s="27" t="s">
        <v>104</v>
      </c>
      <c r="C46" s="27" t="s">
        <v>78</v>
      </c>
      <c r="D46" s="27" t="s">
        <v>86</v>
      </c>
      <c r="E46" s="27" t="s">
        <v>264</v>
      </c>
      <c r="F46" s="27" t="s">
        <v>131</v>
      </c>
      <c r="G46" s="27" t="s">
        <v>111</v>
      </c>
      <c r="H46" s="27"/>
      <c r="I46" s="28">
        <v>1427.1</v>
      </c>
      <c r="J46" s="132">
        <v>0</v>
      </c>
      <c r="K46" s="132">
        <f>I46+J46</f>
        <v>1427.1</v>
      </c>
      <c r="L46" s="132">
        <v>1427.1</v>
      </c>
      <c r="M46" s="133">
        <v>0</v>
      </c>
      <c r="N46" s="133"/>
      <c r="O46" s="133"/>
      <c r="P46" s="133"/>
      <c r="Q46" s="133"/>
      <c r="R46" s="133">
        <f>L46+M46</f>
        <v>1427.1</v>
      </c>
      <c r="S46" s="103"/>
    </row>
    <row r="47" spans="1:19" s="49" customFormat="1" ht="45">
      <c r="A47" s="109" t="s">
        <v>224</v>
      </c>
      <c r="B47" s="25" t="s">
        <v>104</v>
      </c>
      <c r="C47" s="25" t="s">
        <v>78</v>
      </c>
      <c r="D47" s="25" t="s">
        <v>86</v>
      </c>
      <c r="E47" s="25" t="s">
        <v>264</v>
      </c>
      <c r="F47" s="25" t="s">
        <v>132</v>
      </c>
      <c r="G47" s="25"/>
      <c r="H47" s="25"/>
      <c r="I47" s="26">
        <f aca="true" t="shared" si="8" ref="I47:M48">I48</f>
        <v>15</v>
      </c>
      <c r="J47" s="131">
        <f t="shared" si="8"/>
        <v>0</v>
      </c>
      <c r="K47" s="131">
        <f t="shared" si="8"/>
        <v>15</v>
      </c>
      <c r="L47" s="131">
        <f t="shared" si="8"/>
        <v>15</v>
      </c>
      <c r="M47" s="131">
        <f t="shared" si="8"/>
        <v>0</v>
      </c>
      <c r="N47" s="134"/>
      <c r="O47" s="134"/>
      <c r="P47" s="134"/>
      <c r="Q47" s="134"/>
      <c r="R47" s="131">
        <f>R48</f>
        <v>15</v>
      </c>
      <c r="S47" s="103"/>
    </row>
    <row r="48" spans="1:19" s="49" customFormat="1" ht="45">
      <c r="A48" s="109" t="s">
        <v>210</v>
      </c>
      <c r="B48" s="25" t="s">
        <v>104</v>
      </c>
      <c r="C48" s="25" t="s">
        <v>78</v>
      </c>
      <c r="D48" s="25" t="s">
        <v>86</v>
      </c>
      <c r="E48" s="25" t="s">
        <v>264</v>
      </c>
      <c r="F48" s="25" t="s">
        <v>133</v>
      </c>
      <c r="G48" s="25"/>
      <c r="H48" s="25"/>
      <c r="I48" s="26">
        <f t="shared" si="8"/>
        <v>15</v>
      </c>
      <c r="J48" s="131">
        <f t="shared" si="8"/>
        <v>0</v>
      </c>
      <c r="K48" s="131">
        <f t="shared" si="8"/>
        <v>15</v>
      </c>
      <c r="L48" s="131">
        <f t="shared" si="8"/>
        <v>15</v>
      </c>
      <c r="M48" s="131">
        <f t="shared" si="8"/>
        <v>0</v>
      </c>
      <c r="N48" s="134"/>
      <c r="O48" s="134"/>
      <c r="P48" s="134"/>
      <c r="Q48" s="134"/>
      <c r="R48" s="131">
        <f>R49</f>
        <v>15</v>
      </c>
      <c r="S48" s="103"/>
    </row>
    <row r="49" spans="1:19" s="38" customFormat="1" ht="18.75" customHeight="1">
      <c r="A49" s="108" t="s">
        <v>122</v>
      </c>
      <c r="B49" s="27" t="s">
        <v>104</v>
      </c>
      <c r="C49" s="27" t="s">
        <v>78</v>
      </c>
      <c r="D49" s="27" t="s">
        <v>86</v>
      </c>
      <c r="E49" s="27" t="s">
        <v>264</v>
      </c>
      <c r="F49" s="27" t="s">
        <v>133</v>
      </c>
      <c r="G49" s="27" t="s">
        <v>111</v>
      </c>
      <c r="H49" s="27"/>
      <c r="I49" s="28">
        <v>15</v>
      </c>
      <c r="J49" s="132">
        <v>0</v>
      </c>
      <c r="K49" s="132">
        <f>I49+J49</f>
        <v>15</v>
      </c>
      <c r="L49" s="132">
        <v>15</v>
      </c>
      <c r="M49" s="133">
        <v>0</v>
      </c>
      <c r="N49" s="133"/>
      <c r="O49" s="133"/>
      <c r="P49" s="133"/>
      <c r="Q49" s="133"/>
      <c r="R49" s="133">
        <f>L49+M49</f>
        <v>15</v>
      </c>
      <c r="S49" s="52"/>
    </row>
    <row r="50" spans="1:19" s="38" customFormat="1" ht="46.5" customHeight="1">
      <c r="A50" s="61" t="s">
        <v>113</v>
      </c>
      <c r="B50" s="43" t="s">
        <v>105</v>
      </c>
      <c r="C50" s="43"/>
      <c r="D50" s="43"/>
      <c r="E50" s="43"/>
      <c r="F50" s="25"/>
      <c r="G50" s="25"/>
      <c r="H50" s="25"/>
      <c r="I50" s="44">
        <f>I53+I62+I203</f>
        <v>515599.40000000014</v>
      </c>
      <c r="J50" s="130">
        <f>J53+J62+J203</f>
        <v>0</v>
      </c>
      <c r="K50" s="130">
        <f>K53+K62+K203</f>
        <v>515599.40000000014</v>
      </c>
      <c r="L50" s="130">
        <f>L53+L62+L203</f>
        <v>508484.6000000001</v>
      </c>
      <c r="M50" s="130">
        <f>M53+M62+M203</f>
        <v>0</v>
      </c>
      <c r="N50" s="135"/>
      <c r="O50" s="135"/>
      <c r="P50" s="135"/>
      <c r="Q50" s="135"/>
      <c r="R50" s="130">
        <f>R53+R62+R203</f>
        <v>508484.6000000001</v>
      </c>
      <c r="S50" s="52"/>
    </row>
    <row r="51" spans="1:19" s="38" customFormat="1" ht="21" customHeight="1">
      <c r="A51" s="61" t="s">
        <v>122</v>
      </c>
      <c r="B51" s="43" t="s">
        <v>105</v>
      </c>
      <c r="C51" s="43"/>
      <c r="D51" s="43"/>
      <c r="E51" s="43"/>
      <c r="F51" s="25"/>
      <c r="G51" s="43" t="s">
        <v>111</v>
      </c>
      <c r="H51" s="25"/>
      <c r="I51" s="44">
        <f>I74+I86+I98+I103+I112+I117+I137+I150+I186+I189+I192+I196+I199+I202+I213+I61+I158+I161+I181+I131+I167+I172+I175+I122+I80</f>
        <v>182136.29999999993</v>
      </c>
      <c r="J51" s="130">
        <f>J74+J86+J98+J103+J112+J117+J137+J150+J186+J189+J192+J196+J199+J202+J213+J61+J158+J161+J181+J131+J167+J172+J175+J122+J80</f>
        <v>0</v>
      </c>
      <c r="K51" s="130">
        <f>K74+K86+K98+K103+K112+K117+K137+K150+K186+K189+K192+K196+K199+K202+K213+K61+K158+K161+K181+K131+K167+K172+K175+K122+K80</f>
        <v>182136.29999999993</v>
      </c>
      <c r="L51" s="130">
        <f>L74+L86+L98+L103+L112+L117+L137+L150+L186+L189+L192+L196+L199+L202+L213+L61+L158+L161+L181+L131+L167+L172+L175+L122+L80</f>
        <v>182126.99999999994</v>
      </c>
      <c r="M51" s="130">
        <f>M74+M86+M98+M103+M112+M117+M137+M150+M186+M189+M192+M196+M199+M202+M213+M61+M158+M161+M181+M131+M167+M172+M175+M122+M80</f>
        <v>0</v>
      </c>
      <c r="N51" s="135"/>
      <c r="O51" s="135"/>
      <c r="P51" s="135"/>
      <c r="Q51" s="135"/>
      <c r="R51" s="130">
        <f>R74+R86+R98+R103+R112+R117+R137+R150+R186+R189+R192+R196+R199+R202+R213+R61+R158+R161+R181+R131+R167+R172+R175+R122+R80</f>
        <v>182126.99999999994</v>
      </c>
      <c r="S51" s="52"/>
    </row>
    <row r="52" spans="1:19" s="38" customFormat="1" ht="18.75" customHeight="1">
      <c r="A52" s="61" t="s">
        <v>123</v>
      </c>
      <c r="B52" s="43" t="s">
        <v>105</v>
      </c>
      <c r="C52" s="43"/>
      <c r="D52" s="43"/>
      <c r="E52" s="43"/>
      <c r="F52" s="25"/>
      <c r="G52" s="43" t="s">
        <v>112</v>
      </c>
      <c r="H52" s="25"/>
      <c r="I52" s="44">
        <f>I70+I94+I108+I142+I209+I125</f>
        <v>333463.1</v>
      </c>
      <c r="J52" s="130">
        <f>J70+J94+J108+J142+J209+J125</f>
        <v>0</v>
      </c>
      <c r="K52" s="130">
        <f>K70+K94+K108+K142+K209+K125</f>
        <v>333463.1</v>
      </c>
      <c r="L52" s="130">
        <f>L70+L94+L108+L142+L209+L125</f>
        <v>326357.60000000003</v>
      </c>
      <c r="M52" s="130">
        <f>M70+M94+M108+M142+M209+M125</f>
        <v>0</v>
      </c>
      <c r="N52" s="135"/>
      <c r="O52" s="135"/>
      <c r="P52" s="135"/>
      <c r="Q52" s="135"/>
      <c r="R52" s="130">
        <f>R70+R94+R108+R142+R209+R125</f>
        <v>326357.60000000003</v>
      </c>
      <c r="S52" s="52"/>
    </row>
    <row r="53" spans="1:19" s="38" customFormat="1" ht="21" customHeight="1">
      <c r="A53" s="66" t="s">
        <v>66</v>
      </c>
      <c r="B53" s="43" t="s">
        <v>105</v>
      </c>
      <c r="C53" s="43" t="s">
        <v>81</v>
      </c>
      <c r="D53" s="43"/>
      <c r="E53" s="43"/>
      <c r="F53" s="43"/>
      <c r="G53" s="43"/>
      <c r="H53" s="25"/>
      <c r="I53" s="44">
        <f>I54</f>
        <v>150</v>
      </c>
      <c r="J53" s="130">
        <f>J54</f>
        <v>0</v>
      </c>
      <c r="K53" s="130">
        <f>K54</f>
        <v>150</v>
      </c>
      <c r="L53" s="130">
        <f>L54</f>
        <v>150</v>
      </c>
      <c r="M53" s="130">
        <f>M54</f>
        <v>0</v>
      </c>
      <c r="N53" s="135"/>
      <c r="O53" s="135"/>
      <c r="P53" s="135"/>
      <c r="Q53" s="135"/>
      <c r="R53" s="130">
        <f>R54</f>
        <v>150</v>
      </c>
      <c r="S53" s="52"/>
    </row>
    <row r="54" spans="1:19" s="38" customFormat="1" ht="15.75" customHeight="1">
      <c r="A54" s="66" t="s">
        <v>124</v>
      </c>
      <c r="B54" s="43" t="s">
        <v>105</v>
      </c>
      <c r="C54" s="43" t="s">
        <v>81</v>
      </c>
      <c r="D54" s="43" t="s">
        <v>78</v>
      </c>
      <c r="E54" s="43"/>
      <c r="F54" s="43"/>
      <c r="G54" s="43"/>
      <c r="H54" s="25"/>
      <c r="I54" s="44">
        <f aca="true" t="shared" si="9" ref="I54:M60">I55</f>
        <v>150</v>
      </c>
      <c r="J54" s="130">
        <f t="shared" si="9"/>
        <v>0</v>
      </c>
      <c r="K54" s="130">
        <f t="shared" si="9"/>
        <v>150</v>
      </c>
      <c r="L54" s="130">
        <f t="shared" si="9"/>
        <v>150</v>
      </c>
      <c r="M54" s="130">
        <f t="shared" si="9"/>
        <v>0</v>
      </c>
      <c r="N54" s="135"/>
      <c r="O54" s="135"/>
      <c r="P54" s="135"/>
      <c r="Q54" s="135"/>
      <c r="R54" s="130">
        <f aca="true" t="shared" si="10" ref="R54:R60">R55</f>
        <v>150</v>
      </c>
      <c r="S54" s="52"/>
    </row>
    <row r="55" spans="1:19" s="38" customFormat="1" ht="45">
      <c r="A55" s="109" t="s">
        <v>202</v>
      </c>
      <c r="B55" s="25" t="s">
        <v>105</v>
      </c>
      <c r="C55" s="25" t="s">
        <v>81</v>
      </c>
      <c r="D55" s="25" t="s">
        <v>78</v>
      </c>
      <c r="E55" s="25" t="s">
        <v>329</v>
      </c>
      <c r="F55" s="25"/>
      <c r="G55" s="25"/>
      <c r="H55" s="25"/>
      <c r="I55" s="26">
        <f t="shared" si="9"/>
        <v>150</v>
      </c>
      <c r="J55" s="131">
        <f t="shared" si="9"/>
        <v>0</v>
      </c>
      <c r="K55" s="131">
        <f t="shared" si="9"/>
        <v>150</v>
      </c>
      <c r="L55" s="131">
        <f t="shared" si="9"/>
        <v>150</v>
      </c>
      <c r="M55" s="131">
        <f t="shared" si="9"/>
        <v>0</v>
      </c>
      <c r="N55" s="135"/>
      <c r="O55" s="135"/>
      <c r="P55" s="135"/>
      <c r="Q55" s="135"/>
      <c r="R55" s="131">
        <f t="shared" si="10"/>
        <v>150</v>
      </c>
      <c r="S55" s="52"/>
    </row>
    <row r="56" spans="1:19" s="38" customFormat="1" ht="45">
      <c r="A56" s="109" t="s">
        <v>218</v>
      </c>
      <c r="B56" s="25" t="s">
        <v>105</v>
      </c>
      <c r="C56" s="25" t="s">
        <v>81</v>
      </c>
      <c r="D56" s="25" t="s">
        <v>78</v>
      </c>
      <c r="E56" s="25" t="s">
        <v>330</v>
      </c>
      <c r="F56" s="25"/>
      <c r="G56" s="25"/>
      <c r="H56" s="25"/>
      <c r="I56" s="26">
        <f t="shared" si="9"/>
        <v>150</v>
      </c>
      <c r="J56" s="131">
        <f t="shared" si="9"/>
        <v>0</v>
      </c>
      <c r="K56" s="131">
        <f t="shared" si="9"/>
        <v>150</v>
      </c>
      <c r="L56" s="131">
        <f t="shared" si="9"/>
        <v>150</v>
      </c>
      <c r="M56" s="131">
        <f t="shared" si="9"/>
        <v>0</v>
      </c>
      <c r="N56" s="135"/>
      <c r="O56" s="135"/>
      <c r="P56" s="135"/>
      <c r="Q56" s="135"/>
      <c r="R56" s="131">
        <f t="shared" si="10"/>
        <v>150</v>
      </c>
      <c r="S56" s="52"/>
    </row>
    <row r="57" spans="1:19" s="38" customFormat="1" ht="90">
      <c r="A57" s="109" t="s">
        <v>331</v>
      </c>
      <c r="B57" s="25" t="s">
        <v>105</v>
      </c>
      <c r="C57" s="25" t="s">
        <v>81</v>
      </c>
      <c r="D57" s="25" t="s">
        <v>78</v>
      </c>
      <c r="E57" s="25" t="s">
        <v>332</v>
      </c>
      <c r="F57" s="25"/>
      <c r="G57" s="25"/>
      <c r="H57" s="25"/>
      <c r="I57" s="26">
        <f t="shared" si="9"/>
        <v>150</v>
      </c>
      <c r="J57" s="131">
        <f t="shared" si="9"/>
        <v>0</v>
      </c>
      <c r="K57" s="131">
        <f t="shared" si="9"/>
        <v>150</v>
      </c>
      <c r="L57" s="131">
        <f t="shared" si="9"/>
        <v>150</v>
      </c>
      <c r="M57" s="131">
        <f t="shared" si="9"/>
        <v>0</v>
      </c>
      <c r="N57" s="135"/>
      <c r="O57" s="135"/>
      <c r="P57" s="135"/>
      <c r="Q57" s="135"/>
      <c r="R57" s="131">
        <f t="shared" si="10"/>
        <v>150</v>
      </c>
      <c r="S57" s="52"/>
    </row>
    <row r="58" spans="1:19" s="38" customFormat="1" ht="18.75" customHeight="1">
      <c r="A58" s="109" t="s">
        <v>190</v>
      </c>
      <c r="B58" s="25" t="s">
        <v>105</v>
      </c>
      <c r="C58" s="25" t="s">
        <v>81</v>
      </c>
      <c r="D58" s="25" t="s">
        <v>78</v>
      </c>
      <c r="E58" s="25" t="s">
        <v>333</v>
      </c>
      <c r="F58" s="25"/>
      <c r="G58" s="25"/>
      <c r="H58" s="25"/>
      <c r="I58" s="26">
        <f t="shared" si="9"/>
        <v>150</v>
      </c>
      <c r="J58" s="131">
        <f t="shared" si="9"/>
        <v>0</v>
      </c>
      <c r="K58" s="131">
        <f t="shared" si="9"/>
        <v>150</v>
      </c>
      <c r="L58" s="131">
        <f t="shared" si="9"/>
        <v>150</v>
      </c>
      <c r="M58" s="131">
        <f t="shared" si="9"/>
        <v>0</v>
      </c>
      <c r="N58" s="135"/>
      <c r="O58" s="135"/>
      <c r="P58" s="135"/>
      <c r="Q58" s="135"/>
      <c r="R58" s="131">
        <f t="shared" si="10"/>
        <v>150</v>
      </c>
      <c r="S58" s="52"/>
    </row>
    <row r="59" spans="1:19" s="38" customFormat="1" ht="45">
      <c r="A59" s="109" t="s">
        <v>135</v>
      </c>
      <c r="B59" s="25" t="s">
        <v>105</v>
      </c>
      <c r="C59" s="25" t="s">
        <v>81</v>
      </c>
      <c r="D59" s="25" t="s">
        <v>78</v>
      </c>
      <c r="E59" s="25" t="s">
        <v>333</v>
      </c>
      <c r="F59" s="25" t="s">
        <v>134</v>
      </c>
      <c r="G59" s="25"/>
      <c r="H59" s="25"/>
      <c r="I59" s="26">
        <f t="shared" si="9"/>
        <v>150</v>
      </c>
      <c r="J59" s="131">
        <f t="shared" si="9"/>
        <v>0</v>
      </c>
      <c r="K59" s="131">
        <f t="shared" si="9"/>
        <v>150</v>
      </c>
      <c r="L59" s="131">
        <f t="shared" si="9"/>
        <v>150</v>
      </c>
      <c r="M59" s="131">
        <f t="shared" si="9"/>
        <v>0</v>
      </c>
      <c r="N59" s="135"/>
      <c r="O59" s="135"/>
      <c r="P59" s="135"/>
      <c r="Q59" s="135"/>
      <c r="R59" s="131">
        <f t="shared" si="10"/>
        <v>150</v>
      </c>
      <c r="S59" s="52"/>
    </row>
    <row r="60" spans="1:19" s="38" customFormat="1" ht="15">
      <c r="A60" s="109" t="s">
        <v>137</v>
      </c>
      <c r="B60" s="25" t="s">
        <v>105</v>
      </c>
      <c r="C60" s="25" t="s">
        <v>81</v>
      </c>
      <c r="D60" s="25" t="s">
        <v>78</v>
      </c>
      <c r="E60" s="25" t="s">
        <v>333</v>
      </c>
      <c r="F60" s="25" t="s">
        <v>136</v>
      </c>
      <c r="G60" s="25"/>
      <c r="H60" s="25"/>
      <c r="I60" s="26">
        <f t="shared" si="9"/>
        <v>150</v>
      </c>
      <c r="J60" s="131">
        <f t="shared" si="9"/>
        <v>0</v>
      </c>
      <c r="K60" s="131">
        <f t="shared" si="9"/>
        <v>150</v>
      </c>
      <c r="L60" s="131">
        <f t="shared" si="9"/>
        <v>150</v>
      </c>
      <c r="M60" s="131">
        <f t="shared" si="9"/>
        <v>0</v>
      </c>
      <c r="N60" s="135"/>
      <c r="O60" s="135"/>
      <c r="P60" s="135"/>
      <c r="Q60" s="135"/>
      <c r="R60" s="131">
        <f t="shared" si="10"/>
        <v>150</v>
      </c>
      <c r="S60" s="52"/>
    </row>
    <row r="61" spans="1:19" s="38" customFormat="1" ht="24" customHeight="1">
      <c r="A61" s="108" t="s">
        <v>122</v>
      </c>
      <c r="B61" s="27" t="s">
        <v>105</v>
      </c>
      <c r="C61" s="27" t="s">
        <v>81</v>
      </c>
      <c r="D61" s="27" t="s">
        <v>78</v>
      </c>
      <c r="E61" s="27" t="s">
        <v>333</v>
      </c>
      <c r="F61" s="27" t="s">
        <v>136</v>
      </c>
      <c r="G61" s="27" t="s">
        <v>111</v>
      </c>
      <c r="H61" s="27"/>
      <c r="I61" s="28">
        <v>150</v>
      </c>
      <c r="J61" s="132">
        <v>0</v>
      </c>
      <c r="K61" s="132">
        <f>I61+J61</f>
        <v>150</v>
      </c>
      <c r="L61" s="132">
        <v>150</v>
      </c>
      <c r="M61" s="133">
        <v>0</v>
      </c>
      <c r="N61" s="133"/>
      <c r="O61" s="133"/>
      <c r="P61" s="133"/>
      <c r="Q61" s="133"/>
      <c r="R61" s="133">
        <f>L61+M61</f>
        <v>150</v>
      </c>
      <c r="S61" s="52"/>
    </row>
    <row r="62" spans="1:19" s="38" customFormat="1" ht="19.5" customHeight="1">
      <c r="A62" s="61" t="s">
        <v>70</v>
      </c>
      <c r="B62" s="43" t="s">
        <v>105</v>
      </c>
      <c r="C62" s="43" t="s">
        <v>85</v>
      </c>
      <c r="D62" s="25"/>
      <c r="E62" s="25"/>
      <c r="F62" s="25"/>
      <c r="G62" s="25"/>
      <c r="H62" s="25"/>
      <c r="I62" s="44">
        <f>I63+I87+I143+I151</f>
        <v>507179.5000000001</v>
      </c>
      <c r="J62" s="130">
        <f>J63+J87+J143+J151</f>
        <v>0</v>
      </c>
      <c r="K62" s="130">
        <f>K63+K87+K143+K151</f>
        <v>507179.5000000001</v>
      </c>
      <c r="L62" s="130">
        <f>L63+L87+L143+L151</f>
        <v>500064.70000000007</v>
      </c>
      <c r="M62" s="130">
        <f>M63+M87+M143+M151</f>
        <v>0</v>
      </c>
      <c r="N62" s="135"/>
      <c r="O62" s="135"/>
      <c r="P62" s="135"/>
      <c r="Q62" s="135"/>
      <c r="R62" s="130">
        <f>R63+R87+R143+R151</f>
        <v>500064.70000000007</v>
      </c>
      <c r="S62" s="52"/>
    </row>
    <row r="63" spans="1:19" s="38" customFormat="1" ht="20.25" customHeight="1">
      <c r="A63" s="61" t="s">
        <v>71</v>
      </c>
      <c r="B63" s="43" t="s">
        <v>105</v>
      </c>
      <c r="C63" s="43" t="s">
        <v>85</v>
      </c>
      <c r="D63" s="43" t="s">
        <v>78</v>
      </c>
      <c r="E63" s="43"/>
      <c r="F63" s="43"/>
      <c r="G63" s="43"/>
      <c r="H63" s="43"/>
      <c r="I63" s="44">
        <f>I64+I81</f>
        <v>224671.90000000002</v>
      </c>
      <c r="J63" s="130">
        <f>J64+J81</f>
        <v>0</v>
      </c>
      <c r="K63" s="130">
        <f>K64+K81</f>
        <v>224671.90000000002</v>
      </c>
      <c r="L63" s="130">
        <f>L64+L81</f>
        <v>221053.3</v>
      </c>
      <c r="M63" s="130">
        <f>M64+M81</f>
        <v>0</v>
      </c>
      <c r="N63" s="135"/>
      <c r="O63" s="135"/>
      <c r="P63" s="135"/>
      <c r="Q63" s="135"/>
      <c r="R63" s="130">
        <f>R64+R81</f>
        <v>221053.3</v>
      </c>
      <c r="S63" s="52"/>
    </row>
    <row r="64" spans="1:19" s="38" customFormat="1" ht="45">
      <c r="A64" s="106" t="s">
        <v>267</v>
      </c>
      <c r="B64" s="25" t="s">
        <v>105</v>
      </c>
      <c r="C64" s="25" t="s">
        <v>85</v>
      </c>
      <c r="D64" s="25" t="s">
        <v>78</v>
      </c>
      <c r="E64" s="25" t="s">
        <v>241</v>
      </c>
      <c r="F64" s="25"/>
      <c r="G64" s="25"/>
      <c r="H64" s="25"/>
      <c r="I64" s="26">
        <f>I65+I75</f>
        <v>224551.90000000002</v>
      </c>
      <c r="J64" s="131">
        <f>J65+J75</f>
        <v>0</v>
      </c>
      <c r="K64" s="131">
        <f>K65+K75</f>
        <v>224551.90000000002</v>
      </c>
      <c r="L64" s="131">
        <f>L65+L75</f>
        <v>221053.3</v>
      </c>
      <c r="M64" s="131">
        <f>M65+M75</f>
        <v>0</v>
      </c>
      <c r="N64" s="135"/>
      <c r="O64" s="135"/>
      <c r="P64" s="135"/>
      <c r="Q64" s="135"/>
      <c r="R64" s="131">
        <f>R65+R75</f>
        <v>221053.3</v>
      </c>
      <c r="S64" s="52"/>
    </row>
    <row r="65" spans="1:19" s="49" customFormat="1" ht="75">
      <c r="A65" s="106" t="s">
        <v>240</v>
      </c>
      <c r="B65" s="25" t="s">
        <v>105</v>
      </c>
      <c r="C65" s="25" t="s">
        <v>85</v>
      </c>
      <c r="D65" s="25" t="s">
        <v>78</v>
      </c>
      <c r="E65" s="25" t="s">
        <v>243</v>
      </c>
      <c r="F65" s="25"/>
      <c r="G65" s="25"/>
      <c r="H65" s="25"/>
      <c r="I65" s="26">
        <f>I66</f>
        <v>224341.90000000002</v>
      </c>
      <c r="J65" s="131">
        <f>J66</f>
        <v>0</v>
      </c>
      <c r="K65" s="131">
        <f>K66</f>
        <v>224341.90000000002</v>
      </c>
      <c r="L65" s="131">
        <f>L66</f>
        <v>220843.3</v>
      </c>
      <c r="M65" s="131">
        <f>M66</f>
        <v>0</v>
      </c>
      <c r="N65" s="134"/>
      <c r="O65" s="134"/>
      <c r="P65" s="134"/>
      <c r="Q65" s="134"/>
      <c r="R65" s="131">
        <f>R66</f>
        <v>220843.3</v>
      </c>
      <c r="S65" s="103"/>
    </row>
    <row r="66" spans="1:19" s="49" customFormat="1" ht="75">
      <c r="A66" s="109" t="s">
        <v>244</v>
      </c>
      <c r="B66" s="25" t="s">
        <v>105</v>
      </c>
      <c r="C66" s="25" t="s">
        <v>85</v>
      </c>
      <c r="D66" s="25" t="s">
        <v>78</v>
      </c>
      <c r="E66" s="25" t="s">
        <v>242</v>
      </c>
      <c r="F66" s="25"/>
      <c r="G66" s="25"/>
      <c r="H66" s="25"/>
      <c r="I66" s="26">
        <f>I67+I71</f>
        <v>224341.90000000002</v>
      </c>
      <c r="J66" s="131">
        <f>J67+J71</f>
        <v>0</v>
      </c>
      <c r="K66" s="131">
        <f>K67+K71</f>
        <v>224341.90000000002</v>
      </c>
      <c r="L66" s="131">
        <f>L67+L71</f>
        <v>220843.3</v>
      </c>
      <c r="M66" s="131">
        <f>M67+M71</f>
        <v>0</v>
      </c>
      <c r="N66" s="134"/>
      <c r="O66" s="134"/>
      <c r="P66" s="134"/>
      <c r="Q66" s="134"/>
      <c r="R66" s="131">
        <f>R67+R71</f>
        <v>220843.3</v>
      </c>
      <c r="S66" s="103"/>
    </row>
    <row r="67" spans="1:19" s="49" customFormat="1" ht="210">
      <c r="A67" s="109" t="s">
        <v>245</v>
      </c>
      <c r="B67" s="25" t="s">
        <v>105</v>
      </c>
      <c r="C67" s="25" t="s">
        <v>85</v>
      </c>
      <c r="D67" s="25" t="s">
        <v>78</v>
      </c>
      <c r="E67" s="25" t="s">
        <v>246</v>
      </c>
      <c r="F67" s="25"/>
      <c r="G67" s="25"/>
      <c r="H67" s="25"/>
      <c r="I67" s="26">
        <f aca="true" t="shared" si="11" ref="I67:M69">I68</f>
        <v>139699.2</v>
      </c>
      <c r="J67" s="131">
        <f t="shared" si="11"/>
        <v>0</v>
      </c>
      <c r="K67" s="131">
        <f t="shared" si="11"/>
        <v>139699.2</v>
      </c>
      <c r="L67" s="131">
        <f t="shared" si="11"/>
        <v>136200.6</v>
      </c>
      <c r="M67" s="131">
        <f t="shared" si="11"/>
        <v>0</v>
      </c>
      <c r="N67" s="134"/>
      <c r="O67" s="134"/>
      <c r="P67" s="134"/>
      <c r="Q67" s="134"/>
      <c r="R67" s="131">
        <f>R68</f>
        <v>136200.6</v>
      </c>
      <c r="S67" s="103"/>
    </row>
    <row r="68" spans="1:19" s="38" customFormat="1" ht="45">
      <c r="A68" s="109" t="s">
        <v>135</v>
      </c>
      <c r="B68" s="25" t="s">
        <v>105</v>
      </c>
      <c r="C68" s="25" t="s">
        <v>85</v>
      </c>
      <c r="D68" s="25" t="s">
        <v>78</v>
      </c>
      <c r="E68" s="25" t="s">
        <v>246</v>
      </c>
      <c r="F68" s="25" t="s">
        <v>134</v>
      </c>
      <c r="G68" s="25"/>
      <c r="H68" s="25"/>
      <c r="I68" s="26">
        <f t="shared" si="11"/>
        <v>139699.2</v>
      </c>
      <c r="J68" s="131">
        <f t="shared" si="11"/>
        <v>0</v>
      </c>
      <c r="K68" s="131">
        <f t="shared" si="11"/>
        <v>139699.2</v>
      </c>
      <c r="L68" s="131">
        <f t="shared" si="11"/>
        <v>136200.6</v>
      </c>
      <c r="M68" s="131">
        <f t="shared" si="11"/>
        <v>0</v>
      </c>
      <c r="N68" s="135"/>
      <c r="O68" s="135"/>
      <c r="P68" s="135"/>
      <c r="Q68" s="135"/>
      <c r="R68" s="131">
        <f>R69</f>
        <v>136200.6</v>
      </c>
      <c r="S68" s="52"/>
    </row>
    <row r="69" spans="1:19" s="38" customFormat="1" ht="17.25" customHeight="1">
      <c r="A69" s="106" t="s">
        <v>137</v>
      </c>
      <c r="B69" s="25" t="s">
        <v>105</v>
      </c>
      <c r="C69" s="25" t="s">
        <v>85</v>
      </c>
      <c r="D69" s="25" t="s">
        <v>78</v>
      </c>
      <c r="E69" s="25" t="s">
        <v>246</v>
      </c>
      <c r="F69" s="25" t="s">
        <v>136</v>
      </c>
      <c r="G69" s="25"/>
      <c r="H69" s="25"/>
      <c r="I69" s="26">
        <f t="shared" si="11"/>
        <v>139699.2</v>
      </c>
      <c r="J69" s="131">
        <f t="shared" si="11"/>
        <v>0</v>
      </c>
      <c r="K69" s="131">
        <f t="shared" si="11"/>
        <v>139699.2</v>
      </c>
      <c r="L69" s="131">
        <f t="shared" si="11"/>
        <v>136200.6</v>
      </c>
      <c r="M69" s="131">
        <f t="shared" si="11"/>
        <v>0</v>
      </c>
      <c r="N69" s="135"/>
      <c r="O69" s="135"/>
      <c r="P69" s="135"/>
      <c r="Q69" s="135"/>
      <c r="R69" s="131">
        <f>R70</f>
        <v>136200.6</v>
      </c>
      <c r="S69" s="52"/>
    </row>
    <row r="70" spans="1:19" s="38" customFormat="1" ht="22.5" customHeight="1">
      <c r="A70" s="110" t="s">
        <v>123</v>
      </c>
      <c r="B70" s="27" t="s">
        <v>105</v>
      </c>
      <c r="C70" s="27" t="s">
        <v>85</v>
      </c>
      <c r="D70" s="27" t="s">
        <v>78</v>
      </c>
      <c r="E70" s="27" t="s">
        <v>246</v>
      </c>
      <c r="F70" s="27" t="s">
        <v>136</v>
      </c>
      <c r="G70" s="27" t="s">
        <v>112</v>
      </c>
      <c r="H70" s="27"/>
      <c r="I70" s="28">
        <v>139699.2</v>
      </c>
      <c r="J70" s="132">
        <v>0</v>
      </c>
      <c r="K70" s="132">
        <f>I70+J70</f>
        <v>139699.2</v>
      </c>
      <c r="L70" s="132">
        <v>136200.6</v>
      </c>
      <c r="M70" s="133">
        <v>0</v>
      </c>
      <c r="N70" s="133"/>
      <c r="O70" s="133"/>
      <c r="P70" s="133"/>
      <c r="Q70" s="133"/>
      <c r="R70" s="133">
        <f>L70+M70</f>
        <v>136200.6</v>
      </c>
      <c r="S70" s="52"/>
    </row>
    <row r="71" spans="1:19" s="38" customFormat="1" ht="15">
      <c r="A71" s="106" t="s">
        <v>190</v>
      </c>
      <c r="B71" s="25" t="s">
        <v>105</v>
      </c>
      <c r="C71" s="25" t="s">
        <v>85</v>
      </c>
      <c r="D71" s="25" t="s">
        <v>78</v>
      </c>
      <c r="E71" s="25" t="s">
        <v>247</v>
      </c>
      <c r="F71" s="25"/>
      <c r="G71" s="25"/>
      <c r="H71" s="25"/>
      <c r="I71" s="26">
        <f aca="true" t="shared" si="12" ref="I71:M73">I72</f>
        <v>84642.7</v>
      </c>
      <c r="J71" s="131">
        <f t="shared" si="12"/>
        <v>0</v>
      </c>
      <c r="K71" s="131">
        <f t="shared" si="12"/>
        <v>84642.7</v>
      </c>
      <c r="L71" s="131">
        <f t="shared" si="12"/>
        <v>84642.7</v>
      </c>
      <c r="M71" s="131">
        <f t="shared" si="12"/>
        <v>0</v>
      </c>
      <c r="N71" s="135"/>
      <c r="O71" s="135"/>
      <c r="P71" s="135"/>
      <c r="Q71" s="135"/>
      <c r="R71" s="131">
        <f>R72</f>
        <v>84642.7</v>
      </c>
      <c r="S71" s="52"/>
    </row>
    <row r="72" spans="1:19" s="38" customFormat="1" ht="45">
      <c r="A72" s="109" t="s">
        <v>135</v>
      </c>
      <c r="B72" s="25" t="s">
        <v>105</v>
      </c>
      <c r="C72" s="25" t="s">
        <v>85</v>
      </c>
      <c r="D72" s="25" t="s">
        <v>78</v>
      </c>
      <c r="E72" s="25" t="s">
        <v>247</v>
      </c>
      <c r="F72" s="25" t="s">
        <v>134</v>
      </c>
      <c r="G72" s="25"/>
      <c r="H72" s="25"/>
      <c r="I72" s="26">
        <f t="shared" si="12"/>
        <v>84642.7</v>
      </c>
      <c r="J72" s="131">
        <f t="shared" si="12"/>
        <v>0</v>
      </c>
      <c r="K72" s="131">
        <f t="shared" si="12"/>
        <v>84642.7</v>
      </c>
      <c r="L72" s="131">
        <f t="shared" si="12"/>
        <v>84642.7</v>
      </c>
      <c r="M72" s="131">
        <f t="shared" si="12"/>
        <v>0</v>
      </c>
      <c r="N72" s="135"/>
      <c r="O72" s="135"/>
      <c r="P72" s="135"/>
      <c r="Q72" s="135"/>
      <c r="R72" s="131">
        <f>R73</f>
        <v>84642.7</v>
      </c>
      <c r="S72" s="52"/>
    </row>
    <row r="73" spans="1:19" s="38" customFormat="1" ht="19.5" customHeight="1">
      <c r="A73" s="106" t="s">
        <v>137</v>
      </c>
      <c r="B73" s="25" t="s">
        <v>105</v>
      </c>
      <c r="C73" s="25" t="s">
        <v>85</v>
      </c>
      <c r="D73" s="25" t="s">
        <v>78</v>
      </c>
      <c r="E73" s="25" t="s">
        <v>247</v>
      </c>
      <c r="F73" s="25" t="s">
        <v>136</v>
      </c>
      <c r="G73" s="25"/>
      <c r="H73" s="25"/>
      <c r="I73" s="26">
        <f t="shared" si="12"/>
        <v>84642.7</v>
      </c>
      <c r="J73" s="131">
        <f t="shared" si="12"/>
        <v>0</v>
      </c>
      <c r="K73" s="131">
        <f t="shared" si="12"/>
        <v>84642.7</v>
      </c>
      <c r="L73" s="131">
        <f t="shared" si="12"/>
        <v>84642.7</v>
      </c>
      <c r="M73" s="131">
        <f t="shared" si="12"/>
        <v>0</v>
      </c>
      <c r="N73" s="135"/>
      <c r="O73" s="135"/>
      <c r="P73" s="135"/>
      <c r="Q73" s="135"/>
      <c r="R73" s="131">
        <f>R74</f>
        <v>84642.7</v>
      </c>
      <c r="S73" s="52"/>
    </row>
    <row r="74" spans="1:19" s="38" customFormat="1" ht="19.5" customHeight="1">
      <c r="A74" s="108" t="s">
        <v>122</v>
      </c>
      <c r="B74" s="27" t="s">
        <v>105</v>
      </c>
      <c r="C74" s="27" t="s">
        <v>85</v>
      </c>
      <c r="D74" s="27" t="s">
        <v>78</v>
      </c>
      <c r="E74" s="27" t="s">
        <v>247</v>
      </c>
      <c r="F74" s="27" t="s">
        <v>136</v>
      </c>
      <c r="G74" s="27" t="s">
        <v>111</v>
      </c>
      <c r="H74" s="27"/>
      <c r="I74" s="28">
        <v>84642.7</v>
      </c>
      <c r="J74" s="132">
        <v>0</v>
      </c>
      <c r="K74" s="132">
        <f>I74+J74</f>
        <v>84642.7</v>
      </c>
      <c r="L74" s="132">
        <v>84642.7</v>
      </c>
      <c r="M74" s="133">
        <v>0</v>
      </c>
      <c r="N74" s="133"/>
      <c r="O74" s="133"/>
      <c r="P74" s="133"/>
      <c r="Q74" s="133"/>
      <c r="R74" s="133">
        <f>L74+M74</f>
        <v>84642.7</v>
      </c>
      <c r="S74" s="52"/>
    </row>
    <row r="75" spans="1:19" s="38" customFormat="1" ht="45">
      <c r="A75" s="106" t="s">
        <v>269</v>
      </c>
      <c r="B75" s="25" t="s">
        <v>105</v>
      </c>
      <c r="C75" s="25" t="s">
        <v>85</v>
      </c>
      <c r="D75" s="25" t="s">
        <v>78</v>
      </c>
      <c r="E75" s="25" t="s">
        <v>270</v>
      </c>
      <c r="F75" s="25"/>
      <c r="G75" s="25"/>
      <c r="H75" s="27"/>
      <c r="I75" s="26">
        <f aca="true" t="shared" si="13" ref="I75:M79">I76</f>
        <v>210</v>
      </c>
      <c r="J75" s="131">
        <f t="shared" si="13"/>
        <v>0</v>
      </c>
      <c r="K75" s="131">
        <f t="shared" si="13"/>
        <v>210</v>
      </c>
      <c r="L75" s="131">
        <f t="shared" si="13"/>
        <v>210</v>
      </c>
      <c r="M75" s="131">
        <f t="shared" si="13"/>
        <v>0</v>
      </c>
      <c r="N75" s="131"/>
      <c r="O75" s="131"/>
      <c r="P75" s="135"/>
      <c r="Q75" s="135"/>
      <c r="R75" s="131">
        <f>R76</f>
        <v>210</v>
      </c>
      <c r="S75" s="52"/>
    </row>
    <row r="76" spans="1:19" s="38" customFormat="1" ht="75">
      <c r="A76" s="106" t="s">
        <v>477</v>
      </c>
      <c r="B76" s="25" t="s">
        <v>105</v>
      </c>
      <c r="C76" s="25" t="s">
        <v>85</v>
      </c>
      <c r="D76" s="25" t="s">
        <v>78</v>
      </c>
      <c r="E76" s="25" t="s">
        <v>478</v>
      </c>
      <c r="F76" s="27"/>
      <c r="G76" s="27"/>
      <c r="H76" s="27"/>
      <c r="I76" s="26">
        <f t="shared" si="13"/>
        <v>210</v>
      </c>
      <c r="J76" s="131">
        <f t="shared" si="13"/>
        <v>0</v>
      </c>
      <c r="K76" s="131">
        <f t="shared" si="13"/>
        <v>210</v>
      </c>
      <c r="L76" s="131">
        <f t="shared" si="13"/>
        <v>210</v>
      </c>
      <c r="M76" s="131">
        <f t="shared" si="13"/>
        <v>0</v>
      </c>
      <c r="N76" s="131"/>
      <c r="O76" s="131"/>
      <c r="P76" s="135"/>
      <c r="Q76" s="135"/>
      <c r="R76" s="131">
        <f>R77</f>
        <v>210</v>
      </c>
      <c r="S76" s="52"/>
    </row>
    <row r="77" spans="1:19" s="38" customFormat="1" ht="19.5" customHeight="1">
      <c r="A77" s="109" t="s">
        <v>190</v>
      </c>
      <c r="B77" s="25" t="s">
        <v>105</v>
      </c>
      <c r="C77" s="25" t="s">
        <v>85</v>
      </c>
      <c r="D77" s="25" t="s">
        <v>78</v>
      </c>
      <c r="E77" s="25" t="s">
        <v>479</v>
      </c>
      <c r="F77" s="27"/>
      <c r="G77" s="27"/>
      <c r="H77" s="27"/>
      <c r="I77" s="26">
        <f t="shared" si="13"/>
        <v>210</v>
      </c>
      <c r="J77" s="131">
        <f t="shared" si="13"/>
        <v>0</v>
      </c>
      <c r="K77" s="131">
        <f t="shared" si="13"/>
        <v>210</v>
      </c>
      <c r="L77" s="135">
        <f t="shared" si="13"/>
        <v>210</v>
      </c>
      <c r="M77" s="131">
        <f t="shared" si="13"/>
        <v>0</v>
      </c>
      <c r="N77" s="134"/>
      <c r="O77" s="134"/>
      <c r="P77" s="134"/>
      <c r="Q77" s="135"/>
      <c r="R77" s="131">
        <f>R78</f>
        <v>210</v>
      </c>
      <c r="S77" s="52"/>
    </row>
    <row r="78" spans="1:19" s="49" customFormat="1" ht="45">
      <c r="A78" s="109" t="s">
        <v>135</v>
      </c>
      <c r="B78" s="25" t="s">
        <v>105</v>
      </c>
      <c r="C78" s="25" t="s">
        <v>85</v>
      </c>
      <c r="D78" s="25" t="s">
        <v>78</v>
      </c>
      <c r="E78" s="25" t="s">
        <v>479</v>
      </c>
      <c r="F78" s="25" t="s">
        <v>134</v>
      </c>
      <c r="G78" s="25"/>
      <c r="H78" s="27"/>
      <c r="I78" s="26">
        <f t="shared" si="13"/>
        <v>210</v>
      </c>
      <c r="J78" s="131">
        <f t="shared" si="13"/>
        <v>0</v>
      </c>
      <c r="K78" s="131">
        <f t="shared" si="13"/>
        <v>210</v>
      </c>
      <c r="L78" s="135">
        <f t="shared" si="13"/>
        <v>210</v>
      </c>
      <c r="M78" s="131">
        <f t="shared" si="13"/>
        <v>0</v>
      </c>
      <c r="N78" s="133"/>
      <c r="O78" s="133"/>
      <c r="P78" s="135"/>
      <c r="Q78" s="134"/>
      <c r="R78" s="131">
        <f>R79</f>
        <v>210</v>
      </c>
      <c r="S78" s="103"/>
    </row>
    <row r="79" spans="1:19" s="49" customFormat="1" ht="15.75">
      <c r="A79" s="106" t="s">
        <v>137</v>
      </c>
      <c r="B79" s="25" t="s">
        <v>105</v>
      </c>
      <c r="C79" s="25" t="s">
        <v>85</v>
      </c>
      <c r="D79" s="25" t="s">
        <v>78</v>
      </c>
      <c r="E79" s="25" t="s">
        <v>479</v>
      </c>
      <c r="F79" s="25" t="s">
        <v>136</v>
      </c>
      <c r="G79" s="25"/>
      <c r="H79" s="27"/>
      <c r="I79" s="26">
        <f t="shared" si="13"/>
        <v>210</v>
      </c>
      <c r="J79" s="131">
        <f t="shared" si="13"/>
        <v>0</v>
      </c>
      <c r="K79" s="131">
        <f t="shared" si="13"/>
        <v>210</v>
      </c>
      <c r="L79" s="135">
        <f t="shared" si="13"/>
        <v>210</v>
      </c>
      <c r="M79" s="131">
        <f t="shared" si="13"/>
        <v>0</v>
      </c>
      <c r="N79" s="135"/>
      <c r="O79" s="135"/>
      <c r="P79" s="135"/>
      <c r="Q79" s="134"/>
      <c r="R79" s="131">
        <f>R80</f>
        <v>210</v>
      </c>
      <c r="S79" s="103"/>
    </row>
    <row r="80" spans="1:19" s="49" customFormat="1" ht="17.25" customHeight="1">
      <c r="A80" s="110" t="s">
        <v>122</v>
      </c>
      <c r="B80" s="27" t="s">
        <v>105</v>
      </c>
      <c r="C80" s="27" t="s">
        <v>85</v>
      </c>
      <c r="D80" s="27" t="s">
        <v>78</v>
      </c>
      <c r="E80" s="27" t="s">
        <v>479</v>
      </c>
      <c r="F80" s="27" t="s">
        <v>136</v>
      </c>
      <c r="G80" s="27" t="s">
        <v>111</v>
      </c>
      <c r="H80" s="27"/>
      <c r="I80" s="28">
        <v>210</v>
      </c>
      <c r="J80" s="132">
        <v>0</v>
      </c>
      <c r="K80" s="132">
        <f>I80+J80</f>
        <v>210</v>
      </c>
      <c r="L80" s="133">
        <v>210</v>
      </c>
      <c r="M80" s="133">
        <v>0</v>
      </c>
      <c r="N80" s="133"/>
      <c r="O80" s="133"/>
      <c r="P80" s="133"/>
      <c r="Q80" s="140"/>
      <c r="R80" s="133">
        <f>L80+M80</f>
        <v>210</v>
      </c>
      <c r="S80" s="103"/>
    </row>
    <row r="81" spans="1:19" s="49" customFormat="1" ht="45">
      <c r="A81" s="109" t="s">
        <v>440</v>
      </c>
      <c r="B81" s="25" t="s">
        <v>105</v>
      </c>
      <c r="C81" s="25" t="s">
        <v>85</v>
      </c>
      <c r="D81" s="25" t="s">
        <v>78</v>
      </c>
      <c r="E81" s="25" t="s">
        <v>321</v>
      </c>
      <c r="F81" s="25"/>
      <c r="G81" s="25"/>
      <c r="H81" s="27"/>
      <c r="I81" s="26">
        <f aca="true" t="shared" si="14" ref="I81:M85">I82</f>
        <v>120</v>
      </c>
      <c r="J81" s="131">
        <f t="shared" si="14"/>
        <v>0</v>
      </c>
      <c r="K81" s="131">
        <f t="shared" si="14"/>
        <v>120</v>
      </c>
      <c r="L81" s="131">
        <f t="shared" si="14"/>
        <v>0</v>
      </c>
      <c r="M81" s="131">
        <f t="shared" si="14"/>
        <v>0</v>
      </c>
      <c r="N81" s="135"/>
      <c r="O81" s="135"/>
      <c r="P81" s="135"/>
      <c r="Q81" s="134"/>
      <c r="R81" s="131">
        <f>R82</f>
        <v>0</v>
      </c>
      <c r="S81" s="103"/>
    </row>
    <row r="82" spans="1:19" s="49" customFormat="1" ht="75">
      <c r="A82" s="109" t="s">
        <v>394</v>
      </c>
      <c r="B82" s="25" t="s">
        <v>105</v>
      </c>
      <c r="C82" s="25" t="s">
        <v>85</v>
      </c>
      <c r="D82" s="25" t="s">
        <v>78</v>
      </c>
      <c r="E82" s="25" t="s">
        <v>322</v>
      </c>
      <c r="F82" s="25"/>
      <c r="G82" s="25"/>
      <c r="H82" s="27"/>
      <c r="I82" s="26">
        <f t="shared" si="14"/>
        <v>120</v>
      </c>
      <c r="J82" s="131">
        <f t="shared" si="14"/>
        <v>0</v>
      </c>
      <c r="K82" s="131">
        <f t="shared" si="14"/>
        <v>120</v>
      </c>
      <c r="L82" s="131">
        <f t="shared" si="14"/>
        <v>0</v>
      </c>
      <c r="M82" s="131">
        <f t="shared" si="14"/>
        <v>0</v>
      </c>
      <c r="N82" s="135"/>
      <c r="O82" s="135"/>
      <c r="P82" s="135"/>
      <c r="Q82" s="131">
        <f>Q83+Q121</f>
        <v>0</v>
      </c>
      <c r="R82" s="131">
        <f>R83</f>
        <v>0</v>
      </c>
      <c r="S82" s="103"/>
    </row>
    <row r="83" spans="1:19" s="49" customFormat="1" ht="19.5" customHeight="1">
      <c r="A83" s="109" t="s">
        <v>190</v>
      </c>
      <c r="B83" s="25" t="s">
        <v>105</v>
      </c>
      <c r="C83" s="25" t="s">
        <v>85</v>
      </c>
      <c r="D83" s="25" t="s">
        <v>78</v>
      </c>
      <c r="E83" s="25" t="s">
        <v>323</v>
      </c>
      <c r="F83" s="25"/>
      <c r="G83" s="25"/>
      <c r="H83" s="27"/>
      <c r="I83" s="26">
        <f t="shared" si="14"/>
        <v>120</v>
      </c>
      <c r="J83" s="131">
        <f t="shared" si="14"/>
        <v>0</v>
      </c>
      <c r="K83" s="131">
        <f t="shared" si="14"/>
        <v>120</v>
      </c>
      <c r="L83" s="131">
        <f t="shared" si="14"/>
        <v>0</v>
      </c>
      <c r="M83" s="131">
        <f t="shared" si="14"/>
        <v>0</v>
      </c>
      <c r="N83" s="135"/>
      <c r="O83" s="135"/>
      <c r="P83" s="135"/>
      <c r="Q83" s="134"/>
      <c r="R83" s="131">
        <f>R84</f>
        <v>0</v>
      </c>
      <c r="S83" s="103"/>
    </row>
    <row r="84" spans="1:19" s="49" customFormat="1" ht="45">
      <c r="A84" s="109" t="s">
        <v>135</v>
      </c>
      <c r="B84" s="25" t="s">
        <v>105</v>
      </c>
      <c r="C84" s="25" t="s">
        <v>85</v>
      </c>
      <c r="D84" s="25" t="s">
        <v>78</v>
      </c>
      <c r="E84" s="25" t="s">
        <v>323</v>
      </c>
      <c r="F84" s="25" t="s">
        <v>134</v>
      </c>
      <c r="G84" s="25"/>
      <c r="H84" s="27"/>
      <c r="I84" s="26">
        <f t="shared" si="14"/>
        <v>120</v>
      </c>
      <c r="J84" s="131">
        <f t="shared" si="14"/>
        <v>0</v>
      </c>
      <c r="K84" s="131">
        <f t="shared" si="14"/>
        <v>120</v>
      </c>
      <c r="L84" s="131">
        <f t="shared" si="14"/>
        <v>0</v>
      </c>
      <c r="M84" s="131">
        <f t="shared" si="14"/>
        <v>0</v>
      </c>
      <c r="N84" s="134"/>
      <c r="O84" s="134"/>
      <c r="P84" s="134"/>
      <c r="Q84" s="134"/>
      <c r="R84" s="131">
        <f>R85</f>
        <v>0</v>
      </c>
      <c r="S84" s="103"/>
    </row>
    <row r="85" spans="1:19" s="38" customFormat="1" ht="17.25" customHeight="1">
      <c r="A85" s="106" t="s">
        <v>137</v>
      </c>
      <c r="B85" s="25" t="s">
        <v>105</v>
      </c>
      <c r="C85" s="25" t="s">
        <v>85</v>
      </c>
      <c r="D85" s="25" t="s">
        <v>78</v>
      </c>
      <c r="E85" s="25" t="s">
        <v>323</v>
      </c>
      <c r="F85" s="25" t="s">
        <v>136</v>
      </c>
      <c r="G85" s="25"/>
      <c r="H85" s="27"/>
      <c r="I85" s="26">
        <f t="shared" si="14"/>
        <v>120</v>
      </c>
      <c r="J85" s="131">
        <f t="shared" si="14"/>
        <v>0</v>
      </c>
      <c r="K85" s="131">
        <f t="shared" si="14"/>
        <v>120</v>
      </c>
      <c r="L85" s="131">
        <f t="shared" si="14"/>
        <v>0</v>
      </c>
      <c r="M85" s="131">
        <f t="shared" si="14"/>
        <v>0</v>
      </c>
      <c r="N85" s="134"/>
      <c r="O85" s="134"/>
      <c r="P85" s="134"/>
      <c r="Q85" s="135"/>
      <c r="R85" s="131">
        <f>R86</f>
        <v>0</v>
      </c>
      <c r="S85" s="52"/>
    </row>
    <row r="86" spans="1:19" s="38" customFormat="1" ht="20.25" customHeight="1">
      <c r="A86" s="108" t="s">
        <v>122</v>
      </c>
      <c r="B86" s="27" t="s">
        <v>105</v>
      </c>
      <c r="C86" s="27" t="s">
        <v>85</v>
      </c>
      <c r="D86" s="27" t="s">
        <v>78</v>
      </c>
      <c r="E86" s="27" t="s">
        <v>323</v>
      </c>
      <c r="F86" s="27" t="s">
        <v>136</v>
      </c>
      <c r="G86" s="27" t="s">
        <v>111</v>
      </c>
      <c r="H86" s="27"/>
      <c r="I86" s="28">
        <v>120</v>
      </c>
      <c r="J86" s="132">
        <v>0</v>
      </c>
      <c r="K86" s="132">
        <f>I86+J86</f>
        <v>120</v>
      </c>
      <c r="L86" s="132">
        <v>0</v>
      </c>
      <c r="M86" s="133">
        <v>0</v>
      </c>
      <c r="N86" s="140"/>
      <c r="O86" s="140"/>
      <c r="P86" s="140"/>
      <c r="Q86" s="133"/>
      <c r="R86" s="133">
        <f>L86+M86</f>
        <v>0</v>
      </c>
      <c r="S86" s="52"/>
    </row>
    <row r="87" spans="1:19" s="38" customFormat="1" ht="18" customHeight="1">
      <c r="A87" s="61" t="s">
        <v>72</v>
      </c>
      <c r="B87" s="43" t="s">
        <v>105</v>
      </c>
      <c r="C87" s="43" t="s">
        <v>85</v>
      </c>
      <c r="D87" s="43" t="s">
        <v>84</v>
      </c>
      <c r="E87" s="27"/>
      <c r="F87" s="43"/>
      <c r="G87" s="43"/>
      <c r="H87" s="43"/>
      <c r="I87" s="44">
        <f>I88+I132+I138</f>
        <v>256989.70000000004</v>
      </c>
      <c r="J87" s="130">
        <f>J88+J132+J138</f>
        <v>0</v>
      </c>
      <c r="K87" s="130">
        <f>K88+K132+K138</f>
        <v>256989.70000000004</v>
      </c>
      <c r="L87" s="130">
        <f>L88+L132+L138</f>
        <v>253443.50000000006</v>
      </c>
      <c r="M87" s="130">
        <f>M88+M132+M138</f>
        <v>0</v>
      </c>
      <c r="N87" s="134"/>
      <c r="O87" s="134"/>
      <c r="P87" s="134"/>
      <c r="Q87" s="135"/>
      <c r="R87" s="130">
        <f>R88+R132+R138</f>
        <v>253443.50000000006</v>
      </c>
      <c r="S87" s="52"/>
    </row>
    <row r="88" spans="1:19" s="38" customFormat="1" ht="45">
      <c r="A88" s="106" t="s">
        <v>267</v>
      </c>
      <c r="B88" s="25" t="s">
        <v>105</v>
      </c>
      <c r="C88" s="25" t="s">
        <v>85</v>
      </c>
      <c r="D88" s="25" t="s">
        <v>84</v>
      </c>
      <c r="E88" s="25" t="s">
        <v>241</v>
      </c>
      <c r="F88" s="25"/>
      <c r="G88" s="25"/>
      <c r="H88" s="25"/>
      <c r="I88" s="26">
        <f aca="true" t="shared" si="15" ref="I88:P88">I89+I126</f>
        <v>251804.00000000003</v>
      </c>
      <c r="J88" s="131">
        <f t="shared" si="15"/>
        <v>0</v>
      </c>
      <c r="K88" s="131">
        <f t="shared" si="15"/>
        <v>251804.00000000003</v>
      </c>
      <c r="L88" s="131">
        <f t="shared" si="15"/>
        <v>248127.80000000005</v>
      </c>
      <c r="M88" s="131">
        <f t="shared" si="15"/>
        <v>0</v>
      </c>
      <c r="N88" s="131">
        <f t="shared" si="15"/>
        <v>0</v>
      </c>
      <c r="O88" s="131">
        <f t="shared" si="15"/>
        <v>0</v>
      </c>
      <c r="P88" s="131">
        <f t="shared" si="15"/>
        <v>0</v>
      </c>
      <c r="Q88" s="135"/>
      <c r="R88" s="131">
        <f>R89+R126</f>
        <v>248127.80000000005</v>
      </c>
      <c r="S88" s="52"/>
    </row>
    <row r="89" spans="1:19" s="38" customFormat="1" ht="75">
      <c r="A89" s="106" t="s">
        <v>240</v>
      </c>
      <c r="B89" s="25" t="s">
        <v>105</v>
      </c>
      <c r="C89" s="25" t="s">
        <v>85</v>
      </c>
      <c r="D89" s="25" t="s">
        <v>84</v>
      </c>
      <c r="E89" s="25" t="s">
        <v>243</v>
      </c>
      <c r="F89" s="25"/>
      <c r="G89" s="25"/>
      <c r="H89" s="25"/>
      <c r="I89" s="26">
        <f>I90+I99+I104+I113+I118</f>
        <v>251404.30000000002</v>
      </c>
      <c r="J89" s="131">
        <f>J90+J99+J104+J113+J118</f>
        <v>0</v>
      </c>
      <c r="K89" s="131">
        <f>K90+K99+K104+K113+K118</f>
        <v>251404.30000000002</v>
      </c>
      <c r="L89" s="131">
        <f>L90+L99+L104+L113+L118</f>
        <v>247708.10000000003</v>
      </c>
      <c r="M89" s="131">
        <f>M90+M99+M104+M113+M118</f>
        <v>0</v>
      </c>
      <c r="N89" s="134"/>
      <c r="O89" s="134"/>
      <c r="P89" s="134"/>
      <c r="Q89" s="135"/>
      <c r="R89" s="131">
        <f>R90+R99+R104+R113+R118</f>
        <v>247708.10000000003</v>
      </c>
      <c r="S89" s="52"/>
    </row>
    <row r="90" spans="1:19" s="38" customFormat="1" ht="90">
      <c r="A90" s="109" t="s">
        <v>150</v>
      </c>
      <c r="B90" s="25" t="s">
        <v>105</v>
      </c>
      <c r="C90" s="25" t="s">
        <v>85</v>
      </c>
      <c r="D90" s="25" t="s">
        <v>84</v>
      </c>
      <c r="E90" s="25" t="s">
        <v>249</v>
      </c>
      <c r="F90" s="25"/>
      <c r="G90" s="25"/>
      <c r="H90" s="25"/>
      <c r="I90" s="26">
        <f>I91+I95</f>
        <v>215772.30000000002</v>
      </c>
      <c r="J90" s="131">
        <f>J91+J95</f>
        <v>0</v>
      </c>
      <c r="K90" s="131">
        <f>K91+K95</f>
        <v>215772.30000000002</v>
      </c>
      <c r="L90" s="131">
        <f>L91+L95</f>
        <v>211982.30000000002</v>
      </c>
      <c r="M90" s="131">
        <f>M91+M95</f>
        <v>0</v>
      </c>
      <c r="N90" s="134"/>
      <c r="O90" s="134"/>
      <c r="P90" s="134"/>
      <c r="Q90" s="135"/>
      <c r="R90" s="131">
        <f>R91+R95</f>
        <v>211982.30000000002</v>
      </c>
      <c r="S90" s="52"/>
    </row>
    <row r="91" spans="1:19" s="38" customFormat="1" ht="210" customHeight="1">
      <c r="A91" s="109" t="s">
        <v>395</v>
      </c>
      <c r="B91" s="25" t="s">
        <v>105</v>
      </c>
      <c r="C91" s="25" t="s">
        <v>85</v>
      </c>
      <c r="D91" s="25" t="s">
        <v>84</v>
      </c>
      <c r="E91" s="25" t="s">
        <v>250</v>
      </c>
      <c r="F91" s="25"/>
      <c r="G91" s="25"/>
      <c r="H91" s="25"/>
      <c r="I91" s="26">
        <f aca="true" t="shared" si="16" ref="I91:M93">I92</f>
        <v>151340.7</v>
      </c>
      <c r="J91" s="131">
        <f t="shared" si="16"/>
        <v>0</v>
      </c>
      <c r="K91" s="131">
        <f t="shared" si="16"/>
        <v>151340.7</v>
      </c>
      <c r="L91" s="131">
        <f t="shared" si="16"/>
        <v>147550.7</v>
      </c>
      <c r="M91" s="131">
        <f t="shared" si="16"/>
        <v>0</v>
      </c>
      <c r="N91" s="135"/>
      <c r="O91" s="135"/>
      <c r="P91" s="135"/>
      <c r="Q91" s="135"/>
      <c r="R91" s="131">
        <f>R92</f>
        <v>147550.7</v>
      </c>
      <c r="S91" s="52"/>
    </row>
    <row r="92" spans="1:19" s="38" customFormat="1" ht="45">
      <c r="A92" s="109" t="s">
        <v>135</v>
      </c>
      <c r="B92" s="25" t="s">
        <v>105</v>
      </c>
      <c r="C92" s="25" t="s">
        <v>85</v>
      </c>
      <c r="D92" s="25" t="s">
        <v>84</v>
      </c>
      <c r="E92" s="25" t="s">
        <v>250</v>
      </c>
      <c r="F92" s="25" t="s">
        <v>134</v>
      </c>
      <c r="G92" s="25"/>
      <c r="H92" s="25"/>
      <c r="I92" s="26">
        <f t="shared" si="16"/>
        <v>151340.7</v>
      </c>
      <c r="J92" s="131">
        <f t="shared" si="16"/>
        <v>0</v>
      </c>
      <c r="K92" s="131">
        <f t="shared" si="16"/>
        <v>151340.7</v>
      </c>
      <c r="L92" s="131">
        <f t="shared" si="16"/>
        <v>147550.7</v>
      </c>
      <c r="M92" s="131">
        <f t="shared" si="16"/>
        <v>0</v>
      </c>
      <c r="N92" s="135"/>
      <c r="O92" s="135"/>
      <c r="P92" s="135"/>
      <c r="Q92" s="135"/>
      <c r="R92" s="131">
        <f>R93</f>
        <v>147550.7</v>
      </c>
      <c r="S92" s="52"/>
    </row>
    <row r="93" spans="1:19" s="38" customFormat="1" ht="15">
      <c r="A93" s="106" t="s">
        <v>137</v>
      </c>
      <c r="B93" s="25" t="s">
        <v>105</v>
      </c>
      <c r="C93" s="25" t="s">
        <v>85</v>
      </c>
      <c r="D93" s="25" t="s">
        <v>84</v>
      </c>
      <c r="E93" s="25" t="s">
        <v>250</v>
      </c>
      <c r="F93" s="25" t="s">
        <v>136</v>
      </c>
      <c r="G93" s="25"/>
      <c r="H93" s="25"/>
      <c r="I93" s="26">
        <f t="shared" si="16"/>
        <v>151340.7</v>
      </c>
      <c r="J93" s="131">
        <f t="shared" si="16"/>
        <v>0</v>
      </c>
      <c r="K93" s="131">
        <f t="shared" si="16"/>
        <v>151340.7</v>
      </c>
      <c r="L93" s="131">
        <f t="shared" si="16"/>
        <v>147550.7</v>
      </c>
      <c r="M93" s="131">
        <f t="shared" si="16"/>
        <v>0</v>
      </c>
      <c r="N93" s="135"/>
      <c r="O93" s="135"/>
      <c r="P93" s="135"/>
      <c r="Q93" s="135"/>
      <c r="R93" s="131">
        <f>R94</f>
        <v>147550.7</v>
      </c>
      <c r="S93" s="52"/>
    </row>
    <row r="94" spans="1:19" s="38" customFormat="1" ht="24" customHeight="1">
      <c r="A94" s="110" t="s">
        <v>123</v>
      </c>
      <c r="B94" s="27" t="s">
        <v>105</v>
      </c>
      <c r="C94" s="27" t="s">
        <v>85</v>
      </c>
      <c r="D94" s="27" t="s">
        <v>84</v>
      </c>
      <c r="E94" s="27" t="s">
        <v>250</v>
      </c>
      <c r="F94" s="27" t="s">
        <v>136</v>
      </c>
      <c r="G94" s="27" t="s">
        <v>112</v>
      </c>
      <c r="H94" s="27"/>
      <c r="I94" s="28">
        <v>151340.7</v>
      </c>
      <c r="J94" s="132">
        <v>0</v>
      </c>
      <c r="K94" s="132">
        <f>I94+J94</f>
        <v>151340.7</v>
      </c>
      <c r="L94" s="132">
        <v>147550.7</v>
      </c>
      <c r="M94" s="133">
        <v>0</v>
      </c>
      <c r="N94" s="133"/>
      <c r="O94" s="133"/>
      <c r="P94" s="133"/>
      <c r="Q94" s="133"/>
      <c r="R94" s="133">
        <f>L94+M94</f>
        <v>147550.7</v>
      </c>
      <c r="S94" s="52"/>
    </row>
    <row r="95" spans="1:19" s="38" customFormat="1" ht="15">
      <c r="A95" s="106" t="s">
        <v>190</v>
      </c>
      <c r="B95" s="25" t="s">
        <v>105</v>
      </c>
      <c r="C95" s="25" t="s">
        <v>85</v>
      </c>
      <c r="D95" s="25" t="s">
        <v>84</v>
      </c>
      <c r="E95" s="25" t="s">
        <v>251</v>
      </c>
      <c r="F95" s="25"/>
      <c r="G95" s="25"/>
      <c r="H95" s="25"/>
      <c r="I95" s="26">
        <f aca="true" t="shared" si="17" ref="I95:M97">I96</f>
        <v>64431.6</v>
      </c>
      <c r="J95" s="131">
        <f t="shared" si="17"/>
        <v>0</v>
      </c>
      <c r="K95" s="131">
        <f t="shared" si="17"/>
        <v>64431.6</v>
      </c>
      <c r="L95" s="131">
        <f t="shared" si="17"/>
        <v>64431.6</v>
      </c>
      <c r="M95" s="131">
        <f t="shared" si="17"/>
        <v>0</v>
      </c>
      <c r="N95" s="135"/>
      <c r="O95" s="135"/>
      <c r="P95" s="135"/>
      <c r="Q95" s="135"/>
      <c r="R95" s="131">
        <f>R96</f>
        <v>64431.6</v>
      </c>
      <c r="S95" s="52"/>
    </row>
    <row r="96" spans="1:19" s="38" customFormat="1" ht="45">
      <c r="A96" s="109" t="s">
        <v>135</v>
      </c>
      <c r="B96" s="25" t="s">
        <v>105</v>
      </c>
      <c r="C96" s="25" t="s">
        <v>85</v>
      </c>
      <c r="D96" s="25" t="s">
        <v>84</v>
      </c>
      <c r="E96" s="25" t="s">
        <v>251</v>
      </c>
      <c r="F96" s="25" t="s">
        <v>134</v>
      </c>
      <c r="G96" s="25"/>
      <c r="H96" s="25"/>
      <c r="I96" s="26">
        <f t="shared" si="17"/>
        <v>64431.6</v>
      </c>
      <c r="J96" s="131">
        <f t="shared" si="17"/>
        <v>0</v>
      </c>
      <c r="K96" s="131">
        <f t="shared" si="17"/>
        <v>64431.6</v>
      </c>
      <c r="L96" s="131">
        <f t="shared" si="17"/>
        <v>64431.6</v>
      </c>
      <c r="M96" s="131">
        <f t="shared" si="17"/>
        <v>0</v>
      </c>
      <c r="N96" s="135"/>
      <c r="O96" s="135"/>
      <c r="P96" s="135"/>
      <c r="Q96" s="135"/>
      <c r="R96" s="131">
        <f>R97</f>
        <v>64431.6</v>
      </c>
      <c r="S96" s="52"/>
    </row>
    <row r="97" spans="1:19" s="38" customFormat="1" ht="18.75" customHeight="1">
      <c r="A97" s="106" t="s">
        <v>137</v>
      </c>
      <c r="B97" s="25" t="s">
        <v>105</v>
      </c>
      <c r="C97" s="25" t="s">
        <v>85</v>
      </c>
      <c r="D97" s="25" t="s">
        <v>84</v>
      </c>
      <c r="E97" s="25" t="s">
        <v>251</v>
      </c>
      <c r="F97" s="25" t="s">
        <v>136</v>
      </c>
      <c r="G97" s="25"/>
      <c r="H97" s="25"/>
      <c r="I97" s="26">
        <f t="shared" si="17"/>
        <v>64431.6</v>
      </c>
      <c r="J97" s="131">
        <f t="shared" si="17"/>
        <v>0</v>
      </c>
      <c r="K97" s="131">
        <f t="shared" si="17"/>
        <v>64431.6</v>
      </c>
      <c r="L97" s="131">
        <f t="shared" si="17"/>
        <v>64431.6</v>
      </c>
      <c r="M97" s="131">
        <f t="shared" si="17"/>
        <v>0</v>
      </c>
      <c r="N97" s="135"/>
      <c r="O97" s="135"/>
      <c r="P97" s="135"/>
      <c r="Q97" s="135"/>
      <c r="R97" s="131">
        <f>R98</f>
        <v>64431.6</v>
      </c>
      <c r="S97" s="52"/>
    </row>
    <row r="98" spans="1:19" s="49" customFormat="1" ht="18.75" customHeight="1">
      <c r="A98" s="108" t="s">
        <v>122</v>
      </c>
      <c r="B98" s="27" t="s">
        <v>105</v>
      </c>
      <c r="C98" s="27" t="s">
        <v>85</v>
      </c>
      <c r="D98" s="27" t="s">
        <v>84</v>
      </c>
      <c r="E98" s="27" t="s">
        <v>251</v>
      </c>
      <c r="F98" s="27" t="s">
        <v>136</v>
      </c>
      <c r="G98" s="27" t="s">
        <v>111</v>
      </c>
      <c r="H98" s="27"/>
      <c r="I98" s="28">
        <v>64431.6</v>
      </c>
      <c r="J98" s="132">
        <v>0</v>
      </c>
      <c r="K98" s="132">
        <f>I98+J98</f>
        <v>64431.6</v>
      </c>
      <c r="L98" s="132">
        <v>64431.6</v>
      </c>
      <c r="M98" s="133">
        <v>0</v>
      </c>
      <c r="N98" s="133"/>
      <c r="O98" s="133"/>
      <c r="P98" s="133"/>
      <c r="Q98" s="140"/>
      <c r="R98" s="133">
        <f>L98+M98</f>
        <v>64431.6</v>
      </c>
      <c r="S98" s="103"/>
    </row>
    <row r="99" spans="1:19" s="38" customFormat="1" ht="90">
      <c r="A99" s="106" t="s">
        <v>252</v>
      </c>
      <c r="B99" s="25" t="s">
        <v>105</v>
      </c>
      <c r="C99" s="25" t="s">
        <v>85</v>
      </c>
      <c r="D99" s="25" t="s">
        <v>84</v>
      </c>
      <c r="E99" s="25" t="s">
        <v>254</v>
      </c>
      <c r="F99" s="25"/>
      <c r="G99" s="25"/>
      <c r="H99" s="25"/>
      <c r="I99" s="26">
        <f aca="true" t="shared" si="18" ref="I99:M102">I100</f>
        <v>98</v>
      </c>
      <c r="J99" s="131">
        <f t="shared" si="18"/>
        <v>0</v>
      </c>
      <c r="K99" s="131">
        <f t="shared" si="18"/>
        <v>98</v>
      </c>
      <c r="L99" s="131">
        <f t="shared" si="18"/>
        <v>103.5</v>
      </c>
      <c r="M99" s="131">
        <f t="shared" si="18"/>
        <v>0</v>
      </c>
      <c r="N99" s="135"/>
      <c r="O99" s="135"/>
      <c r="P99" s="135"/>
      <c r="Q99" s="135"/>
      <c r="R99" s="131">
        <f>R100</f>
        <v>103.5</v>
      </c>
      <c r="S99" s="52"/>
    </row>
    <row r="100" spans="1:19" s="38" customFormat="1" ht="18" customHeight="1">
      <c r="A100" s="106" t="s">
        <v>190</v>
      </c>
      <c r="B100" s="25" t="s">
        <v>105</v>
      </c>
      <c r="C100" s="25" t="s">
        <v>85</v>
      </c>
      <c r="D100" s="25" t="s">
        <v>84</v>
      </c>
      <c r="E100" s="25" t="s">
        <v>253</v>
      </c>
      <c r="F100" s="25"/>
      <c r="G100" s="25"/>
      <c r="H100" s="25"/>
      <c r="I100" s="26">
        <f t="shared" si="18"/>
        <v>98</v>
      </c>
      <c r="J100" s="131">
        <f t="shared" si="18"/>
        <v>0</v>
      </c>
      <c r="K100" s="131">
        <f t="shared" si="18"/>
        <v>98</v>
      </c>
      <c r="L100" s="131">
        <f t="shared" si="18"/>
        <v>103.5</v>
      </c>
      <c r="M100" s="131">
        <f t="shared" si="18"/>
        <v>0</v>
      </c>
      <c r="N100" s="135"/>
      <c r="O100" s="135"/>
      <c r="P100" s="135"/>
      <c r="Q100" s="135"/>
      <c r="R100" s="131">
        <f>R101</f>
        <v>103.5</v>
      </c>
      <c r="S100" s="52"/>
    </row>
    <row r="101" spans="1:19" s="38" customFormat="1" ht="45">
      <c r="A101" s="109" t="s">
        <v>135</v>
      </c>
      <c r="B101" s="25" t="s">
        <v>105</v>
      </c>
      <c r="C101" s="25" t="s">
        <v>85</v>
      </c>
      <c r="D101" s="25" t="s">
        <v>84</v>
      </c>
      <c r="E101" s="25" t="s">
        <v>253</v>
      </c>
      <c r="F101" s="25" t="s">
        <v>134</v>
      </c>
      <c r="G101" s="25"/>
      <c r="H101" s="25"/>
      <c r="I101" s="26">
        <f t="shared" si="18"/>
        <v>98</v>
      </c>
      <c r="J101" s="131">
        <f t="shared" si="18"/>
        <v>0</v>
      </c>
      <c r="K101" s="131">
        <f t="shared" si="18"/>
        <v>98</v>
      </c>
      <c r="L101" s="131">
        <f t="shared" si="18"/>
        <v>103.5</v>
      </c>
      <c r="M101" s="131">
        <f t="shared" si="18"/>
        <v>0</v>
      </c>
      <c r="N101" s="135"/>
      <c r="O101" s="135"/>
      <c r="P101" s="135"/>
      <c r="Q101" s="135"/>
      <c r="R101" s="131">
        <f>R102</f>
        <v>103.5</v>
      </c>
      <c r="S101" s="52"/>
    </row>
    <row r="102" spans="1:19" s="38" customFormat="1" ht="15">
      <c r="A102" s="106" t="s">
        <v>137</v>
      </c>
      <c r="B102" s="25" t="s">
        <v>105</v>
      </c>
      <c r="C102" s="25" t="s">
        <v>85</v>
      </c>
      <c r="D102" s="25" t="s">
        <v>84</v>
      </c>
      <c r="E102" s="25" t="s">
        <v>253</v>
      </c>
      <c r="F102" s="25" t="s">
        <v>136</v>
      </c>
      <c r="G102" s="25"/>
      <c r="H102" s="25"/>
      <c r="I102" s="26">
        <f t="shared" si="18"/>
        <v>98</v>
      </c>
      <c r="J102" s="131">
        <f t="shared" si="18"/>
        <v>0</v>
      </c>
      <c r="K102" s="131">
        <f t="shared" si="18"/>
        <v>98</v>
      </c>
      <c r="L102" s="131">
        <f t="shared" si="18"/>
        <v>103.5</v>
      </c>
      <c r="M102" s="131">
        <f t="shared" si="18"/>
        <v>0</v>
      </c>
      <c r="N102" s="135"/>
      <c r="O102" s="135"/>
      <c r="P102" s="135"/>
      <c r="Q102" s="135"/>
      <c r="R102" s="131">
        <f>R103</f>
        <v>103.5</v>
      </c>
      <c r="S102" s="52"/>
    </row>
    <row r="103" spans="1:19" s="38" customFormat="1" ht="21" customHeight="1">
      <c r="A103" s="108" t="s">
        <v>122</v>
      </c>
      <c r="B103" s="27" t="s">
        <v>105</v>
      </c>
      <c r="C103" s="27" t="s">
        <v>85</v>
      </c>
      <c r="D103" s="27" t="s">
        <v>84</v>
      </c>
      <c r="E103" s="27" t="s">
        <v>253</v>
      </c>
      <c r="F103" s="27" t="s">
        <v>136</v>
      </c>
      <c r="G103" s="27" t="s">
        <v>111</v>
      </c>
      <c r="H103" s="27"/>
      <c r="I103" s="28">
        <v>98</v>
      </c>
      <c r="J103" s="132">
        <v>0</v>
      </c>
      <c r="K103" s="132">
        <f>I103+J103</f>
        <v>98</v>
      </c>
      <c r="L103" s="132">
        <v>103.5</v>
      </c>
      <c r="M103" s="133">
        <v>0</v>
      </c>
      <c r="N103" s="133"/>
      <c r="O103" s="133"/>
      <c r="P103" s="133"/>
      <c r="Q103" s="133"/>
      <c r="R103" s="133">
        <f>L103+M103</f>
        <v>103.5</v>
      </c>
      <c r="S103" s="52"/>
    </row>
    <row r="104" spans="1:19" s="38" customFormat="1" ht="45">
      <c r="A104" s="106" t="s">
        <v>261</v>
      </c>
      <c r="B104" s="25" t="s">
        <v>105</v>
      </c>
      <c r="C104" s="25" t="s">
        <v>85</v>
      </c>
      <c r="D104" s="25" t="s">
        <v>84</v>
      </c>
      <c r="E104" s="25" t="s">
        <v>262</v>
      </c>
      <c r="F104" s="25"/>
      <c r="G104" s="25"/>
      <c r="H104" s="25"/>
      <c r="I104" s="26">
        <f>I109+I105</f>
        <v>7806.6</v>
      </c>
      <c r="J104" s="131">
        <f>J109+J105</f>
        <v>0</v>
      </c>
      <c r="K104" s="131">
        <f>K109+K105</f>
        <v>7806.6</v>
      </c>
      <c r="L104" s="131">
        <f>L109+L105</f>
        <v>7611.2</v>
      </c>
      <c r="M104" s="131">
        <f>M109+M105</f>
        <v>0</v>
      </c>
      <c r="N104" s="134"/>
      <c r="O104" s="134"/>
      <c r="P104" s="134"/>
      <c r="Q104" s="135"/>
      <c r="R104" s="131">
        <f>R109+R105</f>
        <v>7611.2</v>
      </c>
      <c r="S104" s="52"/>
    </row>
    <row r="105" spans="1:19" s="49" customFormat="1" ht="15.75">
      <c r="A105" s="107" t="s">
        <v>190</v>
      </c>
      <c r="B105" s="25" t="s">
        <v>105</v>
      </c>
      <c r="C105" s="25" t="s">
        <v>85</v>
      </c>
      <c r="D105" s="25" t="s">
        <v>84</v>
      </c>
      <c r="E105" s="25" t="s">
        <v>422</v>
      </c>
      <c r="F105" s="25"/>
      <c r="G105" s="25"/>
      <c r="H105" s="43"/>
      <c r="I105" s="26">
        <f aca="true" t="shared" si="19" ref="I105:M107">I106</f>
        <v>3903.3</v>
      </c>
      <c r="J105" s="131">
        <f t="shared" si="19"/>
        <v>0</v>
      </c>
      <c r="K105" s="131">
        <f t="shared" si="19"/>
        <v>3903.3</v>
      </c>
      <c r="L105" s="131">
        <f t="shared" si="19"/>
        <v>3805.6</v>
      </c>
      <c r="M105" s="131">
        <f t="shared" si="19"/>
        <v>0</v>
      </c>
      <c r="N105" s="135"/>
      <c r="O105" s="135"/>
      <c r="P105" s="135"/>
      <c r="Q105" s="134"/>
      <c r="R105" s="131">
        <f>R106</f>
        <v>3805.6</v>
      </c>
      <c r="S105" s="103"/>
    </row>
    <row r="106" spans="1:19" s="49" customFormat="1" ht="45">
      <c r="A106" s="109" t="s">
        <v>135</v>
      </c>
      <c r="B106" s="25" t="s">
        <v>105</v>
      </c>
      <c r="C106" s="25" t="s">
        <v>85</v>
      </c>
      <c r="D106" s="25" t="s">
        <v>84</v>
      </c>
      <c r="E106" s="25" t="s">
        <v>422</v>
      </c>
      <c r="F106" s="25" t="s">
        <v>134</v>
      </c>
      <c r="G106" s="25"/>
      <c r="H106" s="25"/>
      <c r="I106" s="26">
        <f t="shared" si="19"/>
        <v>3903.3</v>
      </c>
      <c r="J106" s="131">
        <f t="shared" si="19"/>
        <v>0</v>
      </c>
      <c r="K106" s="131">
        <f t="shared" si="19"/>
        <v>3903.3</v>
      </c>
      <c r="L106" s="131">
        <f t="shared" si="19"/>
        <v>3805.6</v>
      </c>
      <c r="M106" s="131">
        <f t="shared" si="19"/>
        <v>0</v>
      </c>
      <c r="N106" s="135"/>
      <c r="O106" s="135"/>
      <c r="P106" s="135"/>
      <c r="Q106" s="134"/>
      <c r="R106" s="131">
        <f>R107</f>
        <v>3805.6</v>
      </c>
      <c r="S106" s="103"/>
    </row>
    <row r="107" spans="1:19" s="49" customFormat="1" ht="15.75">
      <c r="A107" s="106" t="s">
        <v>137</v>
      </c>
      <c r="B107" s="25" t="s">
        <v>105</v>
      </c>
      <c r="C107" s="25" t="s">
        <v>85</v>
      </c>
      <c r="D107" s="25" t="s">
        <v>84</v>
      </c>
      <c r="E107" s="25" t="s">
        <v>422</v>
      </c>
      <c r="F107" s="25" t="s">
        <v>136</v>
      </c>
      <c r="G107" s="25"/>
      <c r="H107" s="25"/>
      <c r="I107" s="26">
        <f t="shared" si="19"/>
        <v>3903.3</v>
      </c>
      <c r="J107" s="131">
        <f t="shared" si="19"/>
        <v>0</v>
      </c>
      <c r="K107" s="131">
        <f t="shared" si="19"/>
        <v>3903.3</v>
      </c>
      <c r="L107" s="131">
        <f t="shared" si="19"/>
        <v>3805.6</v>
      </c>
      <c r="M107" s="131">
        <f t="shared" si="19"/>
        <v>0</v>
      </c>
      <c r="N107" s="135"/>
      <c r="O107" s="135"/>
      <c r="P107" s="135"/>
      <c r="Q107" s="134"/>
      <c r="R107" s="131">
        <f>R108</f>
        <v>3805.6</v>
      </c>
      <c r="S107" s="103"/>
    </row>
    <row r="108" spans="1:19" s="49" customFormat="1" ht="19.5" customHeight="1">
      <c r="A108" s="108" t="s">
        <v>123</v>
      </c>
      <c r="B108" s="27" t="s">
        <v>105</v>
      </c>
      <c r="C108" s="27" t="s">
        <v>85</v>
      </c>
      <c r="D108" s="27" t="s">
        <v>84</v>
      </c>
      <c r="E108" s="27" t="s">
        <v>422</v>
      </c>
      <c r="F108" s="27" t="s">
        <v>136</v>
      </c>
      <c r="G108" s="27" t="s">
        <v>112</v>
      </c>
      <c r="H108" s="27"/>
      <c r="I108" s="28">
        <v>3903.3</v>
      </c>
      <c r="J108" s="132">
        <v>0</v>
      </c>
      <c r="K108" s="132">
        <f>I108+J108</f>
        <v>3903.3</v>
      </c>
      <c r="L108" s="132">
        <v>3805.6</v>
      </c>
      <c r="M108" s="133">
        <v>0</v>
      </c>
      <c r="N108" s="133"/>
      <c r="O108" s="133"/>
      <c r="P108" s="133"/>
      <c r="Q108" s="140"/>
      <c r="R108" s="133">
        <f>L108+M108</f>
        <v>3805.6</v>
      </c>
      <c r="S108" s="103"/>
    </row>
    <row r="109" spans="1:19" s="49" customFormat="1" ht="15.75">
      <c r="A109" s="107" t="s">
        <v>190</v>
      </c>
      <c r="B109" s="25" t="s">
        <v>105</v>
      </c>
      <c r="C109" s="25" t="s">
        <v>85</v>
      </c>
      <c r="D109" s="25" t="s">
        <v>84</v>
      </c>
      <c r="E109" s="25" t="s">
        <v>263</v>
      </c>
      <c r="F109" s="25"/>
      <c r="G109" s="25"/>
      <c r="H109" s="43"/>
      <c r="I109" s="26">
        <f aca="true" t="shared" si="20" ref="I109:M111">I110</f>
        <v>3903.3</v>
      </c>
      <c r="J109" s="131">
        <f t="shared" si="20"/>
        <v>0</v>
      </c>
      <c r="K109" s="131">
        <f t="shared" si="20"/>
        <v>3903.3</v>
      </c>
      <c r="L109" s="131">
        <f t="shared" si="20"/>
        <v>3805.6</v>
      </c>
      <c r="M109" s="131">
        <f t="shared" si="20"/>
        <v>0</v>
      </c>
      <c r="N109" s="135"/>
      <c r="O109" s="135"/>
      <c r="P109" s="135"/>
      <c r="Q109" s="134"/>
      <c r="R109" s="131">
        <f>R110</f>
        <v>3805.6</v>
      </c>
      <c r="S109" s="103"/>
    </row>
    <row r="110" spans="1:19" s="51" customFormat="1" ht="45">
      <c r="A110" s="109" t="s">
        <v>135</v>
      </c>
      <c r="B110" s="25" t="s">
        <v>105</v>
      </c>
      <c r="C110" s="25" t="s">
        <v>85</v>
      </c>
      <c r="D110" s="25" t="s">
        <v>84</v>
      </c>
      <c r="E110" s="25" t="s">
        <v>263</v>
      </c>
      <c r="F110" s="25" t="s">
        <v>134</v>
      </c>
      <c r="G110" s="25"/>
      <c r="H110" s="25"/>
      <c r="I110" s="26">
        <f t="shared" si="20"/>
        <v>3903.3</v>
      </c>
      <c r="J110" s="131">
        <f t="shared" si="20"/>
        <v>0</v>
      </c>
      <c r="K110" s="131">
        <f t="shared" si="20"/>
        <v>3903.3</v>
      </c>
      <c r="L110" s="131">
        <f t="shared" si="20"/>
        <v>3805.6</v>
      </c>
      <c r="M110" s="131">
        <f t="shared" si="20"/>
        <v>0</v>
      </c>
      <c r="N110" s="135"/>
      <c r="O110" s="135"/>
      <c r="P110" s="135"/>
      <c r="Q110" s="135"/>
      <c r="R110" s="131">
        <f>R111</f>
        <v>3805.6</v>
      </c>
      <c r="S110" s="104"/>
    </row>
    <row r="111" spans="1:19" s="51" customFormat="1" ht="15.75">
      <c r="A111" s="106" t="s">
        <v>137</v>
      </c>
      <c r="B111" s="25" t="s">
        <v>105</v>
      </c>
      <c r="C111" s="25" t="s">
        <v>85</v>
      </c>
      <c r="D111" s="25" t="s">
        <v>84</v>
      </c>
      <c r="E111" s="25" t="s">
        <v>263</v>
      </c>
      <c r="F111" s="25" t="s">
        <v>136</v>
      </c>
      <c r="G111" s="25"/>
      <c r="H111" s="25"/>
      <c r="I111" s="26">
        <f t="shared" si="20"/>
        <v>3903.3</v>
      </c>
      <c r="J111" s="131">
        <f t="shared" si="20"/>
        <v>0</v>
      </c>
      <c r="K111" s="131">
        <f t="shared" si="20"/>
        <v>3903.3</v>
      </c>
      <c r="L111" s="131">
        <f t="shared" si="20"/>
        <v>3805.6</v>
      </c>
      <c r="M111" s="131">
        <f t="shared" si="20"/>
        <v>0</v>
      </c>
      <c r="N111" s="134"/>
      <c r="O111" s="134"/>
      <c r="P111" s="134"/>
      <c r="Q111" s="135"/>
      <c r="R111" s="131">
        <f>R112</f>
        <v>3805.6</v>
      </c>
      <c r="S111" s="104"/>
    </row>
    <row r="112" spans="1:19" s="51" customFormat="1" ht="16.5" customHeight="1">
      <c r="A112" s="108" t="s">
        <v>122</v>
      </c>
      <c r="B112" s="27" t="s">
        <v>105</v>
      </c>
      <c r="C112" s="27" t="s">
        <v>85</v>
      </c>
      <c r="D112" s="27" t="s">
        <v>84</v>
      </c>
      <c r="E112" s="27" t="s">
        <v>263</v>
      </c>
      <c r="F112" s="27" t="s">
        <v>136</v>
      </c>
      <c r="G112" s="27" t="s">
        <v>111</v>
      </c>
      <c r="H112" s="27"/>
      <c r="I112" s="28">
        <v>3903.3</v>
      </c>
      <c r="J112" s="132">
        <v>0</v>
      </c>
      <c r="K112" s="132">
        <f>I112+J112</f>
        <v>3903.3</v>
      </c>
      <c r="L112" s="132">
        <v>3805.6</v>
      </c>
      <c r="M112" s="133">
        <v>0</v>
      </c>
      <c r="N112" s="140"/>
      <c r="O112" s="140"/>
      <c r="P112" s="140"/>
      <c r="Q112" s="133"/>
      <c r="R112" s="133">
        <f>L112+M112</f>
        <v>3805.6</v>
      </c>
      <c r="S112" s="104"/>
    </row>
    <row r="113" spans="1:19" s="51" customFormat="1" ht="30">
      <c r="A113" s="106" t="s">
        <v>256</v>
      </c>
      <c r="B113" s="25" t="s">
        <v>105</v>
      </c>
      <c r="C113" s="25" t="s">
        <v>85</v>
      </c>
      <c r="D113" s="25" t="s">
        <v>84</v>
      </c>
      <c r="E113" s="25" t="s">
        <v>257</v>
      </c>
      <c r="F113" s="25"/>
      <c r="G113" s="25"/>
      <c r="H113" s="25"/>
      <c r="I113" s="26">
        <f aca="true" t="shared" si="21" ref="I113:M116">I114</f>
        <v>2385.4</v>
      </c>
      <c r="J113" s="131">
        <f t="shared" si="21"/>
        <v>0</v>
      </c>
      <c r="K113" s="131">
        <f t="shared" si="21"/>
        <v>2385.4</v>
      </c>
      <c r="L113" s="131">
        <f t="shared" si="21"/>
        <v>2385.4</v>
      </c>
      <c r="M113" s="131">
        <f t="shared" si="21"/>
        <v>0</v>
      </c>
      <c r="N113" s="134"/>
      <c r="O113" s="134"/>
      <c r="P113" s="134"/>
      <c r="Q113" s="135"/>
      <c r="R113" s="131">
        <f>R114</f>
        <v>2385.4</v>
      </c>
      <c r="S113" s="104"/>
    </row>
    <row r="114" spans="1:19" s="51" customFormat="1" ht="18" customHeight="1">
      <c r="A114" s="107" t="s">
        <v>190</v>
      </c>
      <c r="B114" s="25" t="s">
        <v>105</v>
      </c>
      <c r="C114" s="25" t="s">
        <v>85</v>
      </c>
      <c r="D114" s="25" t="s">
        <v>84</v>
      </c>
      <c r="E114" s="25" t="s">
        <v>258</v>
      </c>
      <c r="F114" s="25"/>
      <c r="G114" s="25"/>
      <c r="H114" s="43"/>
      <c r="I114" s="26">
        <f t="shared" si="21"/>
        <v>2385.4</v>
      </c>
      <c r="J114" s="131">
        <f t="shared" si="21"/>
        <v>0</v>
      </c>
      <c r="K114" s="131">
        <f t="shared" si="21"/>
        <v>2385.4</v>
      </c>
      <c r="L114" s="131">
        <f t="shared" si="21"/>
        <v>2385.4</v>
      </c>
      <c r="M114" s="131">
        <f t="shared" si="21"/>
        <v>0</v>
      </c>
      <c r="N114" s="135"/>
      <c r="O114" s="135"/>
      <c r="P114" s="135"/>
      <c r="Q114" s="135"/>
      <c r="R114" s="131">
        <f>R115</f>
        <v>2385.4</v>
      </c>
      <c r="S114" s="104"/>
    </row>
    <row r="115" spans="1:19" s="51" customFormat="1" ht="45.75" customHeight="1">
      <c r="A115" s="109" t="s">
        <v>135</v>
      </c>
      <c r="B115" s="25" t="s">
        <v>105</v>
      </c>
      <c r="C115" s="25" t="s">
        <v>85</v>
      </c>
      <c r="D115" s="25" t="s">
        <v>84</v>
      </c>
      <c r="E115" s="25" t="s">
        <v>258</v>
      </c>
      <c r="F115" s="25" t="s">
        <v>134</v>
      </c>
      <c r="G115" s="25"/>
      <c r="H115" s="25"/>
      <c r="I115" s="26">
        <f t="shared" si="21"/>
        <v>2385.4</v>
      </c>
      <c r="J115" s="131">
        <f t="shared" si="21"/>
        <v>0</v>
      </c>
      <c r="K115" s="131">
        <f t="shared" si="21"/>
        <v>2385.4</v>
      </c>
      <c r="L115" s="131">
        <f t="shared" si="21"/>
        <v>2385.4</v>
      </c>
      <c r="M115" s="131">
        <f t="shared" si="21"/>
        <v>0</v>
      </c>
      <c r="N115" s="135"/>
      <c r="O115" s="135"/>
      <c r="P115" s="135"/>
      <c r="Q115" s="135"/>
      <c r="R115" s="131">
        <f>R116</f>
        <v>2385.4</v>
      </c>
      <c r="S115" s="104"/>
    </row>
    <row r="116" spans="1:19" s="51" customFormat="1" ht="18.75" customHeight="1">
      <c r="A116" s="106" t="s">
        <v>137</v>
      </c>
      <c r="B116" s="25" t="s">
        <v>105</v>
      </c>
      <c r="C116" s="25" t="s">
        <v>85</v>
      </c>
      <c r="D116" s="25" t="s">
        <v>84</v>
      </c>
      <c r="E116" s="25" t="s">
        <v>258</v>
      </c>
      <c r="F116" s="25" t="s">
        <v>136</v>
      </c>
      <c r="G116" s="25"/>
      <c r="H116" s="25"/>
      <c r="I116" s="26">
        <f t="shared" si="21"/>
        <v>2385.4</v>
      </c>
      <c r="J116" s="131">
        <f t="shared" si="21"/>
        <v>0</v>
      </c>
      <c r="K116" s="131">
        <f t="shared" si="21"/>
        <v>2385.4</v>
      </c>
      <c r="L116" s="131">
        <f t="shared" si="21"/>
        <v>2385.4</v>
      </c>
      <c r="M116" s="131">
        <f t="shared" si="21"/>
        <v>0</v>
      </c>
      <c r="N116" s="135"/>
      <c r="O116" s="135"/>
      <c r="P116" s="135"/>
      <c r="Q116" s="135"/>
      <c r="R116" s="131">
        <f>R117</f>
        <v>2385.4</v>
      </c>
      <c r="S116" s="104"/>
    </row>
    <row r="117" spans="1:19" s="51" customFormat="1" ht="18" customHeight="1">
      <c r="A117" s="108" t="s">
        <v>122</v>
      </c>
      <c r="B117" s="27" t="s">
        <v>105</v>
      </c>
      <c r="C117" s="27" t="s">
        <v>85</v>
      </c>
      <c r="D117" s="27" t="s">
        <v>84</v>
      </c>
      <c r="E117" s="27" t="s">
        <v>258</v>
      </c>
      <c r="F117" s="27" t="s">
        <v>136</v>
      </c>
      <c r="G117" s="27" t="s">
        <v>111</v>
      </c>
      <c r="H117" s="27"/>
      <c r="I117" s="28">
        <v>2385.4</v>
      </c>
      <c r="J117" s="132">
        <v>0</v>
      </c>
      <c r="K117" s="132">
        <f>I117+J117</f>
        <v>2385.4</v>
      </c>
      <c r="L117" s="132">
        <v>2385.4</v>
      </c>
      <c r="M117" s="133">
        <v>0</v>
      </c>
      <c r="N117" s="133"/>
      <c r="O117" s="133"/>
      <c r="P117" s="133"/>
      <c r="Q117" s="133"/>
      <c r="R117" s="133">
        <f>L117+M117</f>
        <v>2385.4</v>
      </c>
      <c r="S117" s="104"/>
    </row>
    <row r="118" spans="1:19" s="51" customFormat="1" ht="75">
      <c r="A118" s="106" t="s">
        <v>460</v>
      </c>
      <c r="B118" s="25" t="s">
        <v>105</v>
      </c>
      <c r="C118" s="25" t="s">
        <v>85</v>
      </c>
      <c r="D118" s="25" t="s">
        <v>84</v>
      </c>
      <c r="E118" s="25" t="s">
        <v>461</v>
      </c>
      <c r="F118" s="27"/>
      <c r="G118" s="27"/>
      <c r="H118" s="27"/>
      <c r="I118" s="26">
        <f>I119</f>
        <v>25342</v>
      </c>
      <c r="J118" s="131">
        <f aca="true" t="shared" si="22" ref="J118:R118">J119</f>
        <v>0</v>
      </c>
      <c r="K118" s="131">
        <f t="shared" si="22"/>
        <v>25342</v>
      </c>
      <c r="L118" s="131">
        <f t="shared" si="22"/>
        <v>25625.7</v>
      </c>
      <c r="M118" s="131">
        <f t="shared" si="22"/>
        <v>0</v>
      </c>
      <c r="N118" s="131">
        <f t="shared" si="22"/>
        <v>0</v>
      </c>
      <c r="O118" s="131">
        <f t="shared" si="22"/>
        <v>0</v>
      </c>
      <c r="P118" s="131">
        <f t="shared" si="22"/>
        <v>0</v>
      </c>
      <c r="Q118" s="131">
        <f t="shared" si="22"/>
        <v>0</v>
      </c>
      <c r="R118" s="131">
        <f t="shared" si="22"/>
        <v>25625.7</v>
      </c>
      <c r="S118" s="104"/>
    </row>
    <row r="119" spans="1:19" s="51" customFormat="1" ht="75" customHeight="1">
      <c r="A119" s="107" t="s">
        <v>487</v>
      </c>
      <c r="B119" s="25" t="s">
        <v>105</v>
      </c>
      <c r="C119" s="25" t="s">
        <v>85</v>
      </c>
      <c r="D119" s="25" t="s">
        <v>84</v>
      </c>
      <c r="E119" s="25" t="s">
        <v>462</v>
      </c>
      <c r="F119" s="25"/>
      <c r="G119" s="25"/>
      <c r="H119" s="27"/>
      <c r="I119" s="26">
        <f aca="true" t="shared" si="23" ref="I119:R119">I120+I123</f>
        <v>25342</v>
      </c>
      <c r="J119" s="131">
        <f t="shared" si="23"/>
        <v>0</v>
      </c>
      <c r="K119" s="131">
        <f t="shared" si="23"/>
        <v>25342</v>
      </c>
      <c r="L119" s="131">
        <f t="shared" si="23"/>
        <v>25625.7</v>
      </c>
      <c r="M119" s="131">
        <f t="shared" si="23"/>
        <v>0</v>
      </c>
      <c r="N119" s="131">
        <f t="shared" si="23"/>
        <v>0</v>
      </c>
      <c r="O119" s="131">
        <f t="shared" si="23"/>
        <v>0</v>
      </c>
      <c r="P119" s="131">
        <f t="shared" si="23"/>
        <v>0</v>
      </c>
      <c r="Q119" s="131">
        <f t="shared" si="23"/>
        <v>0</v>
      </c>
      <c r="R119" s="131">
        <f t="shared" si="23"/>
        <v>25625.7</v>
      </c>
      <c r="S119" s="104"/>
    </row>
    <row r="120" spans="1:19" s="51" customFormat="1" ht="45">
      <c r="A120" s="109" t="s">
        <v>135</v>
      </c>
      <c r="B120" s="25" t="s">
        <v>105</v>
      </c>
      <c r="C120" s="25" t="s">
        <v>85</v>
      </c>
      <c r="D120" s="25" t="s">
        <v>84</v>
      </c>
      <c r="E120" s="25" t="s">
        <v>462</v>
      </c>
      <c r="F120" s="25" t="s">
        <v>134</v>
      </c>
      <c r="G120" s="25"/>
      <c r="H120" s="27"/>
      <c r="I120" s="26">
        <f aca="true" t="shared" si="24" ref="I120:M124">I121</f>
        <v>253.4</v>
      </c>
      <c r="J120" s="131">
        <f t="shared" si="24"/>
        <v>0</v>
      </c>
      <c r="K120" s="131">
        <f t="shared" si="24"/>
        <v>253.4</v>
      </c>
      <c r="L120" s="131">
        <f t="shared" si="24"/>
        <v>256.3</v>
      </c>
      <c r="M120" s="131">
        <f t="shared" si="24"/>
        <v>0</v>
      </c>
      <c r="N120" s="135"/>
      <c r="O120" s="135"/>
      <c r="P120" s="135"/>
      <c r="Q120" s="135"/>
      <c r="R120" s="131">
        <f>R121</f>
        <v>256.3</v>
      </c>
      <c r="S120" s="104"/>
    </row>
    <row r="121" spans="1:19" s="51" customFormat="1" ht="15.75">
      <c r="A121" s="106" t="s">
        <v>137</v>
      </c>
      <c r="B121" s="25" t="s">
        <v>105</v>
      </c>
      <c r="C121" s="25" t="s">
        <v>85</v>
      </c>
      <c r="D121" s="25" t="s">
        <v>84</v>
      </c>
      <c r="E121" s="25" t="s">
        <v>462</v>
      </c>
      <c r="F121" s="25" t="s">
        <v>136</v>
      </c>
      <c r="G121" s="25"/>
      <c r="H121" s="27"/>
      <c r="I121" s="26">
        <f t="shared" si="24"/>
        <v>253.4</v>
      </c>
      <c r="J121" s="131">
        <f t="shared" si="24"/>
        <v>0</v>
      </c>
      <c r="K121" s="131">
        <f t="shared" si="24"/>
        <v>253.4</v>
      </c>
      <c r="L121" s="131">
        <f t="shared" si="24"/>
        <v>256.3</v>
      </c>
      <c r="M121" s="131">
        <f t="shared" si="24"/>
        <v>0</v>
      </c>
      <c r="N121" s="135"/>
      <c r="O121" s="135"/>
      <c r="P121" s="135"/>
      <c r="Q121" s="135"/>
      <c r="R121" s="131">
        <f>R122</f>
        <v>256.3</v>
      </c>
      <c r="S121" s="104"/>
    </row>
    <row r="122" spans="1:19" s="51" customFormat="1" ht="19.5" customHeight="1">
      <c r="A122" s="108" t="s">
        <v>122</v>
      </c>
      <c r="B122" s="27" t="s">
        <v>105</v>
      </c>
      <c r="C122" s="27" t="s">
        <v>85</v>
      </c>
      <c r="D122" s="27" t="s">
        <v>84</v>
      </c>
      <c r="E122" s="27" t="s">
        <v>462</v>
      </c>
      <c r="F122" s="27" t="s">
        <v>136</v>
      </c>
      <c r="G122" s="27" t="s">
        <v>111</v>
      </c>
      <c r="H122" s="27"/>
      <c r="I122" s="28">
        <v>253.4</v>
      </c>
      <c r="J122" s="132">
        <v>0</v>
      </c>
      <c r="K122" s="132">
        <f>I122+J122</f>
        <v>253.4</v>
      </c>
      <c r="L122" s="132">
        <v>256.3</v>
      </c>
      <c r="M122" s="133">
        <v>0</v>
      </c>
      <c r="N122" s="133"/>
      <c r="O122" s="133"/>
      <c r="P122" s="133"/>
      <c r="Q122" s="133"/>
      <c r="R122" s="133">
        <f>L122+M122</f>
        <v>256.3</v>
      </c>
      <c r="S122" s="104"/>
    </row>
    <row r="123" spans="1:19" s="38" customFormat="1" ht="50.25" customHeight="1">
      <c r="A123" s="109" t="s">
        <v>135</v>
      </c>
      <c r="B123" s="25" t="s">
        <v>105</v>
      </c>
      <c r="C123" s="25" t="s">
        <v>85</v>
      </c>
      <c r="D123" s="25" t="s">
        <v>84</v>
      </c>
      <c r="E123" s="25" t="s">
        <v>462</v>
      </c>
      <c r="F123" s="25" t="s">
        <v>134</v>
      </c>
      <c r="G123" s="25"/>
      <c r="H123" s="27"/>
      <c r="I123" s="26">
        <f t="shared" si="24"/>
        <v>25088.6</v>
      </c>
      <c r="J123" s="131">
        <f t="shared" si="24"/>
        <v>0</v>
      </c>
      <c r="K123" s="131">
        <f t="shared" si="24"/>
        <v>25088.6</v>
      </c>
      <c r="L123" s="131">
        <f t="shared" si="24"/>
        <v>25369.4</v>
      </c>
      <c r="M123" s="131">
        <f t="shared" si="24"/>
        <v>0</v>
      </c>
      <c r="N123" s="135"/>
      <c r="O123" s="135"/>
      <c r="P123" s="135"/>
      <c r="Q123" s="135"/>
      <c r="R123" s="131">
        <f>R124</f>
        <v>25369.4</v>
      </c>
      <c r="S123" s="52"/>
    </row>
    <row r="124" spans="1:19" s="38" customFormat="1" ht="19.5" customHeight="1">
      <c r="A124" s="106" t="s">
        <v>137</v>
      </c>
      <c r="B124" s="25" t="s">
        <v>105</v>
      </c>
      <c r="C124" s="25" t="s">
        <v>85</v>
      </c>
      <c r="D124" s="25" t="s">
        <v>84</v>
      </c>
      <c r="E124" s="25" t="s">
        <v>462</v>
      </c>
      <c r="F124" s="25" t="s">
        <v>136</v>
      </c>
      <c r="G124" s="25"/>
      <c r="H124" s="27"/>
      <c r="I124" s="26">
        <f t="shared" si="24"/>
        <v>25088.6</v>
      </c>
      <c r="J124" s="131">
        <f t="shared" si="24"/>
        <v>0</v>
      </c>
      <c r="K124" s="131">
        <f t="shared" si="24"/>
        <v>25088.6</v>
      </c>
      <c r="L124" s="131">
        <f t="shared" si="24"/>
        <v>25369.4</v>
      </c>
      <c r="M124" s="131">
        <f t="shared" si="24"/>
        <v>0</v>
      </c>
      <c r="N124" s="135"/>
      <c r="O124" s="135"/>
      <c r="P124" s="135"/>
      <c r="Q124" s="135"/>
      <c r="R124" s="131">
        <f>R125</f>
        <v>25369.4</v>
      </c>
      <c r="S124" s="52"/>
    </row>
    <row r="125" spans="1:19" s="38" customFormat="1" ht="21" customHeight="1">
      <c r="A125" s="108" t="s">
        <v>123</v>
      </c>
      <c r="B125" s="27" t="s">
        <v>105</v>
      </c>
      <c r="C125" s="27" t="s">
        <v>85</v>
      </c>
      <c r="D125" s="27" t="s">
        <v>84</v>
      </c>
      <c r="E125" s="27" t="s">
        <v>462</v>
      </c>
      <c r="F125" s="27" t="s">
        <v>136</v>
      </c>
      <c r="G125" s="27" t="s">
        <v>112</v>
      </c>
      <c r="H125" s="27"/>
      <c r="I125" s="28">
        <v>25088.6</v>
      </c>
      <c r="J125" s="132">
        <v>0</v>
      </c>
      <c r="K125" s="132">
        <f>I125+J125</f>
        <v>25088.6</v>
      </c>
      <c r="L125" s="132">
        <v>25369.4</v>
      </c>
      <c r="M125" s="133">
        <v>0</v>
      </c>
      <c r="N125" s="133"/>
      <c r="O125" s="133"/>
      <c r="P125" s="133"/>
      <c r="Q125" s="133"/>
      <c r="R125" s="133">
        <f>L125+M125</f>
        <v>25369.4</v>
      </c>
      <c r="S125" s="52"/>
    </row>
    <row r="126" spans="1:19" s="38" customFormat="1" ht="60">
      <c r="A126" s="106" t="s">
        <v>443</v>
      </c>
      <c r="B126" s="25" t="s">
        <v>444</v>
      </c>
      <c r="C126" s="25" t="s">
        <v>85</v>
      </c>
      <c r="D126" s="25" t="s">
        <v>84</v>
      </c>
      <c r="E126" s="25" t="s">
        <v>445</v>
      </c>
      <c r="F126" s="25"/>
      <c r="G126" s="25"/>
      <c r="H126" s="27"/>
      <c r="I126" s="26">
        <f aca="true" t="shared" si="25" ref="I126:M130">I127</f>
        <v>399.7</v>
      </c>
      <c r="J126" s="131">
        <f t="shared" si="25"/>
        <v>0</v>
      </c>
      <c r="K126" s="131">
        <f t="shared" si="25"/>
        <v>399.7</v>
      </c>
      <c r="L126" s="131">
        <f t="shared" si="25"/>
        <v>419.7</v>
      </c>
      <c r="M126" s="131">
        <f t="shared" si="25"/>
        <v>0</v>
      </c>
      <c r="N126" s="135"/>
      <c r="O126" s="135"/>
      <c r="P126" s="135"/>
      <c r="Q126" s="135"/>
      <c r="R126" s="131">
        <f>R127</f>
        <v>419.7</v>
      </c>
      <c r="S126" s="52"/>
    </row>
    <row r="127" spans="1:19" s="38" customFormat="1" ht="30">
      <c r="A127" s="106" t="s">
        <v>446</v>
      </c>
      <c r="B127" s="25" t="s">
        <v>444</v>
      </c>
      <c r="C127" s="25" t="s">
        <v>85</v>
      </c>
      <c r="D127" s="25" t="s">
        <v>84</v>
      </c>
      <c r="E127" s="25" t="s">
        <v>447</v>
      </c>
      <c r="F127" s="25"/>
      <c r="G127" s="25"/>
      <c r="H127" s="27"/>
      <c r="I127" s="26">
        <f t="shared" si="25"/>
        <v>399.7</v>
      </c>
      <c r="J127" s="131">
        <f t="shared" si="25"/>
        <v>0</v>
      </c>
      <c r="K127" s="131">
        <f t="shared" si="25"/>
        <v>399.7</v>
      </c>
      <c r="L127" s="131">
        <f t="shared" si="25"/>
        <v>419.7</v>
      </c>
      <c r="M127" s="131">
        <f t="shared" si="25"/>
        <v>0</v>
      </c>
      <c r="N127" s="135"/>
      <c r="O127" s="135"/>
      <c r="P127" s="135"/>
      <c r="Q127" s="135"/>
      <c r="R127" s="131">
        <f>R128</f>
        <v>419.7</v>
      </c>
      <c r="S127" s="52"/>
    </row>
    <row r="128" spans="1:19" s="38" customFormat="1" ht="15">
      <c r="A128" s="106" t="s">
        <v>190</v>
      </c>
      <c r="B128" s="25" t="s">
        <v>105</v>
      </c>
      <c r="C128" s="25" t="s">
        <v>85</v>
      </c>
      <c r="D128" s="25" t="s">
        <v>84</v>
      </c>
      <c r="E128" s="25" t="s">
        <v>448</v>
      </c>
      <c r="F128" s="25"/>
      <c r="G128" s="25"/>
      <c r="H128" s="27"/>
      <c r="I128" s="26">
        <f t="shared" si="25"/>
        <v>399.7</v>
      </c>
      <c r="J128" s="131">
        <f t="shared" si="25"/>
        <v>0</v>
      </c>
      <c r="K128" s="131">
        <f t="shared" si="25"/>
        <v>399.7</v>
      </c>
      <c r="L128" s="131">
        <f t="shared" si="25"/>
        <v>419.7</v>
      </c>
      <c r="M128" s="131">
        <f t="shared" si="25"/>
        <v>0</v>
      </c>
      <c r="N128" s="134"/>
      <c r="O128" s="134"/>
      <c r="P128" s="134"/>
      <c r="Q128" s="135"/>
      <c r="R128" s="131">
        <f>R129</f>
        <v>419.7</v>
      </c>
      <c r="S128" s="52"/>
    </row>
    <row r="129" spans="1:19" s="38" customFormat="1" ht="45">
      <c r="A129" s="109" t="s">
        <v>135</v>
      </c>
      <c r="B129" s="25" t="s">
        <v>105</v>
      </c>
      <c r="C129" s="25" t="s">
        <v>85</v>
      </c>
      <c r="D129" s="25" t="s">
        <v>84</v>
      </c>
      <c r="E129" s="25" t="s">
        <v>448</v>
      </c>
      <c r="F129" s="25" t="s">
        <v>134</v>
      </c>
      <c r="G129" s="25"/>
      <c r="H129" s="27"/>
      <c r="I129" s="26">
        <f t="shared" si="25"/>
        <v>399.7</v>
      </c>
      <c r="J129" s="131">
        <f t="shared" si="25"/>
        <v>0</v>
      </c>
      <c r="K129" s="131">
        <f t="shared" si="25"/>
        <v>399.7</v>
      </c>
      <c r="L129" s="131">
        <f t="shared" si="25"/>
        <v>419.7</v>
      </c>
      <c r="M129" s="131">
        <f t="shared" si="25"/>
        <v>0</v>
      </c>
      <c r="N129" s="135"/>
      <c r="O129" s="135"/>
      <c r="P129" s="135"/>
      <c r="Q129" s="135"/>
      <c r="R129" s="131">
        <f>R130</f>
        <v>419.7</v>
      </c>
      <c r="S129" s="52"/>
    </row>
    <row r="130" spans="1:19" s="38" customFormat="1" ht="15">
      <c r="A130" s="106" t="s">
        <v>137</v>
      </c>
      <c r="B130" s="25" t="s">
        <v>105</v>
      </c>
      <c r="C130" s="25" t="s">
        <v>85</v>
      </c>
      <c r="D130" s="25" t="s">
        <v>84</v>
      </c>
      <c r="E130" s="25" t="s">
        <v>448</v>
      </c>
      <c r="F130" s="25" t="s">
        <v>136</v>
      </c>
      <c r="G130" s="25"/>
      <c r="H130" s="27"/>
      <c r="I130" s="26">
        <f t="shared" si="25"/>
        <v>399.7</v>
      </c>
      <c r="J130" s="131">
        <f t="shared" si="25"/>
        <v>0</v>
      </c>
      <c r="K130" s="131">
        <f t="shared" si="25"/>
        <v>399.7</v>
      </c>
      <c r="L130" s="131">
        <f t="shared" si="25"/>
        <v>419.7</v>
      </c>
      <c r="M130" s="131">
        <f t="shared" si="25"/>
        <v>0</v>
      </c>
      <c r="N130" s="135"/>
      <c r="O130" s="135"/>
      <c r="P130" s="135"/>
      <c r="Q130" s="135"/>
      <c r="R130" s="131">
        <f>R131</f>
        <v>419.7</v>
      </c>
      <c r="S130" s="52"/>
    </row>
    <row r="131" spans="1:19" s="38" customFormat="1" ht="17.25" customHeight="1">
      <c r="A131" s="108" t="s">
        <v>122</v>
      </c>
      <c r="B131" s="27" t="s">
        <v>105</v>
      </c>
      <c r="C131" s="27" t="s">
        <v>85</v>
      </c>
      <c r="D131" s="27" t="s">
        <v>84</v>
      </c>
      <c r="E131" s="27" t="s">
        <v>448</v>
      </c>
      <c r="F131" s="27" t="s">
        <v>136</v>
      </c>
      <c r="G131" s="27" t="s">
        <v>111</v>
      </c>
      <c r="H131" s="27"/>
      <c r="I131" s="28">
        <v>399.7</v>
      </c>
      <c r="J131" s="132">
        <v>0</v>
      </c>
      <c r="K131" s="132">
        <f>I131+J131</f>
        <v>399.7</v>
      </c>
      <c r="L131" s="132">
        <v>419.7</v>
      </c>
      <c r="M131" s="133">
        <v>0</v>
      </c>
      <c r="N131" s="133"/>
      <c r="O131" s="133"/>
      <c r="P131" s="133"/>
      <c r="Q131" s="133"/>
      <c r="R131" s="133">
        <f>L131+M131</f>
        <v>419.7</v>
      </c>
      <c r="S131" s="52"/>
    </row>
    <row r="132" spans="1:19" s="38" customFormat="1" ht="45">
      <c r="A132" s="109" t="s">
        <v>440</v>
      </c>
      <c r="B132" s="25" t="s">
        <v>105</v>
      </c>
      <c r="C132" s="25" t="s">
        <v>85</v>
      </c>
      <c r="D132" s="25" t="s">
        <v>84</v>
      </c>
      <c r="E132" s="25" t="s">
        <v>321</v>
      </c>
      <c r="F132" s="25"/>
      <c r="G132" s="25"/>
      <c r="H132" s="27"/>
      <c r="I132" s="26">
        <f aca="true" t="shared" si="26" ref="I132:M136">I133</f>
        <v>0</v>
      </c>
      <c r="J132" s="131">
        <f t="shared" si="26"/>
        <v>0</v>
      </c>
      <c r="K132" s="131">
        <f t="shared" si="26"/>
        <v>0</v>
      </c>
      <c r="L132" s="131">
        <f t="shared" si="26"/>
        <v>130</v>
      </c>
      <c r="M132" s="131">
        <f t="shared" si="26"/>
        <v>0</v>
      </c>
      <c r="N132" s="135"/>
      <c r="O132" s="135"/>
      <c r="P132" s="135"/>
      <c r="Q132" s="135"/>
      <c r="R132" s="131">
        <f>R133</f>
        <v>130</v>
      </c>
      <c r="S132" s="52"/>
    </row>
    <row r="133" spans="1:19" s="38" customFormat="1" ht="75">
      <c r="A133" s="109" t="s">
        <v>394</v>
      </c>
      <c r="B133" s="25" t="s">
        <v>105</v>
      </c>
      <c r="C133" s="25" t="s">
        <v>85</v>
      </c>
      <c r="D133" s="25" t="s">
        <v>84</v>
      </c>
      <c r="E133" s="25" t="s">
        <v>322</v>
      </c>
      <c r="F133" s="25"/>
      <c r="G133" s="25"/>
      <c r="H133" s="27"/>
      <c r="I133" s="26">
        <f t="shared" si="26"/>
        <v>0</v>
      </c>
      <c r="J133" s="131">
        <f t="shared" si="26"/>
        <v>0</v>
      </c>
      <c r="K133" s="131">
        <f t="shared" si="26"/>
        <v>0</v>
      </c>
      <c r="L133" s="131">
        <f t="shared" si="26"/>
        <v>130</v>
      </c>
      <c r="M133" s="131">
        <f t="shared" si="26"/>
        <v>0</v>
      </c>
      <c r="N133" s="135"/>
      <c r="O133" s="135"/>
      <c r="P133" s="135"/>
      <c r="Q133" s="135"/>
      <c r="R133" s="131">
        <f>R134</f>
        <v>130</v>
      </c>
      <c r="S133" s="52"/>
    </row>
    <row r="134" spans="1:18" s="52" customFormat="1" ht="18.75" customHeight="1">
      <c r="A134" s="109" t="s">
        <v>190</v>
      </c>
      <c r="B134" s="25" t="s">
        <v>105</v>
      </c>
      <c r="C134" s="25" t="s">
        <v>85</v>
      </c>
      <c r="D134" s="25" t="s">
        <v>84</v>
      </c>
      <c r="E134" s="25" t="s">
        <v>323</v>
      </c>
      <c r="F134" s="25"/>
      <c r="G134" s="25"/>
      <c r="H134" s="27"/>
      <c r="I134" s="26">
        <f t="shared" si="26"/>
        <v>0</v>
      </c>
      <c r="J134" s="131">
        <f t="shared" si="26"/>
        <v>0</v>
      </c>
      <c r="K134" s="131">
        <f t="shared" si="26"/>
        <v>0</v>
      </c>
      <c r="L134" s="131">
        <f t="shared" si="26"/>
        <v>130</v>
      </c>
      <c r="M134" s="131">
        <f t="shared" si="26"/>
        <v>0</v>
      </c>
      <c r="N134" s="135"/>
      <c r="O134" s="135"/>
      <c r="P134" s="135"/>
      <c r="Q134" s="135"/>
      <c r="R134" s="131">
        <f>R135</f>
        <v>130</v>
      </c>
    </row>
    <row r="135" spans="1:19" s="38" customFormat="1" ht="45">
      <c r="A135" s="109" t="s">
        <v>135</v>
      </c>
      <c r="B135" s="25" t="s">
        <v>105</v>
      </c>
      <c r="C135" s="25" t="s">
        <v>85</v>
      </c>
      <c r="D135" s="25" t="s">
        <v>84</v>
      </c>
      <c r="E135" s="25" t="s">
        <v>323</v>
      </c>
      <c r="F135" s="25" t="s">
        <v>134</v>
      </c>
      <c r="G135" s="25"/>
      <c r="H135" s="27"/>
      <c r="I135" s="26">
        <f t="shared" si="26"/>
        <v>0</v>
      </c>
      <c r="J135" s="131">
        <f t="shared" si="26"/>
        <v>0</v>
      </c>
      <c r="K135" s="131">
        <f t="shared" si="26"/>
        <v>0</v>
      </c>
      <c r="L135" s="131">
        <f t="shared" si="26"/>
        <v>130</v>
      </c>
      <c r="M135" s="131">
        <f t="shared" si="26"/>
        <v>0</v>
      </c>
      <c r="N135" s="135"/>
      <c r="O135" s="135"/>
      <c r="P135" s="135"/>
      <c r="Q135" s="135"/>
      <c r="R135" s="131">
        <f>R136</f>
        <v>130</v>
      </c>
      <c r="S135" s="52"/>
    </row>
    <row r="136" spans="1:19" s="38" customFormat="1" ht="19.5" customHeight="1">
      <c r="A136" s="106" t="s">
        <v>137</v>
      </c>
      <c r="B136" s="25" t="s">
        <v>105</v>
      </c>
      <c r="C136" s="25" t="s">
        <v>85</v>
      </c>
      <c r="D136" s="25" t="s">
        <v>84</v>
      </c>
      <c r="E136" s="25" t="s">
        <v>323</v>
      </c>
      <c r="F136" s="25" t="s">
        <v>136</v>
      </c>
      <c r="G136" s="25"/>
      <c r="H136" s="27"/>
      <c r="I136" s="26">
        <f t="shared" si="26"/>
        <v>0</v>
      </c>
      <c r="J136" s="131">
        <f t="shared" si="26"/>
        <v>0</v>
      </c>
      <c r="K136" s="131">
        <f t="shared" si="26"/>
        <v>0</v>
      </c>
      <c r="L136" s="131">
        <f t="shared" si="26"/>
        <v>130</v>
      </c>
      <c r="M136" s="131">
        <f t="shared" si="26"/>
        <v>0</v>
      </c>
      <c r="N136" s="135"/>
      <c r="O136" s="135"/>
      <c r="P136" s="135"/>
      <c r="Q136" s="135"/>
      <c r="R136" s="131">
        <f>R137</f>
        <v>130</v>
      </c>
      <c r="S136" s="52"/>
    </row>
    <row r="137" spans="1:19" s="38" customFormat="1" ht="19.5" customHeight="1">
      <c r="A137" s="108" t="s">
        <v>122</v>
      </c>
      <c r="B137" s="27" t="s">
        <v>105</v>
      </c>
      <c r="C137" s="27" t="s">
        <v>85</v>
      </c>
      <c r="D137" s="27" t="s">
        <v>84</v>
      </c>
      <c r="E137" s="27" t="s">
        <v>323</v>
      </c>
      <c r="F137" s="27" t="s">
        <v>136</v>
      </c>
      <c r="G137" s="27" t="s">
        <v>111</v>
      </c>
      <c r="H137" s="27"/>
      <c r="I137" s="28">
        <v>0</v>
      </c>
      <c r="J137" s="132">
        <v>0</v>
      </c>
      <c r="K137" s="132">
        <f>I137+J137</f>
        <v>0</v>
      </c>
      <c r="L137" s="132">
        <v>130</v>
      </c>
      <c r="M137" s="133">
        <v>0</v>
      </c>
      <c r="N137" s="133"/>
      <c r="O137" s="133"/>
      <c r="P137" s="133"/>
      <c r="Q137" s="133"/>
      <c r="R137" s="133">
        <f>L137+M137</f>
        <v>130</v>
      </c>
      <c r="S137" s="52"/>
    </row>
    <row r="138" spans="1:19" s="38" customFormat="1" ht="21.75" customHeight="1">
      <c r="A138" s="106" t="s">
        <v>53</v>
      </c>
      <c r="B138" s="25" t="s">
        <v>105</v>
      </c>
      <c r="C138" s="25" t="s">
        <v>85</v>
      </c>
      <c r="D138" s="25" t="s">
        <v>84</v>
      </c>
      <c r="E138" s="53" t="s">
        <v>265</v>
      </c>
      <c r="F138" s="43"/>
      <c r="G138" s="43"/>
      <c r="H138" s="27"/>
      <c r="I138" s="26">
        <f>I139</f>
        <v>5185.7</v>
      </c>
      <c r="J138" s="131">
        <f>J139</f>
        <v>0</v>
      </c>
      <c r="K138" s="131">
        <f>K139</f>
        <v>5185.7</v>
      </c>
      <c r="L138" s="131">
        <f>L139</f>
        <v>5185.7</v>
      </c>
      <c r="M138" s="131">
        <f>M139</f>
        <v>0</v>
      </c>
      <c r="N138" s="135"/>
      <c r="O138" s="135"/>
      <c r="P138" s="135"/>
      <c r="Q138" s="135"/>
      <c r="R138" s="131">
        <f>R139</f>
        <v>5185.7</v>
      </c>
      <c r="S138" s="52"/>
    </row>
    <row r="139" spans="1:19" s="38" customFormat="1" ht="60">
      <c r="A139" s="109" t="s">
        <v>189</v>
      </c>
      <c r="B139" s="25" t="s">
        <v>105</v>
      </c>
      <c r="C139" s="25" t="s">
        <v>85</v>
      </c>
      <c r="D139" s="25" t="s">
        <v>84</v>
      </c>
      <c r="E139" s="53" t="s">
        <v>248</v>
      </c>
      <c r="F139" s="43"/>
      <c r="G139" s="43"/>
      <c r="H139" s="27"/>
      <c r="I139" s="26">
        <f aca="true" t="shared" si="27" ref="I139:M141">I140</f>
        <v>5185.7</v>
      </c>
      <c r="J139" s="131">
        <f t="shared" si="27"/>
        <v>0</v>
      </c>
      <c r="K139" s="131">
        <f t="shared" si="27"/>
        <v>5185.7</v>
      </c>
      <c r="L139" s="131">
        <f t="shared" si="27"/>
        <v>5185.7</v>
      </c>
      <c r="M139" s="131">
        <f t="shared" si="27"/>
        <v>0</v>
      </c>
      <c r="N139" s="135"/>
      <c r="O139" s="135"/>
      <c r="P139" s="135"/>
      <c r="Q139" s="135"/>
      <c r="R139" s="131">
        <f>R140</f>
        <v>5185.7</v>
      </c>
      <c r="S139" s="52"/>
    </row>
    <row r="140" spans="1:19" s="38" customFormat="1" ht="45">
      <c r="A140" s="109" t="s">
        <v>135</v>
      </c>
      <c r="B140" s="25" t="s">
        <v>105</v>
      </c>
      <c r="C140" s="25" t="s">
        <v>85</v>
      </c>
      <c r="D140" s="25" t="s">
        <v>84</v>
      </c>
      <c r="E140" s="53" t="s">
        <v>248</v>
      </c>
      <c r="F140" s="25" t="s">
        <v>134</v>
      </c>
      <c r="G140" s="43"/>
      <c r="H140" s="27"/>
      <c r="I140" s="26">
        <f t="shared" si="27"/>
        <v>5185.7</v>
      </c>
      <c r="J140" s="131">
        <f t="shared" si="27"/>
        <v>0</v>
      </c>
      <c r="K140" s="131">
        <f t="shared" si="27"/>
        <v>5185.7</v>
      </c>
      <c r="L140" s="131">
        <f t="shared" si="27"/>
        <v>5185.7</v>
      </c>
      <c r="M140" s="131">
        <f t="shared" si="27"/>
        <v>0</v>
      </c>
      <c r="N140" s="135"/>
      <c r="O140" s="135"/>
      <c r="P140" s="135"/>
      <c r="Q140" s="135"/>
      <c r="R140" s="131">
        <f>R141</f>
        <v>5185.7</v>
      </c>
      <c r="S140" s="52"/>
    </row>
    <row r="141" spans="1:19" s="38" customFormat="1" ht="15">
      <c r="A141" s="106" t="s">
        <v>137</v>
      </c>
      <c r="B141" s="25" t="s">
        <v>105</v>
      </c>
      <c r="C141" s="25" t="s">
        <v>85</v>
      </c>
      <c r="D141" s="25" t="s">
        <v>84</v>
      </c>
      <c r="E141" s="53" t="s">
        <v>248</v>
      </c>
      <c r="F141" s="25" t="s">
        <v>136</v>
      </c>
      <c r="G141" s="43"/>
      <c r="H141" s="27"/>
      <c r="I141" s="26">
        <f t="shared" si="27"/>
        <v>5185.7</v>
      </c>
      <c r="J141" s="131">
        <f t="shared" si="27"/>
        <v>0</v>
      </c>
      <c r="K141" s="131">
        <f t="shared" si="27"/>
        <v>5185.7</v>
      </c>
      <c r="L141" s="131">
        <f t="shared" si="27"/>
        <v>5185.7</v>
      </c>
      <c r="M141" s="131">
        <f t="shared" si="27"/>
        <v>0</v>
      </c>
      <c r="N141" s="135"/>
      <c r="O141" s="135"/>
      <c r="P141" s="135"/>
      <c r="Q141" s="135"/>
      <c r="R141" s="131">
        <f>R142</f>
        <v>5185.7</v>
      </c>
      <c r="S141" s="52"/>
    </row>
    <row r="142" spans="1:19" s="38" customFormat="1" ht="21" customHeight="1">
      <c r="A142" s="110" t="s">
        <v>123</v>
      </c>
      <c r="B142" s="27" t="s">
        <v>105</v>
      </c>
      <c r="C142" s="27" t="s">
        <v>85</v>
      </c>
      <c r="D142" s="27" t="s">
        <v>84</v>
      </c>
      <c r="E142" s="54" t="s">
        <v>248</v>
      </c>
      <c r="F142" s="27" t="s">
        <v>136</v>
      </c>
      <c r="G142" s="27" t="s">
        <v>112</v>
      </c>
      <c r="H142" s="27"/>
      <c r="I142" s="28">
        <v>5185.7</v>
      </c>
      <c r="J142" s="132">
        <v>0</v>
      </c>
      <c r="K142" s="132">
        <f>I142+J142</f>
        <v>5185.7</v>
      </c>
      <c r="L142" s="132">
        <v>5185.7</v>
      </c>
      <c r="M142" s="133">
        <v>0</v>
      </c>
      <c r="N142" s="133"/>
      <c r="O142" s="133"/>
      <c r="P142" s="133"/>
      <c r="Q142" s="133"/>
      <c r="R142" s="133">
        <f>L142+M142</f>
        <v>5185.7</v>
      </c>
      <c r="S142" s="52"/>
    </row>
    <row r="143" spans="1:19" s="38" customFormat="1" ht="20.25" customHeight="1">
      <c r="A143" s="61" t="s">
        <v>206</v>
      </c>
      <c r="B143" s="43" t="s">
        <v>105</v>
      </c>
      <c r="C143" s="43" t="s">
        <v>85</v>
      </c>
      <c r="D143" s="43" t="s">
        <v>85</v>
      </c>
      <c r="E143" s="43"/>
      <c r="F143" s="43"/>
      <c r="G143" s="43"/>
      <c r="H143" s="43"/>
      <c r="I143" s="44">
        <f>I144</f>
        <v>1250</v>
      </c>
      <c r="J143" s="130">
        <f>J144</f>
        <v>0</v>
      </c>
      <c r="K143" s="130">
        <f>K144</f>
        <v>1250</v>
      </c>
      <c r="L143" s="130">
        <f>L144</f>
        <v>1300</v>
      </c>
      <c r="M143" s="130">
        <f>M144</f>
        <v>0</v>
      </c>
      <c r="N143" s="135"/>
      <c r="O143" s="135"/>
      <c r="P143" s="135"/>
      <c r="Q143" s="135"/>
      <c r="R143" s="130">
        <f>R144</f>
        <v>1300</v>
      </c>
      <c r="S143" s="52"/>
    </row>
    <row r="144" spans="1:19" s="38" customFormat="1" ht="45">
      <c r="A144" s="106" t="s">
        <v>267</v>
      </c>
      <c r="B144" s="25" t="s">
        <v>105</v>
      </c>
      <c r="C144" s="25" t="s">
        <v>85</v>
      </c>
      <c r="D144" s="25" t="s">
        <v>85</v>
      </c>
      <c r="E144" s="25" t="s">
        <v>241</v>
      </c>
      <c r="F144" s="25"/>
      <c r="G144" s="25"/>
      <c r="H144" s="25"/>
      <c r="I144" s="26">
        <f aca="true" t="shared" si="28" ref="I144:M149">I145</f>
        <v>1250</v>
      </c>
      <c r="J144" s="131">
        <f t="shared" si="28"/>
        <v>0</v>
      </c>
      <c r="K144" s="131">
        <f t="shared" si="28"/>
        <v>1250</v>
      </c>
      <c r="L144" s="131">
        <f aca="true" t="shared" si="29" ref="L144:L149">L145</f>
        <v>1300</v>
      </c>
      <c r="M144" s="131">
        <f t="shared" si="28"/>
        <v>0</v>
      </c>
      <c r="N144" s="135"/>
      <c r="O144" s="135"/>
      <c r="P144" s="135"/>
      <c r="Q144" s="135"/>
      <c r="R144" s="131">
        <f aca="true" t="shared" si="30" ref="R144:R149">R145</f>
        <v>1300</v>
      </c>
      <c r="S144" s="52"/>
    </row>
    <row r="145" spans="1:19" s="38" customFormat="1" ht="75">
      <c r="A145" s="106" t="s">
        <v>240</v>
      </c>
      <c r="B145" s="25" t="s">
        <v>105</v>
      </c>
      <c r="C145" s="25" t="s">
        <v>85</v>
      </c>
      <c r="D145" s="25" t="s">
        <v>85</v>
      </c>
      <c r="E145" s="25" t="s">
        <v>243</v>
      </c>
      <c r="F145" s="25"/>
      <c r="G145" s="25"/>
      <c r="H145" s="25"/>
      <c r="I145" s="26">
        <f t="shared" si="28"/>
        <v>1250</v>
      </c>
      <c r="J145" s="131">
        <f t="shared" si="28"/>
        <v>0</v>
      </c>
      <c r="K145" s="131">
        <f t="shared" si="28"/>
        <v>1250</v>
      </c>
      <c r="L145" s="131">
        <f t="shared" si="29"/>
        <v>1300</v>
      </c>
      <c r="M145" s="131">
        <f t="shared" si="28"/>
        <v>0</v>
      </c>
      <c r="N145" s="135"/>
      <c r="O145" s="135"/>
      <c r="P145" s="135"/>
      <c r="Q145" s="135"/>
      <c r="R145" s="131">
        <f t="shared" si="30"/>
        <v>1300</v>
      </c>
      <c r="S145" s="52"/>
    </row>
    <row r="146" spans="1:19" s="38" customFormat="1" ht="30">
      <c r="A146" s="106" t="s">
        <v>256</v>
      </c>
      <c r="B146" s="25" t="s">
        <v>105</v>
      </c>
      <c r="C146" s="25" t="s">
        <v>85</v>
      </c>
      <c r="D146" s="25" t="s">
        <v>85</v>
      </c>
      <c r="E146" s="25" t="s">
        <v>257</v>
      </c>
      <c r="F146" s="25"/>
      <c r="G146" s="25"/>
      <c r="H146" s="25"/>
      <c r="I146" s="26">
        <f t="shared" si="28"/>
        <v>1250</v>
      </c>
      <c r="J146" s="131">
        <f t="shared" si="28"/>
        <v>0</v>
      </c>
      <c r="K146" s="131">
        <f t="shared" si="28"/>
        <v>1250</v>
      </c>
      <c r="L146" s="131">
        <f t="shared" si="29"/>
        <v>1300</v>
      </c>
      <c r="M146" s="131">
        <f t="shared" si="28"/>
        <v>0</v>
      </c>
      <c r="N146" s="135"/>
      <c r="O146" s="135"/>
      <c r="P146" s="135"/>
      <c r="Q146" s="135"/>
      <c r="R146" s="131">
        <f t="shared" si="30"/>
        <v>1300</v>
      </c>
      <c r="S146" s="52"/>
    </row>
    <row r="147" spans="1:19" s="38" customFormat="1" ht="15">
      <c r="A147" s="109" t="s">
        <v>190</v>
      </c>
      <c r="B147" s="25" t="s">
        <v>105</v>
      </c>
      <c r="C147" s="25" t="s">
        <v>85</v>
      </c>
      <c r="D147" s="25" t="s">
        <v>85</v>
      </c>
      <c r="E147" s="25" t="s">
        <v>258</v>
      </c>
      <c r="F147" s="25"/>
      <c r="G147" s="25"/>
      <c r="H147" s="43"/>
      <c r="I147" s="26">
        <f t="shared" si="28"/>
        <v>1250</v>
      </c>
      <c r="J147" s="131">
        <f t="shared" si="28"/>
        <v>0</v>
      </c>
      <c r="K147" s="131">
        <f t="shared" si="28"/>
        <v>1250</v>
      </c>
      <c r="L147" s="131">
        <f t="shared" si="29"/>
        <v>1300</v>
      </c>
      <c r="M147" s="131">
        <f t="shared" si="28"/>
        <v>0</v>
      </c>
      <c r="N147" s="135"/>
      <c r="O147" s="135"/>
      <c r="P147" s="135"/>
      <c r="Q147" s="135"/>
      <c r="R147" s="131">
        <f t="shared" si="30"/>
        <v>1300</v>
      </c>
      <c r="S147" s="52"/>
    </row>
    <row r="148" spans="1:19" s="38" customFormat="1" ht="30">
      <c r="A148" s="106" t="s">
        <v>145</v>
      </c>
      <c r="B148" s="25" t="s">
        <v>105</v>
      </c>
      <c r="C148" s="25" t="s">
        <v>85</v>
      </c>
      <c r="D148" s="25" t="s">
        <v>85</v>
      </c>
      <c r="E148" s="25" t="s">
        <v>258</v>
      </c>
      <c r="F148" s="25" t="s">
        <v>144</v>
      </c>
      <c r="G148" s="25"/>
      <c r="H148" s="25"/>
      <c r="I148" s="26">
        <f t="shared" si="28"/>
        <v>1250</v>
      </c>
      <c r="J148" s="131">
        <f t="shared" si="28"/>
        <v>0</v>
      </c>
      <c r="K148" s="131">
        <f t="shared" si="28"/>
        <v>1250</v>
      </c>
      <c r="L148" s="131">
        <f t="shared" si="29"/>
        <v>1300</v>
      </c>
      <c r="M148" s="131">
        <f t="shared" si="28"/>
        <v>0</v>
      </c>
      <c r="N148" s="135"/>
      <c r="O148" s="135"/>
      <c r="P148" s="135"/>
      <c r="Q148" s="135"/>
      <c r="R148" s="131">
        <f t="shared" si="30"/>
        <v>1300</v>
      </c>
      <c r="S148" s="52"/>
    </row>
    <row r="149" spans="1:19" s="38" customFormat="1" ht="45">
      <c r="A149" s="106" t="s">
        <v>158</v>
      </c>
      <c r="B149" s="25" t="s">
        <v>105</v>
      </c>
      <c r="C149" s="25" t="s">
        <v>85</v>
      </c>
      <c r="D149" s="25" t="s">
        <v>85</v>
      </c>
      <c r="E149" s="25" t="s">
        <v>258</v>
      </c>
      <c r="F149" s="25" t="s">
        <v>148</v>
      </c>
      <c r="G149" s="25"/>
      <c r="H149" s="25"/>
      <c r="I149" s="26">
        <f t="shared" si="28"/>
        <v>1250</v>
      </c>
      <c r="J149" s="131">
        <f t="shared" si="28"/>
        <v>0</v>
      </c>
      <c r="K149" s="131">
        <f t="shared" si="28"/>
        <v>1250</v>
      </c>
      <c r="L149" s="131">
        <f t="shared" si="29"/>
        <v>1300</v>
      </c>
      <c r="M149" s="131">
        <f t="shared" si="28"/>
        <v>0</v>
      </c>
      <c r="N149" s="135"/>
      <c r="O149" s="135"/>
      <c r="P149" s="135"/>
      <c r="Q149" s="135"/>
      <c r="R149" s="131">
        <f t="shared" si="30"/>
        <v>1300</v>
      </c>
      <c r="S149" s="52"/>
    </row>
    <row r="150" spans="1:19" s="38" customFormat="1" ht="23.25" customHeight="1">
      <c r="A150" s="108" t="s">
        <v>122</v>
      </c>
      <c r="B150" s="27" t="s">
        <v>105</v>
      </c>
      <c r="C150" s="27" t="s">
        <v>85</v>
      </c>
      <c r="D150" s="27" t="s">
        <v>85</v>
      </c>
      <c r="E150" s="27" t="s">
        <v>258</v>
      </c>
      <c r="F150" s="27" t="s">
        <v>148</v>
      </c>
      <c r="G150" s="27" t="s">
        <v>111</v>
      </c>
      <c r="H150" s="27"/>
      <c r="I150" s="28">
        <v>1250</v>
      </c>
      <c r="J150" s="132">
        <v>0</v>
      </c>
      <c r="K150" s="132">
        <f>I150+J150</f>
        <v>1250</v>
      </c>
      <c r="L150" s="132">
        <v>1300</v>
      </c>
      <c r="M150" s="133">
        <v>0</v>
      </c>
      <c r="N150" s="133"/>
      <c r="O150" s="133"/>
      <c r="P150" s="133"/>
      <c r="Q150" s="133"/>
      <c r="R150" s="133">
        <f>L150+M150</f>
        <v>1300</v>
      </c>
      <c r="S150" s="52"/>
    </row>
    <row r="151" spans="1:19" s="38" customFormat="1" ht="22.5" customHeight="1">
      <c r="A151" s="61" t="s">
        <v>73</v>
      </c>
      <c r="B151" s="43" t="s">
        <v>105</v>
      </c>
      <c r="C151" s="43" t="s">
        <v>85</v>
      </c>
      <c r="D151" s="43" t="s">
        <v>80</v>
      </c>
      <c r="E151" s="43"/>
      <c r="F151" s="43"/>
      <c r="G151" s="43"/>
      <c r="H151" s="43"/>
      <c r="I151" s="44">
        <f>I182+I152</f>
        <v>24267.9</v>
      </c>
      <c r="J151" s="130">
        <f>J182+J152</f>
        <v>0</v>
      </c>
      <c r="K151" s="130">
        <f>K182+K152</f>
        <v>24267.9</v>
      </c>
      <c r="L151" s="130">
        <f>L182+L152</f>
        <v>24267.9</v>
      </c>
      <c r="M151" s="130">
        <f>M182+M152</f>
        <v>0</v>
      </c>
      <c r="N151" s="135"/>
      <c r="O151" s="135"/>
      <c r="P151" s="135"/>
      <c r="Q151" s="135"/>
      <c r="R151" s="130">
        <f>R182+R152</f>
        <v>24267.9</v>
      </c>
      <c r="S151" s="52"/>
    </row>
    <row r="152" spans="1:19" s="38" customFormat="1" ht="45">
      <c r="A152" s="106" t="s">
        <v>267</v>
      </c>
      <c r="B152" s="25" t="s">
        <v>105</v>
      </c>
      <c r="C152" s="25" t="s">
        <v>85</v>
      </c>
      <c r="D152" s="25" t="s">
        <v>80</v>
      </c>
      <c r="E152" s="25" t="s">
        <v>241</v>
      </c>
      <c r="F152" s="25"/>
      <c r="G152" s="25"/>
      <c r="H152" s="43"/>
      <c r="I152" s="26">
        <f>I153+I176+I162</f>
        <v>6855.200000000001</v>
      </c>
      <c r="J152" s="131">
        <f>J153+J176+J162</f>
        <v>0</v>
      </c>
      <c r="K152" s="131">
        <f>K153+K176+K162</f>
        <v>6855.200000000001</v>
      </c>
      <c r="L152" s="131">
        <f>L153+L176+L162</f>
        <v>6855.200000000001</v>
      </c>
      <c r="M152" s="131">
        <f>M153+M176+M162</f>
        <v>0</v>
      </c>
      <c r="N152" s="135"/>
      <c r="O152" s="135"/>
      <c r="P152" s="135"/>
      <c r="Q152" s="135"/>
      <c r="R152" s="131">
        <f>R153+R176+R162</f>
        <v>6855.200000000001</v>
      </c>
      <c r="S152" s="52"/>
    </row>
    <row r="153" spans="1:19" s="38" customFormat="1" ht="75">
      <c r="A153" s="106" t="s">
        <v>240</v>
      </c>
      <c r="B153" s="25" t="s">
        <v>105</v>
      </c>
      <c r="C153" s="25" t="s">
        <v>85</v>
      </c>
      <c r="D153" s="25" t="s">
        <v>80</v>
      </c>
      <c r="E153" s="25" t="s">
        <v>243</v>
      </c>
      <c r="F153" s="25"/>
      <c r="G153" s="25"/>
      <c r="H153" s="43"/>
      <c r="I153" s="26">
        <f aca="true" t="shared" si="31" ref="I153:M154">I154</f>
        <v>3815.2000000000003</v>
      </c>
      <c r="J153" s="131">
        <f t="shared" si="31"/>
        <v>0</v>
      </c>
      <c r="K153" s="131">
        <f t="shared" si="31"/>
        <v>3815.2000000000003</v>
      </c>
      <c r="L153" s="131">
        <f t="shared" si="31"/>
        <v>3815.2000000000003</v>
      </c>
      <c r="M153" s="131">
        <f t="shared" si="31"/>
        <v>0</v>
      </c>
      <c r="N153" s="135"/>
      <c r="O153" s="135"/>
      <c r="P153" s="135"/>
      <c r="Q153" s="135"/>
      <c r="R153" s="131">
        <f>R154</f>
        <v>3815.2000000000003</v>
      </c>
      <c r="S153" s="52"/>
    </row>
    <row r="154" spans="1:19" s="38" customFormat="1" ht="45">
      <c r="A154" s="106" t="s">
        <v>268</v>
      </c>
      <c r="B154" s="25" t="s">
        <v>105</v>
      </c>
      <c r="C154" s="25" t="s">
        <v>85</v>
      </c>
      <c r="D154" s="25" t="s">
        <v>80</v>
      </c>
      <c r="E154" s="25" t="s">
        <v>259</v>
      </c>
      <c r="F154" s="25"/>
      <c r="G154" s="25"/>
      <c r="H154" s="43"/>
      <c r="I154" s="26">
        <f t="shared" si="31"/>
        <v>3815.2000000000003</v>
      </c>
      <c r="J154" s="131">
        <f t="shared" si="31"/>
        <v>0</v>
      </c>
      <c r="K154" s="131">
        <f t="shared" si="31"/>
        <v>3815.2000000000003</v>
      </c>
      <c r="L154" s="131">
        <f t="shared" si="31"/>
        <v>3815.2000000000003</v>
      </c>
      <c r="M154" s="131">
        <f t="shared" si="31"/>
        <v>0</v>
      </c>
      <c r="N154" s="135"/>
      <c r="O154" s="135"/>
      <c r="P154" s="135"/>
      <c r="Q154" s="135"/>
      <c r="R154" s="131">
        <f>R155</f>
        <v>3815.2000000000003</v>
      </c>
      <c r="S154" s="52"/>
    </row>
    <row r="155" spans="1:19" s="38" customFormat="1" ht="18.75" customHeight="1">
      <c r="A155" s="109" t="s">
        <v>190</v>
      </c>
      <c r="B155" s="25" t="s">
        <v>105</v>
      </c>
      <c r="C155" s="25" t="s">
        <v>85</v>
      </c>
      <c r="D155" s="25" t="s">
        <v>80</v>
      </c>
      <c r="E155" s="25" t="s">
        <v>260</v>
      </c>
      <c r="F155" s="25"/>
      <c r="G155" s="25"/>
      <c r="H155" s="43"/>
      <c r="I155" s="26">
        <f>I156+I159</f>
        <v>3815.2000000000003</v>
      </c>
      <c r="J155" s="131">
        <f>J156+J159</f>
        <v>0</v>
      </c>
      <c r="K155" s="131">
        <f>K156+K159</f>
        <v>3815.2000000000003</v>
      </c>
      <c r="L155" s="131">
        <f>L156+L159</f>
        <v>3815.2000000000003</v>
      </c>
      <c r="M155" s="131">
        <f>M156+M159</f>
        <v>0</v>
      </c>
      <c r="N155" s="135"/>
      <c r="O155" s="135"/>
      <c r="P155" s="135"/>
      <c r="Q155" s="135"/>
      <c r="R155" s="131">
        <f>R156+R159</f>
        <v>3815.2000000000003</v>
      </c>
      <c r="S155" s="52"/>
    </row>
    <row r="156" spans="1:19" s="38" customFormat="1" ht="90">
      <c r="A156" s="106" t="s">
        <v>208</v>
      </c>
      <c r="B156" s="25" t="s">
        <v>105</v>
      </c>
      <c r="C156" s="25" t="s">
        <v>85</v>
      </c>
      <c r="D156" s="25" t="s">
        <v>80</v>
      </c>
      <c r="E156" s="25" t="s">
        <v>260</v>
      </c>
      <c r="F156" s="25" t="s">
        <v>130</v>
      </c>
      <c r="G156" s="25"/>
      <c r="H156" s="43"/>
      <c r="I156" s="26">
        <f aca="true" t="shared" si="32" ref="I156:M157">I157</f>
        <v>3663.8</v>
      </c>
      <c r="J156" s="131">
        <f t="shared" si="32"/>
        <v>0</v>
      </c>
      <c r="K156" s="131">
        <f t="shared" si="32"/>
        <v>3663.8</v>
      </c>
      <c r="L156" s="131">
        <f t="shared" si="32"/>
        <v>3663.8</v>
      </c>
      <c r="M156" s="131">
        <f t="shared" si="32"/>
        <v>0</v>
      </c>
      <c r="N156" s="135"/>
      <c r="O156" s="135"/>
      <c r="P156" s="135"/>
      <c r="Q156" s="135"/>
      <c r="R156" s="131">
        <f>R157</f>
        <v>3663.8</v>
      </c>
      <c r="S156" s="52"/>
    </row>
    <row r="157" spans="1:19" s="38" customFormat="1" ht="30">
      <c r="A157" s="106" t="s">
        <v>139</v>
      </c>
      <c r="B157" s="25" t="s">
        <v>105</v>
      </c>
      <c r="C157" s="25" t="s">
        <v>85</v>
      </c>
      <c r="D157" s="25" t="s">
        <v>80</v>
      </c>
      <c r="E157" s="25" t="s">
        <v>260</v>
      </c>
      <c r="F157" s="25" t="s">
        <v>138</v>
      </c>
      <c r="G157" s="25"/>
      <c r="H157" s="43"/>
      <c r="I157" s="26">
        <f t="shared" si="32"/>
        <v>3663.8</v>
      </c>
      <c r="J157" s="131">
        <f t="shared" si="32"/>
        <v>0</v>
      </c>
      <c r="K157" s="131">
        <f t="shared" si="32"/>
        <v>3663.8</v>
      </c>
      <c r="L157" s="131">
        <f t="shared" si="32"/>
        <v>3663.8</v>
      </c>
      <c r="M157" s="131">
        <f t="shared" si="32"/>
        <v>0</v>
      </c>
      <c r="N157" s="135"/>
      <c r="O157" s="135"/>
      <c r="P157" s="135"/>
      <c r="Q157" s="135"/>
      <c r="R157" s="131">
        <f>R158</f>
        <v>3663.8</v>
      </c>
      <c r="S157" s="52"/>
    </row>
    <row r="158" spans="1:19" s="38" customFormat="1" ht="21.75" customHeight="1">
      <c r="A158" s="108" t="s">
        <v>122</v>
      </c>
      <c r="B158" s="27" t="s">
        <v>105</v>
      </c>
      <c r="C158" s="27" t="s">
        <v>85</v>
      </c>
      <c r="D158" s="27" t="s">
        <v>80</v>
      </c>
      <c r="E158" s="27" t="s">
        <v>260</v>
      </c>
      <c r="F158" s="27" t="s">
        <v>138</v>
      </c>
      <c r="G158" s="27" t="s">
        <v>111</v>
      </c>
      <c r="H158" s="43"/>
      <c r="I158" s="28">
        <v>3663.8</v>
      </c>
      <c r="J158" s="132">
        <v>0</v>
      </c>
      <c r="K158" s="132">
        <f>I158+J158</f>
        <v>3663.8</v>
      </c>
      <c r="L158" s="132">
        <v>3663.8</v>
      </c>
      <c r="M158" s="133">
        <v>0</v>
      </c>
      <c r="N158" s="133"/>
      <c r="O158" s="133"/>
      <c r="P158" s="133"/>
      <c r="Q158" s="133"/>
      <c r="R158" s="133">
        <f>L158+M158</f>
        <v>3663.8</v>
      </c>
      <c r="S158" s="52"/>
    </row>
    <row r="159" spans="1:19" s="38" customFormat="1" ht="45">
      <c r="A159" s="109" t="s">
        <v>224</v>
      </c>
      <c r="B159" s="25" t="s">
        <v>105</v>
      </c>
      <c r="C159" s="25" t="s">
        <v>85</v>
      </c>
      <c r="D159" s="25" t="s">
        <v>80</v>
      </c>
      <c r="E159" s="25" t="s">
        <v>260</v>
      </c>
      <c r="F159" s="25" t="s">
        <v>132</v>
      </c>
      <c r="G159" s="25"/>
      <c r="H159" s="43"/>
      <c r="I159" s="26">
        <f aca="true" t="shared" si="33" ref="I159:M160">I160</f>
        <v>151.4</v>
      </c>
      <c r="J159" s="131">
        <f t="shared" si="33"/>
        <v>0</v>
      </c>
      <c r="K159" s="131">
        <f t="shared" si="33"/>
        <v>151.4</v>
      </c>
      <c r="L159" s="131">
        <f t="shared" si="33"/>
        <v>151.4</v>
      </c>
      <c r="M159" s="131">
        <f t="shared" si="33"/>
        <v>0</v>
      </c>
      <c r="N159" s="135"/>
      <c r="O159" s="135"/>
      <c r="P159" s="135"/>
      <c r="Q159" s="135"/>
      <c r="R159" s="131">
        <f>R160</f>
        <v>151.4</v>
      </c>
      <c r="S159" s="52"/>
    </row>
    <row r="160" spans="1:19" s="38" customFormat="1" ht="45">
      <c r="A160" s="109" t="s">
        <v>210</v>
      </c>
      <c r="B160" s="25" t="s">
        <v>105</v>
      </c>
      <c r="C160" s="25" t="s">
        <v>85</v>
      </c>
      <c r="D160" s="25" t="s">
        <v>80</v>
      </c>
      <c r="E160" s="25" t="s">
        <v>260</v>
      </c>
      <c r="F160" s="25" t="s">
        <v>133</v>
      </c>
      <c r="G160" s="25"/>
      <c r="H160" s="43"/>
      <c r="I160" s="26">
        <f t="shared" si="33"/>
        <v>151.4</v>
      </c>
      <c r="J160" s="131">
        <f t="shared" si="33"/>
        <v>0</v>
      </c>
      <c r="K160" s="131">
        <f t="shared" si="33"/>
        <v>151.4</v>
      </c>
      <c r="L160" s="131">
        <f t="shared" si="33"/>
        <v>151.4</v>
      </c>
      <c r="M160" s="131">
        <f t="shared" si="33"/>
        <v>0</v>
      </c>
      <c r="N160" s="135"/>
      <c r="O160" s="135"/>
      <c r="P160" s="135"/>
      <c r="Q160" s="135"/>
      <c r="R160" s="131">
        <f>R161</f>
        <v>151.4</v>
      </c>
      <c r="S160" s="52"/>
    </row>
    <row r="161" spans="1:19" s="38" customFormat="1" ht="19.5" customHeight="1">
      <c r="A161" s="108" t="s">
        <v>122</v>
      </c>
      <c r="B161" s="27" t="s">
        <v>105</v>
      </c>
      <c r="C161" s="27" t="s">
        <v>85</v>
      </c>
      <c r="D161" s="27" t="s">
        <v>80</v>
      </c>
      <c r="E161" s="25" t="s">
        <v>260</v>
      </c>
      <c r="F161" s="27" t="s">
        <v>133</v>
      </c>
      <c r="G161" s="27" t="s">
        <v>111</v>
      </c>
      <c r="H161" s="43"/>
      <c r="I161" s="28">
        <v>151.4</v>
      </c>
      <c r="J161" s="132">
        <v>0</v>
      </c>
      <c r="K161" s="132">
        <f>I161+J161</f>
        <v>151.4</v>
      </c>
      <c r="L161" s="132">
        <v>151.4</v>
      </c>
      <c r="M161" s="133">
        <v>0</v>
      </c>
      <c r="N161" s="133"/>
      <c r="O161" s="133"/>
      <c r="P161" s="133"/>
      <c r="Q161" s="133"/>
      <c r="R161" s="133">
        <f>L161+M161</f>
        <v>151.4</v>
      </c>
      <c r="S161" s="52"/>
    </row>
    <row r="162" spans="1:19" s="38" customFormat="1" ht="60">
      <c r="A162" s="106" t="s">
        <v>443</v>
      </c>
      <c r="B162" s="25" t="s">
        <v>444</v>
      </c>
      <c r="C162" s="25" t="s">
        <v>85</v>
      </c>
      <c r="D162" s="25" t="s">
        <v>80</v>
      </c>
      <c r="E162" s="25" t="s">
        <v>445</v>
      </c>
      <c r="F162" s="25"/>
      <c r="G162" s="25"/>
      <c r="H162" s="43"/>
      <c r="I162" s="26">
        <f>I163+I168</f>
        <v>40</v>
      </c>
      <c r="J162" s="131">
        <f>J163+J168</f>
        <v>0</v>
      </c>
      <c r="K162" s="131">
        <f>K163+K168</f>
        <v>40</v>
      </c>
      <c r="L162" s="131">
        <f>L163+L168</f>
        <v>40</v>
      </c>
      <c r="M162" s="131">
        <f>M163+M168</f>
        <v>0</v>
      </c>
      <c r="N162" s="135"/>
      <c r="O162" s="135"/>
      <c r="P162" s="135"/>
      <c r="Q162" s="135"/>
      <c r="R162" s="131">
        <f>R163+R168</f>
        <v>40</v>
      </c>
      <c r="S162" s="52"/>
    </row>
    <row r="163" spans="1:19" s="38" customFormat="1" ht="45">
      <c r="A163" s="106" t="s">
        <v>449</v>
      </c>
      <c r="B163" s="25" t="s">
        <v>444</v>
      </c>
      <c r="C163" s="25" t="s">
        <v>85</v>
      </c>
      <c r="D163" s="25" t="s">
        <v>80</v>
      </c>
      <c r="E163" s="25" t="s">
        <v>450</v>
      </c>
      <c r="F163" s="25"/>
      <c r="G163" s="25"/>
      <c r="H163" s="43"/>
      <c r="I163" s="26">
        <f aca="true" t="shared" si="34" ref="I163:M166">I164</f>
        <v>10</v>
      </c>
      <c r="J163" s="131">
        <f t="shared" si="34"/>
        <v>0</v>
      </c>
      <c r="K163" s="131">
        <f t="shared" si="34"/>
        <v>10</v>
      </c>
      <c r="L163" s="131">
        <f t="shared" si="34"/>
        <v>10</v>
      </c>
      <c r="M163" s="131">
        <f t="shared" si="34"/>
        <v>0</v>
      </c>
      <c r="N163" s="135"/>
      <c r="O163" s="135"/>
      <c r="P163" s="135"/>
      <c r="Q163" s="135"/>
      <c r="R163" s="131">
        <f>R164</f>
        <v>10</v>
      </c>
      <c r="S163" s="52"/>
    </row>
    <row r="164" spans="1:19" s="38" customFormat="1" ht="18.75" customHeight="1">
      <c r="A164" s="106" t="s">
        <v>190</v>
      </c>
      <c r="B164" s="25" t="s">
        <v>105</v>
      </c>
      <c r="C164" s="25" t="s">
        <v>85</v>
      </c>
      <c r="D164" s="25" t="s">
        <v>80</v>
      </c>
      <c r="E164" s="25" t="s">
        <v>451</v>
      </c>
      <c r="F164" s="25"/>
      <c r="G164" s="25"/>
      <c r="H164" s="43"/>
      <c r="I164" s="26">
        <f t="shared" si="34"/>
        <v>10</v>
      </c>
      <c r="J164" s="131">
        <f t="shared" si="34"/>
        <v>0</v>
      </c>
      <c r="K164" s="131">
        <f t="shared" si="34"/>
        <v>10</v>
      </c>
      <c r="L164" s="131">
        <f t="shared" si="34"/>
        <v>10</v>
      </c>
      <c r="M164" s="131">
        <f t="shared" si="34"/>
        <v>0</v>
      </c>
      <c r="N164" s="135"/>
      <c r="O164" s="135"/>
      <c r="P164" s="135"/>
      <c r="Q164" s="135"/>
      <c r="R164" s="131">
        <f>R165</f>
        <v>10</v>
      </c>
      <c r="S164" s="52"/>
    </row>
    <row r="165" spans="1:19" s="38" customFormat="1" ht="45">
      <c r="A165" s="109" t="s">
        <v>224</v>
      </c>
      <c r="B165" s="25" t="s">
        <v>105</v>
      </c>
      <c r="C165" s="25" t="s">
        <v>85</v>
      </c>
      <c r="D165" s="25" t="s">
        <v>80</v>
      </c>
      <c r="E165" s="25" t="s">
        <v>451</v>
      </c>
      <c r="F165" s="25" t="s">
        <v>132</v>
      </c>
      <c r="G165" s="25"/>
      <c r="H165" s="43"/>
      <c r="I165" s="26">
        <f t="shared" si="34"/>
        <v>10</v>
      </c>
      <c r="J165" s="131">
        <f t="shared" si="34"/>
        <v>0</v>
      </c>
      <c r="K165" s="131">
        <f t="shared" si="34"/>
        <v>10</v>
      </c>
      <c r="L165" s="131">
        <f t="shared" si="34"/>
        <v>10</v>
      </c>
      <c r="M165" s="131">
        <f t="shared" si="34"/>
        <v>0</v>
      </c>
      <c r="N165" s="135"/>
      <c r="O165" s="135"/>
      <c r="P165" s="135"/>
      <c r="Q165" s="135"/>
      <c r="R165" s="131">
        <f>R166</f>
        <v>10</v>
      </c>
      <c r="S165" s="52"/>
    </row>
    <row r="166" spans="1:19" s="38" customFormat="1" ht="45">
      <c r="A166" s="109" t="s">
        <v>210</v>
      </c>
      <c r="B166" s="25" t="s">
        <v>105</v>
      </c>
      <c r="C166" s="25" t="s">
        <v>85</v>
      </c>
      <c r="D166" s="25" t="s">
        <v>80</v>
      </c>
      <c r="E166" s="25" t="s">
        <v>451</v>
      </c>
      <c r="F166" s="25" t="s">
        <v>133</v>
      </c>
      <c r="G166" s="25"/>
      <c r="H166" s="43"/>
      <c r="I166" s="26">
        <f t="shared" si="34"/>
        <v>10</v>
      </c>
      <c r="J166" s="131">
        <f t="shared" si="34"/>
        <v>0</v>
      </c>
      <c r="K166" s="131">
        <f t="shared" si="34"/>
        <v>10</v>
      </c>
      <c r="L166" s="131">
        <f t="shared" si="34"/>
        <v>10</v>
      </c>
      <c r="M166" s="131">
        <f t="shared" si="34"/>
        <v>0</v>
      </c>
      <c r="N166" s="135"/>
      <c r="O166" s="135"/>
      <c r="P166" s="135"/>
      <c r="Q166" s="135"/>
      <c r="R166" s="131">
        <f>R167</f>
        <v>10</v>
      </c>
      <c r="S166" s="52"/>
    </row>
    <row r="167" spans="1:19" s="38" customFormat="1" ht="21" customHeight="1">
      <c r="A167" s="108" t="s">
        <v>122</v>
      </c>
      <c r="B167" s="27" t="s">
        <v>105</v>
      </c>
      <c r="C167" s="27" t="s">
        <v>85</v>
      </c>
      <c r="D167" s="27" t="s">
        <v>80</v>
      </c>
      <c r="E167" s="27" t="s">
        <v>451</v>
      </c>
      <c r="F167" s="27" t="s">
        <v>133</v>
      </c>
      <c r="G167" s="27" t="s">
        <v>111</v>
      </c>
      <c r="H167" s="43"/>
      <c r="I167" s="28">
        <v>10</v>
      </c>
      <c r="J167" s="132">
        <v>0</v>
      </c>
      <c r="K167" s="132">
        <f>I167+J167</f>
        <v>10</v>
      </c>
      <c r="L167" s="132">
        <v>10</v>
      </c>
      <c r="M167" s="133">
        <v>0</v>
      </c>
      <c r="N167" s="133"/>
      <c r="O167" s="133"/>
      <c r="P167" s="133"/>
      <c r="Q167" s="133"/>
      <c r="R167" s="133">
        <f>L167+M167</f>
        <v>10</v>
      </c>
      <c r="S167" s="52"/>
    </row>
    <row r="168" spans="1:19" s="38" customFormat="1" ht="30">
      <c r="A168" s="106" t="s">
        <v>446</v>
      </c>
      <c r="B168" s="25" t="s">
        <v>444</v>
      </c>
      <c r="C168" s="25" t="s">
        <v>85</v>
      </c>
      <c r="D168" s="25" t="s">
        <v>80</v>
      </c>
      <c r="E168" s="25" t="s">
        <v>447</v>
      </c>
      <c r="F168" s="25"/>
      <c r="G168" s="25"/>
      <c r="H168" s="43"/>
      <c r="I168" s="26">
        <f>I169</f>
        <v>30</v>
      </c>
      <c r="J168" s="131">
        <f>J169</f>
        <v>0</v>
      </c>
      <c r="K168" s="131">
        <f>K169</f>
        <v>30</v>
      </c>
      <c r="L168" s="131">
        <f>L169</f>
        <v>30</v>
      </c>
      <c r="M168" s="131">
        <f>M169</f>
        <v>0</v>
      </c>
      <c r="N168" s="135"/>
      <c r="O168" s="135"/>
      <c r="P168" s="135"/>
      <c r="Q168" s="135"/>
      <c r="R168" s="131">
        <f>R169</f>
        <v>30</v>
      </c>
      <c r="S168" s="52"/>
    </row>
    <row r="169" spans="1:19" s="38" customFormat="1" ht="17.25" customHeight="1">
      <c r="A169" s="106" t="s">
        <v>190</v>
      </c>
      <c r="B169" s="25" t="s">
        <v>105</v>
      </c>
      <c r="C169" s="25" t="s">
        <v>85</v>
      </c>
      <c r="D169" s="25" t="s">
        <v>80</v>
      </c>
      <c r="E169" s="25" t="s">
        <v>448</v>
      </c>
      <c r="F169" s="25"/>
      <c r="G169" s="25"/>
      <c r="H169" s="43"/>
      <c r="I169" s="26">
        <f>I170+I173</f>
        <v>30</v>
      </c>
      <c r="J169" s="131">
        <f>J170+J173</f>
        <v>0</v>
      </c>
      <c r="K169" s="131">
        <f>K170+K173</f>
        <v>30</v>
      </c>
      <c r="L169" s="131">
        <f>L170+L173</f>
        <v>30</v>
      </c>
      <c r="M169" s="131">
        <f>M170+M173</f>
        <v>0</v>
      </c>
      <c r="N169" s="135"/>
      <c r="O169" s="135"/>
      <c r="P169" s="135"/>
      <c r="Q169" s="135"/>
      <c r="R169" s="131">
        <f>R170+R173</f>
        <v>30</v>
      </c>
      <c r="S169" s="52"/>
    </row>
    <row r="170" spans="1:19" s="38" customFormat="1" ht="46.5" customHeight="1">
      <c r="A170" s="109" t="s">
        <v>224</v>
      </c>
      <c r="B170" s="25" t="s">
        <v>444</v>
      </c>
      <c r="C170" s="25" t="s">
        <v>85</v>
      </c>
      <c r="D170" s="25" t="s">
        <v>80</v>
      </c>
      <c r="E170" s="25" t="s">
        <v>448</v>
      </c>
      <c r="F170" s="25" t="s">
        <v>132</v>
      </c>
      <c r="G170" s="25"/>
      <c r="H170" s="43"/>
      <c r="I170" s="26">
        <f aca="true" t="shared" si="35" ref="I170:M171">I171</f>
        <v>3</v>
      </c>
      <c r="J170" s="131">
        <f t="shared" si="35"/>
        <v>0</v>
      </c>
      <c r="K170" s="131">
        <f t="shared" si="35"/>
        <v>3</v>
      </c>
      <c r="L170" s="131">
        <f t="shared" si="35"/>
        <v>3</v>
      </c>
      <c r="M170" s="131">
        <f t="shared" si="35"/>
        <v>0</v>
      </c>
      <c r="N170" s="135"/>
      <c r="O170" s="135"/>
      <c r="P170" s="135"/>
      <c r="Q170" s="135"/>
      <c r="R170" s="131">
        <f>R171</f>
        <v>3</v>
      </c>
      <c r="S170" s="52"/>
    </row>
    <row r="171" spans="1:19" s="38" customFormat="1" ht="45">
      <c r="A171" s="109" t="s">
        <v>210</v>
      </c>
      <c r="B171" s="25" t="s">
        <v>444</v>
      </c>
      <c r="C171" s="25" t="s">
        <v>85</v>
      </c>
      <c r="D171" s="25" t="s">
        <v>80</v>
      </c>
      <c r="E171" s="25" t="s">
        <v>448</v>
      </c>
      <c r="F171" s="25" t="s">
        <v>133</v>
      </c>
      <c r="G171" s="25"/>
      <c r="H171" s="43"/>
      <c r="I171" s="26">
        <f t="shared" si="35"/>
        <v>3</v>
      </c>
      <c r="J171" s="131">
        <f t="shared" si="35"/>
        <v>0</v>
      </c>
      <c r="K171" s="131">
        <f t="shared" si="35"/>
        <v>3</v>
      </c>
      <c r="L171" s="131">
        <f t="shared" si="35"/>
        <v>3</v>
      </c>
      <c r="M171" s="131">
        <f t="shared" si="35"/>
        <v>0</v>
      </c>
      <c r="N171" s="135"/>
      <c r="O171" s="135"/>
      <c r="P171" s="135"/>
      <c r="Q171" s="135"/>
      <c r="R171" s="131">
        <f>R172</f>
        <v>3</v>
      </c>
      <c r="S171" s="52"/>
    </row>
    <row r="172" spans="1:19" s="38" customFormat="1" ht="20.25" customHeight="1">
      <c r="A172" s="110" t="s">
        <v>122</v>
      </c>
      <c r="B172" s="27" t="s">
        <v>444</v>
      </c>
      <c r="C172" s="27" t="s">
        <v>85</v>
      </c>
      <c r="D172" s="27" t="s">
        <v>80</v>
      </c>
      <c r="E172" s="27" t="s">
        <v>448</v>
      </c>
      <c r="F172" s="27" t="s">
        <v>133</v>
      </c>
      <c r="G172" s="27" t="s">
        <v>111</v>
      </c>
      <c r="H172" s="43"/>
      <c r="I172" s="28">
        <v>3</v>
      </c>
      <c r="J172" s="132">
        <v>0</v>
      </c>
      <c r="K172" s="132">
        <f>I172+J172</f>
        <v>3</v>
      </c>
      <c r="L172" s="132">
        <v>3</v>
      </c>
      <c r="M172" s="133">
        <v>0</v>
      </c>
      <c r="N172" s="133"/>
      <c r="O172" s="133"/>
      <c r="P172" s="133"/>
      <c r="Q172" s="133"/>
      <c r="R172" s="133">
        <f>L172+M172</f>
        <v>3</v>
      </c>
      <c r="S172" s="52"/>
    </row>
    <row r="173" spans="1:19" s="38" customFormat="1" ht="30">
      <c r="A173" s="106" t="s">
        <v>145</v>
      </c>
      <c r="B173" s="25" t="s">
        <v>444</v>
      </c>
      <c r="C173" s="25" t="s">
        <v>85</v>
      </c>
      <c r="D173" s="25" t="s">
        <v>80</v>
      </c>
      <c r="E173" s="25" t="s">
        <v>448</v>
      </c>
      <c r="F173" s="25" t="s">
        <v>144</v>
      </c>
      <c r="G173" s="25"/>
      <c r="H173" s="43"/>
      <c r="I173" s="26">
        <f aca="true" t="shared" si="36" ref="I173:M174">I174</f>
        <v>27</v>
      </c>
      <c r="J173" s="131">
        <f t="shared" si="36"/>
        <v>0</v>
      </c>
      <c r="K173" s="131">
        <f t="shared" si="36"/>
        <v>27</v>
      </c>
      <c r="L173" s="131">
        <f t="shared" si="36"/>
        <v>27</v>
      </c>
      <c r="M173" s="131">
        <f t="shared" si="36"/>
        <v>0</v>
      </c>
      <c r="N173" s="135"/>
      <c r="O173" s="135"/>
      <c r="P173" s="135"/>
      <c r="Q173" s="135"/>
      <c r="R173" s="131">
        <f>R174</f>
        <v>27</v>
      </c>
      <c r="S173" s="52"/>
    </row>
    <row r="174" spans="1:19" s="38" customFormat="1" ht="16.5" customHeight="1">
      <c r="A174" s="106" t="s">
        <v>452</v>
      </c>
      <c r="B174" s="25" t="s">
        <v>444</v>
      </c>
      <c r="C174" s="25" t="s">
        <v>85</v>
      </c>
      <c r="D174" s="25" t="s">
        <v>80</v>
      </c>
      <c r="E174" s="25" t="s">
        <v>448</v>
      </c>
      <c r="F174" s="25" t="s">
        <v>453</v>
      </c>
      <c r="G174" s="25"/>
      <c r="H174" s="43"/>
      <c r="I174" s="26">
        <f t="shared" si="36"/>
        <v>27</v>
      </c>
      <c r="J174" s="131">
        <f t="shared" si="36"/>
        <v>0</v>
      </c>
      <c r="K174" s="131">
        <f t="shared" si="36"/>
        <v>27</v>
      </c>
      <c r="L174" s="131">
        <f t="shared" si="36"/>
        <v>27</v>
      </c>
      <c r="M174" s="131">
        <f t="shared" si="36"/>
        <v>0</v>
      </c>
      <c r="N174" s="135"/>
      <c r="O174" s="135"/>
      <c r="P174" s="135"/>
      <c r="Q174" s="135"/>
      <c r="R174" s="131">
        <f>R175</f>
        <v>27</v>
      </c>
      <c r="S174" s="52"/>
    </row>
    <row r="175" spans="1:19" s="38" customFormat="1" ht="17.25" customHeight="1">
      <c r="A175" s="110" t="s">
        <v>122</v>
      </c>
      <c r="B175" s="27" t="s">
        <v>444</v>
      </c>
      <c r="C175" s="27" t="s">
        <v>85</v>
      </c>
      <c r="D175" s="27" t="s">
        <v>80</v>
      </c>
      <c r="E175" s="27" t="s">
        <v>448</v>
      </c>
      <c r="F175" s="27" t="s">
        <v>453</v>
      </c>
      <c r="G175" s="27" t="s">
        <v>111</v>
      </c>
      <c r="H175" s="43"/>
      <c r="I175" s="28">
        <v>27</v>
      </c>
      <c r="J175" s="132">
        <v>0</v>
      </c>
      <c r="K175" s="132">
        <f>I175+J175</f>
        <v>27</v>
      </c>
      <c r="L175" s="132">
        <v>27</v>
      </c>
      <c r="M175" s="133">
        <v>0</v>
      </c>
      <c r="N175" s="133"/>
      <c r="O175" s="133"/>
      <c r="P175" s="133"/>
      <c r="Q175" s="133"/>
      <c r="R175" s="133">
        <f>L175+M175</f>
        <v>27</v>
      </c>
      <c r="S175" s="52"/>
    </row>
    <row r="176" spans="1:19" s="38" customFormat="1" ht="45">
      <c r="A176" s="106" t="s">
        <v>269</v>
      </c>
      <c r="B176" s="25" t="s">
        <v>105</v>
      </c>
      <c r="C176" s="25" t="s">
        <v>85</v>
      </c>
      <c r="D176" s="25" t="s">
        <v>80</v>
      </c>
      <c r="E176" s="25" t="s">
        <v>270</v>
      </c>
      <c r="F176" s="25"/>
      <c r="G176" s="25"/>
      <c r="H176" s="43"/>
      <c r="I176" s="26">
        <f aca="true" t="shared" si="37" ref="I176:M180">I177</f>
        <v>3000</v>
      </c>
      <c r="J176" s="131">
        <f t="shared" si="37"/>
        <v>0</v>
      </c>
      <c r="K176" s="131">
        <f t="shared" si="37"/>
        <v>3000</v>
      </c>
      <c r="L176" s="131">
        <f t="shared" si="37"/>
        <v>3000</v>
      </c>
      <c r="M176" s="131">
        <f t="shared" si="37"/>
        <v>0</v>
      </c>
      <c r="N176" s="135"/>
      <c r="O176" s="135"/>
      <c r="P176" s="135"/>
      <c r="Q176" s="135"/>
      <c r="R176" s="131">
        <f>R177</f>
        <v>3000</v>
      </c>
      <c r="S176" s="52"/>
    </row>
    <row r="177" spans="1:19" s="38" customFormat="1" ht="45">
      <c r="A177" s="106" t="s">
        <v>271</v>
      </c>
      <c r="B177" s="25" t="s">
        <v>105</v>
      </c>
      <c r="C177" s="25" t="s">
        <v>85</v>
      </c>
      <c r="D177" s="25" t="s">
        <v>80</v>
      </c>
      <c r="E177" s="25" t="s">
        <v>272</v>
      </c>
      <c r="F177" s="27"/>
      <c r="G177" s="27"/>
      <c r="H177" s="43"/>
      <c r="I177" s="26">
        <f t="shared" si="37"/>
        <v>3000</v>
      </c>
      <c r="J177" s="131">
        <f t="shared" si="37"/>
        <v>0</v>
      </c>
      <c r="K177" s="131">
        <f t="shared" si="37"/>
        <v>3000</v>
      </c>
      <c r="L177" s="131">
        <f t="shared" si="37"/>
        <v>3000</v>
      </c>
      <c r="M177" s="131">
        <f t="shared" si="37"/>
        <v>0</v>
      </c>
      <c r="N177" s="135"/>
      <c r="O177" s="135"/>
      <c r="P177" s="135"/>
      <c r="Q177" s="135"/>
      <c r="R177" s="131">
        <f>R178</f>
        <v>3000</v>
      </c>
      <c r="S177" s="52"/>
    </row>
    <row r="178" spans="1:19" s="38" customFormat="1" ht="19.5" customHeight="1">
      <c r="A178" s="109" t="s">
        <v>190</v>
      </c>
      <c r="B178" s="25" t="s">
        <v>105</v>
      </c>
      <c r="C178" s="25" t="s">
        <v>85</v>
      </c>
      <c r="D178" s="25" t="s">
        <v>80</v>
      </c>
      <c r="E178" s="25" t="s">
        <v>273</v>
      </c>
      <c r="F178" s="27"/>
      <c r="G178" s="27"/>
      <c r="H178" s="43"/>
      <c r="I178" s="26">
        <f t="shared" si="37"/>
        <v>3000</v>
      </c>
      <c r="J178" s="131">
        <f t="shared" si="37"/>
        <v>0</v>
      </c>
      <c r="K178" s="131">
        <f t="shared" si="37"/>
        <v>3000</v>
      </c>
      <c r="L178" s="131">
        <f t="shared" si="37"/>
        <v>3000</v>
      </c>
      <c r="M178" s="131">
        <f t="shared" si="37"/>
        <v>0</v>
      </c>
      <c r="N178" s="135"/>
      <c r="O178" s="135"/>
      <c r="P178" s="135"/>
      <c r="Q178" s="135"/>
      <c r="R178" s="131">
        <f>R179</f>
        <v>3000</v>
      </c>
      <c r="S178" s="52"/>
    </row>
    <row r="179" spans="1:19" s="38" customFormat="1" ht="45">
      <c r="A179" s="109" t="s">
        <v>224</v>
      </c>
      <c r="B179" s="25" t="s">
        <v>105</v>
      </c>
      <c r="C179" s="25" t="s">
        <v>85</v>
      </c>
      <c r="D179" s="25" t="s">
        <v>80</v>
      </c>
      <c r="E179" s="25" t="s">
        <v>273</v>
      </c>
      <c r="F179" s="25" t="s">
        <v>132</v>
      </c>
      <c r="G179" s="27"/>
      <c r="H179" s="43"/>
      <c r="I179" s="26">
        <f t="shared" si="37"/>
        <v>3000</v>
      </c>
      <c r="J179" s="131">
        <f t="shared" si="37"/>
        <v>0</v>
      </c>
      <c r="K179" s="131">
        <f t="shared" si="37"/>
        <v>3000</v>
      </c>
      <c r="L179" s="131">
        <f t="shared" si="37"/>
        <v>3000</v>
      </c>
      <c r="M179" s="131">
        <f t="shared" si="37"/>
        <v>0</v>
      </c>
      <c r="N179" s="135"/>
      <c r="O179" s="135"/>
      <c r="P179" s="135"/>
      <c r="Q179" s="135"/>
      <c r="R179" s="131">
        <f>R180</f>
        <v>3000</v>
      </c>
      <c r="S179" s="52"/>
    </row>
    <row r="180" spans="1:19" s="38" customFormat="1" ht="45">
      <c r="A180" s="109" t="s">
        <v>210</v>
      </c>
      <c r="B180" s="25" t="s">
        <v>105</v>
      </c>
      <c r="C180" s="25" t="s">
        <v>85</v>
      </c>
      <c r="D180" s="25" t="s">
        <v>80</v>
      </c>
      <c r="E180" s="25" t="s">
        <v>273</v>
      </c>
      <c r="F180" s="25" t="s">
        <v>133</v>
      </c>
      <c r="G180" s="27"/>
      <c r="H180" s="43"/>
      <c r="I180" s="26">
        <f t="shared" si="37"/>
        <v>3000</v>
      </c>
      <c r="J180" s="131">
        <f t="shared" si="37"/>
        <v>0</v>
      </c>
      <c r="K180" s="131">
        <f t="shared" si="37"/>
        <v>3000</v>
      </c>
      <c r="L180" s="131">
        <f t="shared" si="37"/>
        <v>3000</v>
      </c>
      <c r="M180" s="131">
        <f t="shared" si="37"/>
        <v>0</v>
      </c>
      <c r="N180" s="135"/>
      <c r="O180" s="135"/>
      <c r="P180" s="135"/>
      <c r="Q180" s="135"/>
      <c r="R180" s="131">
        <f>R181</f>
        <v>3000</v>
      </c>
      <c r="S180" s="52"/>
    </row>
    <row r="181" spans="1:19" s="38" customFormat="1" ht="19.5" customHeight="1">
      <c r="A181" s="108" t="s">
        <v>122</v>
      </c>
      <c r="B181" s="27" t="s">
        <v>105</v>
      </c>
      <c r="C181" s="27" t="s">
        <v>85</v>
      </c>
      <c r="D181" s="27" t="s">
        <v>80</v>
      </c>
      <c r="E181" s="27" t="s">
        <v>273</v>
      </c>
      <c r="F181" s="27" t="s">
        <v>133</v>
      </c>
      <c r="G181" s="27" t="s">
        <v>111</v>
      </c>
      <c r="H181" s="43"/>
      <c r="I181" s="28">
        <v>3000</v>
      </c>
      <c r="J181" s="132">
        <v>0</v>
      </c>
      <c r="K181" s="132">
        <f>I181+J181</f>
        <v>3000</v>
      </c>
      <c r="L181" s="132">
        <v>3000</v>
      </c>
      <c r="M181" s="133">
        <v>0</v>
      </c>
      <c r="N181" s="133"/>
      <c r="O181" s="133"/>
      <c r="P181" s="133"/>
      <c r="Q181" s="133"/>
      <c r="R181" s="133">
        <f>L181+M181</f>
        <v>3000</v>
      </c>
      <c r="S181" s="52"/>
    </row>
    <row r="182" spans="1:19" s="38" customFormat="1" ht="24" customHeight="1">
      <c r="A182" s="106" t="s">
        <v>53</v>
      </c>
      <c r="B182" s="25" t="s">
        <v>105</v>
      </c>
      <c r="C182" s="25" t="s">
        <v>85</v>
      </c>
      <c r="D182" s="25" t="s">
        <v>80</v>
      </c>
      <c r="E182" s="25" t="s">
        <v>265</v>
      </c>
      <c r="F182" s="25"/>
      <c r="G182" s="25"/>
      <c r="H182" s="25"/>
      <c r="I182" s="26">
        <f>I183+I193</f>
        <v>17412.7</v>
      </c>
      <c r="J182" s="131">
        <f>J183+J193</f>
        <v>0</v>
      </c>
      <c r="K182" s="131">
        <f>K183+K193</f>
        <v>17412.7</v>
      </c>
      <c r="L182" s="131">
        <f>L183+L193</f>
        <v>17412.7</v>
      </c>
      <c r="M182" s="131">
        <f>M183+M193</f>
        <v>0</v>
      </c>
      <c r="N182" s="135"/>
      <c r="O182" s="135"/>
      <c r="P182" s="135"/>
      <c r="Q182" s="135"/>
      <c r="R182" s="131">
        <f>R183+R193</f>
        <v>17412.7</v>
      </c>
      <c r="S182" s="52"/>
    </row>
    <row r="183" spans="1:19" s="38" customFormat="1" ht="45">
      <c r="A183" s="106" t="s">
        <v>129</v>
      </c>
      <c r="B183" s="25" t="s">
        <v>105</v>
      </c>
      <c r="C183" s="25" t="s">
        <v>85</v>
      </c>
      <c r="D183" s="25" t="s">
        <v>80</v>
      </c>
      <c r="E183" s="53" t="s">
        <v>264</v>
      </c>
      <c r="F183" s="25"/>
      <c r="G183" s="25"/>
      <c r="H183" s="25"/>
      <c r="I183" s="26">
        <f>I184+I187+I190</f>
        <v>7025.2</v>
      </c>
      <c r="J183" s="131">
        <f>J184+J187+J190</f>
        <v>0</v>
      </c>
      <c r="K183" s="131">
        <f>K184+K187+K190</f>
        <v>7025.2</v>
      </c>
      <c r="L183" s="131">
        <f>L184+L187+L190</f>
        <v>7025.2</v>
      </c>
      <c r="M183" s="131">
        <f>M184+M187+M190</f>
        <v>0</v>
      </c>
      <c r="N183" s="135"/>
      <c r="O183" s="135"/>
      <c r="P183" s="135"/>
      <c r="Q183" s="135"/>
      <c r="R183" s="131">
        <f>R184+R187+R190</f>
        <v>7025.2</v>
      </c>
      <c r="S183" s="52"/>
    </row>
    <row r="184" spans="1:19" s="38" customFormat="1" ht="90">
      <c r="A184" s="106" t="s">
        <v>208</v>
      </c>
      <c r="B184" s="25" t="s">
        <v>105</v>
      </c>
      <c r="C184" s="25" t="s">
        <v>85</v>
      </c>
      <c r="D184" s="25" t="s">
        <v>80</v>
      </c>
      <c r="E184" s="53" t="s">
        <v>264</v>
      </c>
      <c r="F184" s="25" t="s">
        <v>130</v>
      </c>
      <c r="G184" s="25"/>
      <c r="H184" s="25"/>
      <c r="I184" s="26">
        <f aca="true" t="shared" si="38" ref="I184:M185">I185</f>
        <v>6719.4</v>
      </c>
      <c r="J184" s="131">
        <f t="shared" si="38"/>
        <v>0</v>
      </c>
      <c r="K184" s="131">
        <f t="shared" si="38"/>
        <v>6719.4</v>
      </c>
      <c r="L184" s="131">
        <f t="shared" si="38"/>
        <v>6719.4</v>
      </c>
      <c r="M184" s="131">
        <f t="shared" si="38"/>
        <v>0</v>
      </c>
      <c r="N184" s="135"/>
      <c r="O184" s="135"/>
      <c r="P184" s="135"/>
      <c r="Q184" s="135"/>
      <c r="R184" s="131">
        <f>R185</f>
        <v>6719.4</v>
      </c>
      <c r="S184" s="52"/>
    </row>
    <row r="185" spans="1:19" s="38" customFormat="1" ht="45">
      <c r="A185" s="106" t="s">
        <v>207</v>
      </c>
      <c r="B185" s="25" t="s">
        <v>105</v>
      </c>
      <c r="C185" s="25" t="s">
        <v>85</v>
      </c>
      <c r="D185" s="25" t="s">
        <v>80</v>
      </c>
      <c r="E185" s="53" t="s">
        <v>264</v>
      </c>
      <c r="F185" s="25" t="s">
        <v>131</v>
      </c>
      <c r="G185" s="25"/>
      <c r="H185" s="25"/>
      <c r="I185" s="26">
        <f t="shared" si="38"/>
        <v>6719.4</v>
      </c>
      <c r="J185" s="131">
        <f t="shared" si="38"/>
        <v>0</v>
      </c>
      <c r="K185" s="131">
        <f t="shared" si="38"/>
        <v>6719.4</v>
      </c>
      <c r="L185" s="131">
        <f t="shared" si="38"/>
        <v>6719.4</v>
      </c>
      <c r="M185" s="131">
        <f t="shared" si="38"/>
        <v>0</v>
      </c>
      <c r="N185" s="135"/>
      <c r="O185" s="135"/>
      <c r="P185" s="135"/>
      <c r="Q185" s="135"/>
      <c r="R185" s="131">
        <f>R186</f>
        <v>6719.4</v>
      </c>
      <c r="S185" s="52"/>
    </row>
    <row r="186" spans="1:19" s="38" customFormat="1" ht="20.25" customHeight="1">
      <c r="A186" s="108" t="s">
        <v>122</v>
      </c>
      <c r="B186" s="27" t="s">
        <v>105</v>
      </c>
      <c r="C186" s="27" t="s">
        <v>85</v>
      </c>
      <c r="D186" s="27" t="s">
        <v>80</v>
      </c>
      <c r="E186" s="54" t="s">
        <v>264</v>
      </c>
      <c r="F186" s="27" t="s">
        <v>131</v>
      </c>
      <c r="G186" s="27" t="s">
        <v>111</v>
      </c>
      <c r="H186" s="27"/>
      <c r="I186" s="28">
        <v>6719.4</v>
      </c>
      <c r="J186" s="132">
        <v>0</v>
      </c>
      <c r="K186" s="132">
        <f>I186+J186</f>
        <v>6719.4</v>
      </c>
      <c r="L186" s="132">
        <v>6719.4</v>
      </c>
      <c r="M186" s="133">
        <v>0</v>
      </c>
      <c r="N186" s="133"/>
      <c r="O186" s="133"/>
      <c r="P186" s="133"/>
      <c r="Q186" s="133"/>
      <c r="R186" s="133">
        <f>L186+M186</f>
        <v>6719.4</v>
      </c>
      <c r="S186" s="52"/>
    </row>
    <row r="187" spans="1:39" s="55" customFormat="1" ht="45">
      <c r="A187" s="109" t="s">
        <v>224</v>
      </c>
      <c r="B187" s="25" t="s">
        <v>105</v>
      </c>
      <c r="C187" s="25" t="s">
        <v>85</v>
      </c>
      <c r="D187" s="25" t="s">
        <v>80</v>
      </c>
      <c r="E187" s="53" t="s">
        <v>264</v>
      </c>
      <c r="F187" s="25" t="s">
        <v>132</v>
      </c>
      <c r="G187" s="25"/>
      <c r="H187" s="25"/>
      <c r="I187" s="26">
        <f aca="true" t="shared" si="39" ref="I187:M188">I188</f>
        <v>294.8</v>
      </c>
      <c r="J187" s="131">
        <f t="shared" si="39"/>
        <v>0</v>
      </c>
      <c r="K187" s="131">
        <f t="shared" si="39"/>
        <v>294.8</v>
      </c>
      <c r="L187" s="131">
        <f t="shared" si="39"/>
        <v>294.8</v>
      </c>
      <c r="M187" s="131">
        <f t="shared" si="39"/>
        <v>0</v>
      </c>
      <c r="N187" s="135"/>
      <c r="O187" s="135"/>
      <c r="P187" s="135"/>
      <c r="Q187" s="135"/>
      <c r="R187" s="131">
        <f>R188</f>
        <v>294.8</v>
      </c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</row>
    <row r="188" spans="1:39" s="55" customFormat="1" ht="45">
      <c r="A188" s="109" t="s">
        <v>210</v>
      </c>
      <c r="B188" s="25" t="s">
        <v>105</v>
      </c>
      <c r="C188" s="25" t="s">
        <v>85</v>
      </c>
      <c r="D188" s="25" t="s">
        <v>80</v>
      </c>
      <c r="E188" s="53" t="s">
        <v>264</v>
      </c>
      <c r="F188" s="25" t="s">
        <v>133</v>
      </c>
      <c r="G188" s="25"/>
      <c r="H188" s="25"/>
      <c r="I188" s="26">
        <f t="shared" si="39"/>
        <v>294.8</v>
      </c>
      <c r="J188" s="131">
        <f t="shared" si="39"/>
        <v>0</v>
      </c>
      <c r="K188" s="131">
        <f t="shared" si="39"/>
        <v>294.8</v>
      </c>
      <c r="L188" s="131">
        <f t="shared" si="39"/>
        <v>294.8</v>
      </c>
      <c r="M188" s="131">
        <f t="shared" si="39"/>
        <v>0</v>
      </c>
      <c r="N188" s="135"/>
      <c r="O188" s="135"/>
      <c r="P188" s="135"/>
      <c r="Q188" s="135"/>
      <c r="R188" s="131">
        <f>R189</f>
        <v>294.8</v>
      </c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</row>
    <row r="189" spans="1:39" s="55" customFormat="1" ht="20.25" customHeight="1">
      <c r="A189" s="108" t="s">
        <v>122</v>
      </c>
      <c r="B189" s="27" t="s">
        <v>105</v>
      </c>
      <c r="C189" s="27" t="s">
        <v>85</v>
      </c>
      <c r="D189" s="27" t="s">
        <v>80</v>
      </c>
      <c r="E189" s="54" t="s">
        <v>264</v>
      </c>
      <c r="F189" s="27" t="s">
        <v>133</v>
      </c>
      <c r="G189" s="27" t="s">
        <v>111</v>
      </c>
      <c r="H189" s="27"/>
      <c r="I189" s="28">
        <v>294.8</v>
      </c>
      <c r="J189" s="132">
        <v>0</v>
      </c>
      <c r="K189" s="132">
        <f>I189+J189</f>
        <v>294.8</v>
      </c>
      <c r="L189" s="132">
        <v>294.8</v>
      </c>
      <c r="M189" s="133">
        <v>0</v>
      </c>
      <c r="N189" s="133"/>
      <c r="O189" s="133"/>
      <c r="P189" s="133"/>
      <c r="Q189" s="133"/>
      <c r="R189" s="133">
        <f>L189+M189</f>
        <v>294.8</v>
      </c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</row>
    <row r="190" spans="1:39" s="55" customFormat="1" ht="18">
      <c r="A190" s="109" t="s">
        <v>141</v>
      </c>
      <c r="B190" s="25" t="s">
        <v>105</v>
      </c>
      <c r="C190" s="25" t="s">
        <v>85</v>
      </c>
      <c r="D190" s="25" t="s">
        <v>80</v>
      </c>
      <c r="E190" s="53" t="s">
        <v>264</v>
      </c>
      <c r="F190" s="25" t="s">
        <v>140</v>
      </c>
      <c r="G190" s="25"/>
      <c r="H190" s="25"/>
      <c r="I190" s="26">
        <f aca="true" t="shared" si="40" ref="I190:M191">I191</f>
        <v>11</v>
      </c>
      <c r="J190" s="131">
        <f t="shared" si="40"/>
        <v>0</v>
      </c>
      <c r="K190" s="131">
        <f t="shared" si="40"/>
        <v>11</v>
      </c>
      <c r="L190" s="131">
        <f t="shared" si="40"/>
        <v>11</v>
      </c>
      <c r="M190" s="131">
        <f t="shared" si="40"/>
        <v>0</v>
      </c>
      <c r="N190" s="135"/>
      <c r="O190" s="135"/>
      <c r="P190" s="135"/>
      <c r="Q190" s="135"/>
      <c r="R190" s="131">
        <f>R191</f>
        <v>11</v>
      </c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</row>
    <row r="191" spans="1:39" s="55" customFormat="1" ht="18">
      <c r="A191" s="109" t="s">
        <v>143</v>
      </c>
      <c r="B191" s="25" t="s">
        <v>105</v>
      </c>
      <c r="C191" s="25" t="s">
        <v>85</v>
      </c>
      <c r="D191" s="25" t="s">
        <v>80</v>
      </c>
      <c r="E191" s="53" t="s">
        <v>264</v>
      </c>
      <c r="F191" s="25" t="s">
        <v>142</v>
      </c>
      <c r="G191" s="25"/>
      <c r="H191" s="25"/>
      <c r="I191" s="26">
        <f t="shared" si="40"/>
        <v>11</v>
      </c>
      <c r="J191" s="131">
        <f t="shared" si="40"/>
        <v>0</v>
      </c>
      <c r="K191" s="131">
        <f t="shared" si="40"/>
        <v>11</v>
      </c>
      <c r="L191" s="131">
        <f t="shared" si="40"/>
        <v>11</v>
      </c>
      <c r="M191" s="131">
        <f t="shared" si="40"/>
        <v>0</v>
      </c>
      <c r="N191" s="135"/>
      <c r="O191" s="135"/>
      <c r="P191" s="135"/>
      <c r="Q191" s="135"/>
      <c r="R191" s="131">
        <f>R192</f>
        <v>11</v>
      </c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</row>
    <row r="192" spans="1:39" s="55" customFormat="1" ht="22.5" customHeight="1">
      <c r="A192" s="108" t="s">
        <v>122</v>
      </c>
      <c r="B192" s="27" t="s">
        <v>105</v>
      </c>
      <c r="C192" s="27" t="s">
        <v>85</v>
      </c>
      <c r="D192" s="27" t="s">
        <v>80</v>
      </c>
      <c r="E192" s="54" t="s">
        <v>264</v>
      </c>
      <c r="F192" s="27" t="s">
        <v>142</v>
      </c>
      <c r="G192" s="27" t="s">
        <v>111</v>
      </c>
      <c r="H192" s="27"/>
      <c r="I192" s="28">
        <v>11</v>
      </c>
      <c r="J192" s="132">
        <v>0</v>
      </c>
      <c r="K192" s="132">
        <f>I192+J192</f>
        <v>11</v>
      </c>
      <c r="L192" s="132">
        <v>11</v>
      </c>
      <c r="M192" s="133">
        <v>0</v>
      </c>
      <c r="N192" s="133"/>
      <c r="O192" s="133"/>
      <c r="P192" s="133"/>
      <c r="Q192" s="133"/>
      <c r="R192" s="133">
        <f>L192+M192</f>
        <v>11</v>
      </c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</row>
    <row r="193" spans="1:39" s="55" customFormat="1" ht="45">
      <c r="A193" s="106" t="s">
        <v>151</v>
      </c>
      <c r="B193" s="25" t="s">
        <v>105</v>
      </c>
      <c r="C193" s="25" t="s">
        <v>85</v>
      </c>
      <c r="D193" s="25" t="s">
        <v>80</v>
      </c>
      <c r="E193" s="25" t="s">
        <v>266</v>
      </c>
      <c r="F193" s="25"/>
      <c r="G193" s="25"/>
      <c r="H193" s="25"/>
      <c r="I193" s="26">
        <f>I194+I197+I200</f>
        <v>10387.5</v>
      </c>
      <c r="J193" s="131">
        <f>J194+J197+J200</f>
        <v>0</v>
      </c>
      <c r="K193" s="131">
        <f>K194+K197+K200</f>
        <v>10387.5</v>
      </c>
      <c r="L193" s="131">
        <f>L194+L197+L200</f>
        <v>10387.5</v>
      </c>
      <c r="M193" s="131">
        <f>M194+M197+M200</f>
        <v>0</v>
      </c>
      <c r="N193" s="135"/>
      <c r="O193" s="135"/>
      <c r="P193" s="135"/>
      <c r="Q193" s="135"/>
      <c r="R193" s="131">
        <f>R194+R197+R200</f>
        <v>10387.5</v>
      </c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</row>
    <row r="194" spans="1:39" s="55" customFormat="1" ht="90">
      <c r="A194" s="106" t="s">
        <v>208</v>
      </c>
      <c r="B194" s="25" t="s">
        <v>105</v>
      </c>
      <c r="C194" s="25" t="s">
        <v>85</v>
      </c>
      <c r="D194" s="25" t="s">
        <v>80</v>
      </c>
      <c r="E194" s="25" t="s">
        <v>266</v>
      </c>
      <c r="F194" s="25" t="s">
        <v>130</v>
      </c>
      <c r="G194" s="25"/>
      <c r="H194" s="25"/>
      <c r="I194" s="26">
        <f aca="true" t="shared" si="41" ref="I194:M195">I195</f>
        <v>9867</v>
      </c>
      <c r="J194" s="131">
        <f t="shared" si="41"/>
        <v>0</v>
      </c>
      <c r="K194" s="131">
        <f t="shared" si="41"/>
        <v>9867</v>
      </c>
      <c r="L194" s="131">
        <f t="shared" si="41"/>
        <v>9867</v>
      </c>
      <c r="M194" s="131">
        <f t="shared" si="41"/>
        <v>0</v>
      </c>
      <c r="N194" s="135"/>
      <c r="O194" s="135"/>
      <c r="P194" s="135"/>
      <c r="Q194" s="135"/>
      <c r="R194" s="131">
        <f>R195</f>
        <v>9867</v>
      </c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</row>
    <row r="195" spans="1:39" s="55" customFormat="1" ht="30">
      <c r="A195" s="106" t="s">
        <v>139</v>
      </c>
      <c r="B195" s="25" t="s">
        <v>105</v>
      </c>
      <c r="C195" s="25" t="s">
        <v>85</v>
      </c>
      <c r="D195" s="25" t="s">
        <v>80</v>
      </c>
      <c r="E195" s="25" t="s">
        <v>266</v>
      </c>
      <c r="F195" s="25" t="s">
        <v>138</v>
      </c>
      <c r="G195" s="25"/>
      <c r="H195" s="25"/>
      <c r="I195" s="26">
        <f t="shared" si="41"/>
        <v>9867</v>
      </c>
      <c r="J195" s="131">
        <f t="shared" si="41"/>
        <v>0</v>
      </c>
      <c r="K195" s="131">
        <f t="shared" si="41"/>
        <v>9867</v>
      </c>
      <c r="L195" s="131">
        <f t="shared" si="41"/>
        <v>9867</v>
      </c>
      <c r="M195" s="131">
        <f t="shared" si="41"/>
        <v>0</v>
      </c>
      <c r="N195" s="135"/>
      <c r="O195" s="135"/>
      <c r="P195" s="135"/>
      <c r="Q195" s="135"/>
      <c r="R195" s="131">
        <f>R196</f>
        <v>9867</v>
      </c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</row>
    <row r="196" spans="1:39" s="55" customFormat="1" ht="21" customHeight="1">
      <c r="A196" s="110" t="s">
        <v>122</v>
      </c>
      <c r="B196" s="27" t="s">
        <v>105</v>
      </c>
      <c r="C196" s="27" t="s">
        <v>85</v>
      </c>
      <c r="D196" s="27" t="s">
        <v>80</v>
      </c>
      <c r="E196" s="27" t="s">
        <v>266</v>
      </c>
      <c r="F196" s="27" t="s">
        <v>138</v>
      </c>
      <c r="G196" s="27" t="s">
        <v>111</v>
      </c>
      <c r="H196" s="27"/>
      <c r="I196" s="28">
        <v>9867</v>
      </c>
      <c r="J196" s="132">
        <v>0</v>
      </c>
      <c r="K196" s="132">
        <f>I196+J196</f>
        <v>9867</v>
      </c>
      <c r="L196" s="132">
        <v>9867</v>
      </c>
      <c r="M196" s="133">
        <v>0</v>
      </c>
      <c r="N196" s="133"/>
      <c r="O196" s="133"/>
      <c r="P196" s="133"/>
      <c r="Q196" s="133"/>
      <c r="R196" s="133">
        <f>L196+M196</f>
        <v>9867</v>
      </c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</row>
    <row r="197" spans="1:39" s="55" customFormat="1" ht="45">
      <c r="A197" s="109" t="s">
        <v>224</v>
      </c>
      <c r="B197" s="25" t="s">
        <v>105</v>
      </c>
      <c r="C197" s="25" t="s">
        <v>85</v>
      </c>
      <c r="D197" s="25" t="s">
        <v>80</v>
      </c>
      <c r="E197" s="25" t="s">
        <v>266</v>
      </c>
      <c r="F197" s="25" t="s">
        <v>132</v>
      </c>
      <c r="G197" s="25"/>
      <c r="H197" s="25"/>
      <c r="I197" s="26">
        <f aca="true" t="shared" si="42" ref="I197:M198">I198</f>
        <v>504.5</v>
      </c>
      <c r="J197" s="131">
        <f t="shared" si="42"/>
        <v>0</v>
      </c>
      <c r="K197" s="131">
        <f t="shared" si="42"/>
        <v>504.5</v>
      </c>
      <c r="L197" s="131">
        <f t="shared" si="42"/>
        <v>504.5</v>
      </c>
      <c r="M197" s="131">
        <f t="shared" si="42"/>
        <v>0</v>
      </c>
      <c r="N197" s="135"/>
      <c r="O197" s="135"/>
      <c r="P197" s="135"/>
      <c r="Q197" s="135"/>
      <c r="R197" s="131">
        <f>R198</f>
        <v>504.5</v>
      </c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</row>
    <row r="198" spans="1:39" s="55" customFormat="1" ht="45">
      <c r="A198" s="109" t="s">
        <v>210</v>
      </c>
      <c r="B198" s="25" t="s">
        <v>105</v>
      </c>
      <c r="C198" s="25" t="s">
        <v>85</v>
      </c>
      <c r="D198" s="25" t="s">
        <v>80</v>
      </c>
      <c r="E198" s="25" t="s">
        <v>266</v>
      </c>
      <c r="F198" s="25" t="s">
        <v>133</v>
      </c>
      <c r="G198" s="25"/>
      <c r="H198" s="25"/>
      <c r="I198" s="26">
        <f t="shared" si="42"/>
        <v>504.5</v>
      </c>
      <c r="J198" s="131">
        <f t="shared" si="42"/>
        <v>0</v>
      </c>
      <c r="K198" s="131">
        <f t="shared" si="42"/>
        <v>504.5</v>
      </c>
      <c r="L198" s="131">
        <f t="shared" si="42"/>
        <v>504.5</v>
      </c>
      <c r="M198" s="131">
        <f t="shared" si="42"/>
        <v>0</v>
      </c>
      <c r="N198" s="135"/>
      <c r="O198" s="135"/>
      <c r="P198" s="135"/>
      <c r="Q198" s="135"/>
      <c r="R198" s="131">
        <f>R199</f>
        <v>504.5</v>
      </c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</row>
    <row r="199" spans="1:39" s="55" customFormat="1" ht="19.5" customHeight="1">
      <c r="A199" s="108" t="s">
        <v>122</v>
      </c>
      <c r="B199" s="27" t="s">
        <v>105</v>
      </c>
      <c r="C199" s="27" t="s">
        <v>85</v>
      </c>
      <c r="D199" s="27" t="s">
        <v>80</v>
      </c>
      <c r="E199" s="27" t="s">
        <v>266</v>
      </c>
      <c r="F199" s="27" t="s">
        <v>133</v>
      </c>
      <c r="G199" s="27" t="s">
        <v>111</v>
      </c>
      <c r="H199" s="27"/>
      <c r="I199" s="28">
        <v>504.5</v>
      </c>
      <c r="J199" s="132">
        <v>0</v>
      </c>
      <c r="K199" s="132">
        <f>I199+J199</f>
        <v>504.5</v>
      </c>
      <c r="L199" s="132">
        <v>504.5</v>
      </c>
      <c r="M199" s="133">
        <v>0</v>
      </c>
      <c r="N199" s="133"/>
      <c r="O199" s="133"/>
      <c r="P199" s="133"/>
      <c r="Q199" s="133"/>
      <c r="R199" s="133">
        <f>L199+M199</f>
        <v>504.5</v>
      </c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</row>
    <row r="200" spans="1:39" s="55" customFormat="1" ht="18">
      <c r="A200" s="109" t="s">
        <v>141</v>
      </c>
      <c r="B200" s="25" t="s">
        <v>105</v>
      </c>
      <c r="C200" s="25" t="s">
        <v>85</v>
      </c>
      <c r="D200" s="25" t="s">
        <v>80</v>
      </c>
      <c r="E200" s="25" t="s">
        <v>266</v>
      </c>
      <c r="F200" s="25" t="s">
        <v>140</v>
      </c>
      <c r="G200" s="25"/>
      <c r="H200" s="25"/>
      <c r="I200" s="26">
        <f aca="true" t="shared" si="43" ref="I200:M201">I201</f>
        <v>16</v>
      </c>
      <c r="J200" s="131">
        <f t="shared" si="43"/>
        <v>0</v>
      </c>
      <c r="K200" s="131">
        <f t="shared" si="43"/>
        <v>16</v>
      </c>
      <c r="L200" s="131">
        <f t="shared" si="43"/>
        <v>16</v>
      </c>
      <c r="M200" s="131">
        <f t="shared" si="43"/>
        <v>0</v>
      </c>
      <c r="N200" s="135"/>
      <c r="O200" s="135"/>
      <c r="P200" s="135"/>
      <c r="Q200" s="135"/>
      <c r="R200" s="131">
        <f>R201</f>
        <v>16</v>
      </c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</row>
    <row r="201" spans="1:39" s="55" customFormat="1" ht="18">
      <c r="A201" s="109" t="s">
        <v>143</v>
      </c>
      <c r="B201" s="25" t="s">
        <v>105</v>
      </c>
      <c r="C201" s="25" t="s">
        <v>85</v>
      </c>
      <c r="D201" s="25" t="s">
        <v>80</v>
      </c>
      <c r="E201" s="25" t="s">
        <v>266</v>
      </c>
      <c r="F201" s="25" t="s">
        <v>142</v>
      </c>
      <c r="G201" s="25"/>
      <c r="H201" s="25"/>
      <c r="I201" s="26">
        <f t="shared" si="43"/>
        <v>16</v>
      </c>
      <c r="J201" s="131">
        <f t="shared" si="43"/>
        <v>0</v>
      </c>
      <c r="K201" s="131">
        <f t="shared" si="43"/>
        <v>16</v>
      </c>
      <c r="L201" s="131">
        <f t="shared" si="43"/>
        <v>16</v>
      </c>
      <c r="M201" s="131">
        <f t="shared" si="43"/>
        <v>0</v>
      </c>
      <c r="N201" s="135"/>
      <c r="O201" s="135"/>
      <c r="P201" s="135"/>
      <c r="Q201" s="135"/>
      <c r="R201" s="131">
        <f>R202</f>
        <v>16</v>
      </c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</row>
    <row r="202" spans="1:39" s="55" customFormat="1" ht="18" customHeight="1">
      <c r="A202" s="108" t="s">
        <v>122</v>
      </c>
      <c r="B202" s="27" t="s">
        <v>105</v>
      </c>
      <c r="C202" s="27" t="s">
        <v>85</v>
      </c>
      <c r="D202" s="27" t="s">
        <v>80</v>
      </c>
      <c r="E202" s="27" t="s">
        <v>266</v>
      </c>
      <c r="F202" s="27" t="s">
        <v>142</v>
      </c>
      <c r="G202" s="27" t="s">
        <v>111</v>
      </c>
      <c r="H202" s="27"/>
      <c r="I202" s="28">
        <v>16</v>
      </c>
      <c r="J202" s="132">
        <v>0</v>
      </c>
      <c r="K202" s="132">
        <f>I202+J202</f>
        <v>16</v>
      </c>
      <c r="L202" s="132">
        <v>16</v>
      </c>
      <c r="M202" s="133">
        <v>0</v>
      </c>
      <c r="N202" s="133"/>
      <c r="O202" s="133"/>
      <c r="P202" s="133"/>
      <c r="Q202" s="133"/>
      <c r="R202" s="133">
        <f>L202+M202</f>
        <v>16</v>
      </c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</row>
    <row r="203" spans="1:39" s="55" customFormat="1" ht="18">
      <c r="A203" s="61" t="s">
        <v>75</v>
      </c>
      <c r="B203" s="43" t="s">
        <v>105</v>
      </c>
      <c r="C203" s="43" t="s">
        <v>92</v>
      </c>
      <c r="D203" s="25"/>
      <c r="E203" s="25"/>
      <c r="F203" s="25"/>
      <c r="G203" s="25"/>
      <c r="H203" s="25"/>
      <c r="I203" s="44">
        <f aca="true" t="shared" si="44" ref="I203:M204">I204</f>
        <v>8269.9</v>
      </c>
      <c r="J203" s="130">
        <f t="shared" si="44"/>
        <v>0</v>
      </c>
      <c r="K203" s="130">
        <f t="shared" si="44"/>
        <v>8269.9</v>
      </c>
      <c r="L203" s="130">
        <f t="shared" si="44"/>
        <v>8269.9</v>
      </c>
      <c r="M203" s="130">
        <f t="shared" si="44"/>
        <v>0</v>
      </c>
      <c r="N203" s="135"/>
      <c r="O203" s="135"/>
      <c r="P203" s="135"/>
      <c r="Q203" s="135"/>
      <c r="R203" s="130">
        <f>R204</f>
        <v>8269.9</v>
      </c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</row>
    <row r="204" spans="1:39" s="55" customFormat="1" ht="18">
      <c r="A204" s="61" t="s">
        <v>126</v>
      </c>
      <c r="B204" s="43" t="s">
        <v>105</v>
      </c>
      <c r="C204" s="43" t="s">
        <v>92</v>
      </c>
      <c r="D204" s="43" t="s">
        <v>81</v>
      </c>
      <c r="E204" s="43"/>
      <c r="F204" s="43"/>
      <c r="G204" s="43"/>
      <c r="H204" s="43"/>
      <c r="I204" s="44">
        <f t="shared" si="44"/>
        <v>8269.9</v>
      </c>
      <c r="J204" s="130">
        <f t="shared" si="44"/>
        <v>0</v>
      </c>
      <c r="K204" s="130">
        <f t="shared" si="44"/>
        <v>8269.9</v>
      </c>
      <c r="L204" s="130">
        <f t="shared" si="44"/>
        <v>8269.9</v>
      </c>
      <c r="M204" s="130">
        <f t="shared" si="44"/>
        <v>0</v>
      </c>
      <c r="N204" s="135"/>
      <c r="O204" s="135"/>
      <c r="P204" s="135"/>
      <c r="Q204" s="135"/>
      <c r="R204" s="130">
        <f>R205</f>
        <v>8269.9</v>
      </c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</row>
    <row r="205" spans="1:39" s="55" customFormat="1" ht="23.25" customHeight="1">
      <c r="A205" s="106" t="s">
        <v>53</v>
      </c>
      <c r="B205" s="25" t="s">
        <v>105</v>
      </c>
      <c r="C205" s="25" t="s">
        <v>92</v>
      </c>
      <c r="D205" s="25" t="s">
        <v>81</v>
      </c>
      <c r="E205" s="25" t="s">
        <v>334</v>
      </c>
      <c r="F205" s="25"/>
      <c r="G205" s="25"/>
      <c r="H205" s="25"/>
      <c r="I205" s="26">
        <f>I206+I210</f>
        <v>8269.9</v>
      </c>
      <c r="J205" s="131">
        <f>J206+J210</f>
        <v>0</v>
      </c>
      <c r="K205" s="131">
        <f>K206+K210</f>
        <v>8269.9</v>
      </c>
      <c r="L205" s="131">
        <f>L206+L210</f>
        <v>8269.9</v>
      </c>
      <c r="M205" s="131">
        <f>M206+M210</f>
        <v>0</v>
      </c>
      <c r="N205" s="135"/>
      <c r="O205" s="135"/>
      <c r="P205" s="135"/>
      <c r="Q205" s="135"/>
      <c r="R205" s="131">
        <f>R206+R210</f>
        <v>8269.9</v>
      </c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</row>
    <row r="206" spans="1:39" s="55" customFormat="1" ht="104.25" customHeight="1">
      <c r="A206" s="111" t="s">
        <v>16</v>
      </c>
      <c r="B206" s="25" t="s">
        <v>105</v>
      </c>
      <c r="C206" s="25" t="s">
        <v>92</v>
      </c>
      <c r="D206" s="25" t="s">
        <v>81</v>
      </c>
      <c r="E206" s="25" t="s">
        <v>274</v>
      </c>
      <c r="F206" s="25"/>
      <c r="G206" s="25"/>
      <c r="H206" s="25"/>
      <c r="I206" s="26">
        <f aca="true" t="shared" si="45" ref="I206:M208">I207</f>
        <v>8245.6</v>
      </c>
      <c r="J206" s="131">
        <f t="shared" si="45"/>
        <v>0</v>
      </c>
      <c r="K206" s="131">
        <f t="shared" si="45"/>
        <v>8245.6</v>
      </c>
      <c r="L206" s="131">
        <f t="shared" si="45"/>
        <v>8245.6</v>
      </c>
      <c r="M206" s="131">
        <f t="shared" si="45"/>
        <v>0</v>
      </c>
      <c r="N206" s="135"/>
      <c r="O206" s="135"/>
      <c r="P206" s="135"/>
      <c r="Q206" s="135"/>
      <c r="R206" s="131">
        <f>R207</f>
        <v>8245.6</v>
      </c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</row>
    <row r="207" spans="1:39" s="55" customFormat="1" ht="30">
      <c r="A207" s="106" t="s">
        <v>145</v>
      </c>
      <c r="B207" s="25" t="s">
        <v>105</v>
      </c>
      <c r="C207" s="25" t="s">
        <v>92</v>
      </c>
      <c r="D207" s="25" t="s">
        <v>81</v>
      </c>
      <c r="E207" s="25" t="s">
        <v>274</v>
      </c>
      <c r="F207" s="25" t="s">
        <v>144</v>
      </c>
      <c r="G207" s="25"/>
      <c r="H207" s="25"/>
      <c r="I207" s="26">
        <f t="shared" si="45"/>
        <v>8245.6</v>
      </c>
      <c r="J207" s="131">
        <f t="shared" si="45"/>
        <v>0</v>
      </c>
      <c r="K207" s="131">
        <f t="shared" si="45"/>
        <v>8245.6</v>
      </c>
      <c r="L207" s="131">
        <f t="shared" si="45"/>
        <v>8245.6</v>
      </c>
      <c r="M207" s="131">
        <f t="shared" si="45"/>
        <v>0</v>
      </c>
      <c r="N207" s="135"/>
      <c r="O207" s="135"/>
      <c r="P207" s="135"/>
      <c r="Q207" s="135"/>
      <c r="R207" s="131">
        <f>R208</f>
        <v>8245.6</v>
      </c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</row>
    <row r="208" spans="1:39" s="55" customFormat="1" ht="45">
      <c r="A208" s="106" t="s">
        <v>158</v>
      </c>
      <c r="B208" s="25" t="s">
        <v>105</v>
      </c>
      <c r="C208" s="25" t="s">
        <v>92</v>
      </c>
      <c r="D208" s="25" t="s">
        <v>81</v>
      </c>
      <c r="E208" s="25" t="s">
        <v>274</v>
      </c>
      <c r="F208" s="25" t="s">
        <v>148</v>
      </c>
      <c r="G208" s="25"/>
      <c r="H208" s="25"/>
      <c r="I208" s="26">
        <f t="shared" si="45"/>
        <v>8245.6</v>
      </c>
      <c r="J208" s="131">
        <f t="shared" si="45"/>
        <v>0</v>
      </c>
      <c r="K208" s="131">
        <f t="shared" si="45"/>
        <v>8245.6</v>
      </c>
      <c r="L208" s="131">
        <f t="shared" si="45"/>
        <v>8245.6</v>
      </c>
      <c r="M208" s="131">
        <f t="shared" si="45"/>
        <v>0</v>
      </c>
      <c r="N208" s="135"/>
      <c r="O208" s="135"/>
      <c r="P208" s="135"/>
      <c r="Q208" s="135"/>
      <c r="R208" s="131">
        <f>R209</f>
        <v>8245.6</v>
      </c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</row>
    <row r="209" spans="1:39" s="55" customFormat="1" ht="21" customHeight="1">
      <c r="A209" s="108" t="s">
        <v>123</v>
      </c>
      <c r="B209" s="27" t="s">
        <v>105</v>
      </c>
      <c r="C209" s="27" t="s">
        <v>92</v>
      </c>
      <c r="D209" s="27" t="s">
        <v>81</v>
      </c>
      <c r="E209" s="27" t="s">
        <v>274</v>
      </c>
      <c r="F209" s="56" t="s">
        <v>148</v>
      </c>
      <c r="G209" s="56" t="s">
        <v>112</v>
      </c>
      <c r="H209" s="56"/>
      <c r="I209" s="57">
        <v>8245.6</v>
      </c>
      <c r="J209" s="133">
        <v>0</v>
      </c>
      <c r="K209" s="133">
        <f>I209+J209</f>
        <v>8245.6</v>
      </c>
      <c r="L209" s="133">
        <v>8245.6</v>
      </c>
      <c r="M209" s="133">
        <v>0</v>
      </c>
      <c r="N209" s="133"/>
      <c r="O209" s="133"/>
      <c r="P209" s="133"/>
      <c r="Q209" s="133"/>
      <c r="R209" s="133">
        <f>L209+M209</f>
        <v>8245.6</v>
      </c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</row>
    <row r="210" spans="1:39" s="55" customFormat="1" ht="90">
      <c r="A210" s="109" t="s">
        <v>47</v>
      </c>
      <c r="B210" s="25" t="s">
        <v>105</v>
      </c>
      <c r="C210" s="25" t="s">
        <v>92</v>
      </c>
      <c r="D210" s="25" t="s">
        <v>81</v>
      </c>
      <c r="E210" s="25" t="s">
        <v>275</v>
      </c>
      <c r="F210" s="43"/>
      <c r="G210" s="43"/>
      <c r="H210" s="43"/>
      <c r="I210" s="26">
        <f aca="true" t="shared" si="46" ref="I210:M212">I211</f>
        <v>24.3</v>
      </c>
      <c r="J210" s="131">
        <f t="shared" si="46"/>
        <v>0</v>
      </c>
      <c r="K210" s="131">
        <f t="shared" si="46"/>
        <v>24.3</v>
      </c>
      <c r="L210" s="131">
        <f t="shared" si="46"/>
        <v>24.3</v>
      </c>
      <c r="M210" s="131">
        <f t="shared" si="46"/>
        <v>0</v>
      </c>
      <c r="N210" s="135"/>
      <c r="O210" s="135"/>
      <c r="P210" s="135"/>
      <c r="Q210" s="135"/>
      <c r="R210" s="131">
        <f>R211</f>
        <v>24.3</v>
      </c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</row>
    <row r="211" spans="1:39" s="55" customFormat="1" ht="30">
      <c r="A211" s="106" t="s">
        <v>145</v>
      </c>
      <c r="B211" s="25" t="s">
        <v>105</v>
      </c>
      <c r="C211" s="25" t="s">
        <v>92</v>
      </c>
      <c r="D211" s="25" t="s">
        <v>81</v>
      </c>
      <c r="E211" s="25" t="s">
        <v>275</v>
      </c>
      <c r="F211" s="25" t="s">
        <v>144</v>
      </c>
      <c r="G211" s="43"/>
      <c r="H211" s="43"/>
      <c r="I211" s="26">
        <f t="shared" si="46"/>
        <v>24.3</v>
      </c>
      <c r="J211" s="131">
        <f t="shared" si="46"/>
        <v>0</v>
      </c>
      <c r="K211" s="131">
        <f t="shared" si="46"/>
        <v>24.3</v>
      </c>
      <c r="L211" s="131">
        <f t="shared" si="46"/>
        <v>24.3</v>
      </c>
      <c r="M211" s="131">
        <f t="shared" si="46"/>
        <v>0</v>
      </c>
      <c r="N211" s="135"/>
      <c r="O211" s="135"/>
      <c r="P211" s="135"/>
      <c r="Q211" s="135"/>
      <c r="R211" s="131">
        <f>R212</f>
        <v>24.3</v>
      </c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</row>
    <row r="212" spans="1:39" s="55" customFormat="1" ht="30">
      <c r="A212" s="106" t="s">
        <v>147</v>
      </c>
      <c r="B212" s="25" t="s">
        <v>105</v>
      </c>
      <c r="C212" s="25" t="s">
        <v>92</v>
      </c>
      <c r="D212" s="25" t="s">
        <v>81</v>
      </c>
      <c r="E212" s="25" t="s">
        <v>275</v>
      </c>
      <c r="F212" s="25" t="s">
        <v>146</v>
      </c>
      <c r="G212" s="43"/>
      <c r="H212" s="43"/>
      <c r="I212" s="26">
        <f t="shared" si="46"/>
        <v>24.3</v>
      </c>
      <c r="J212" s="131">
        <f t="shared" si="46"/>
        <v>0</v>
      </c>
      <c r="K212" s="131">
        <f t="shared" si="46"/>
        <v>24.3</v>
      </c>
      <c r="L212" s="131">
        <f t="shared" si="46"/>
        <v>24.3</v>
      </c>
      <c r="M212" s="131">
        <f t="shared" si="46"/>
        <v>0</v>
      </c>
      <c r="N212" s="135"/>
      <c r="O212" s="135"/>
      <c r="P212" s="135"/>
      <c r="Q212" s="135"/>
      <c r="R212" s="131">
        <f>R213</f>
        <v>24.3</v>
      </c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</row>
    <row r="213" spans="1:39" s="55" customFormat="1" ht="20.25" customHeight="1">
      <c r="A213" s="108" t="s">
        <v>122</v>
      </c>
      <c r="B213" s="27" t="s">
        <v>105</v>
      </c>
      <c r="C213" s="27" t="s">
        <v>92</v>
      </c>
      <c r="D213" s="27" t="s">
        <v>81</v>
      </c>
      <c r="E213" s="27" t="s">
        <v>275</v>
      </c>
      <c r="F213" s="27" t="s">
        <v>146</v>
      </c>
      <c r="G213" s="27" t="s">
        <v>111</v>
      </c>
      <c r="H213" s="58"/>
      <c r="I213" s="28">
        <v>24.3</v>
      </c>
      <c r="J213" s="132">
        <v>0</v>
      </c>
      <c r="K213" s="132">
        <f>I213+J213</f>
        <v>24.3</v>
      </c>
      <c r="L213" s="132">
        <v>24.3</v>
      </c>
      <c r="M213" s="133">
        <v>0</v>
      </c>
      <c r="N213" s="133"/>
      <c r="O213" s="133"/>
      <c r="P213" s="133"/>
      <c r="Q213" s="133"/>
      <c r="R213" s="133">
        <f>L213+M213</f>
        <v>24.3</v>
      </c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</row>
    <row r="214" spans="1:39" s="55" customFormat="1" ht="48" customHeight="1">
      <c r="A214" s="61" t="s">
        <v>114</v>
      </c>
      <c r="B214" s="43" t="s">
        <v>106</v>
      </c>
      <c r="C214" s="43"/>
      <c r="D214" s="43"/>
      <c r="E214" s="43"/>
      <c r="F214" s="43"/>
      <c r="G214" s="43"/>
      <c r="H214" s="43"/>
      <c r="I214" s="44">
        <f>I217+I248+I271+I234+I262</f>
        <v>35131.2</v>
      </c>
      <c r="J214" s="130">
        <f aca="true" t="shared" si="47" ref="J214:R214">J217+J248+J271+J234+J262</f>
        <v>0</v>
      </c>
      <c r="K214" s="130">
        <f t="shared" si="47"/>
        <v>35131.2</v>
      </c>
      <c r="L214" s="130">
        <f t="shared" si="47"/>
        <v>46120.7</v>
      </c>
      <c r="M214" s="130">
        <f t="shared" si="47"/>
        <v>0</v>
      </c>
      <c r="N214" s="130">
        <f t="shared" si="47"/>
        <v>0</v>
      </c>
      <c r="O214" s="130">
        <f t="shared" si="47"/>
        <v>0</v>
      </c>
      <c r="P214" s="130">
        <f t="shared" si="47"/>
        <v>0</v>
      </c>
      <c r="Q214" s="130">
        <f t="shared" si="47"/>
        <v>0</v>
      </c>
      <c r="R214" s="130">
        <f t="shared" si="47"/>
        <v>46120.7</v>
      </c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</row>
    <row r="215" spans="1:39" s="55" customFormat="1" ht="18">
      <c r="A215" s="61" t="s">
        <v>122</v>
      </c>
      <c r="B215" s="43" t="s">
        <v>106</v>
      </c>
      <c r="C215" s="43"/>
      <c r="D215" s="43"/>
      <c r="E215" s="43"/>
      <c r="F215" s="43"/>
      <c r="G215" s="43" t="s">
        <v>111</v>
      </c>
      <c r="H215" s="43"/>
      <c r="I215" s="44">
        <f>I223+I226+I230+I233+I247+I254+I261+I241</f>
        <v>12348.1</v>
      </c>
      <c r="J215" s="130">
        <f>J223+J226+J230+J233+J247+J254+J261+J241</f>
        <v>0</v>
      </c>
      <c r="K215" s="130">
        <f>K223+K226+K230+K233+K247+K254+K261+K241</f>
        <v>12348.1</v>
      </c>
      <c r="L215" s="130">
        <f>L223+L226+L230+L233+L247+L254+L261+L241</f>
        <v>11748.1</v>
      </c>
      <c r="M215" s="130">
        <f>M223+M226+M230+M233+M247+M254+M261+M241</f>
        <v>0</v>
      </c>
      <c r="N215" s="135"/>
      <c r="O215" s="135"/>
      <c r="P215" s="135"/>
      <c r="Q215" s="135"/>
      <c r="R215" s="130">
        <f>R223+R226+R230+R233+R247+R254+R261+R241</f>
        <v>11748.1</v>
      </c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</row>
    <row r="216" spans="1:39" s="55" customFormat="1" ht="18">
      <c r="A216" s="61" t="s">
        <v>123</v>
      </c>
      <c r="B216" s="43" t="s">
        <v>106</v>
      </c>
      <c r="C216" s="43"/>
      <c r="D216" s="43"/>
      <c r="E216" s="43"/>
      <c r="F216" s="43"/>
      <c r="G216" s="43" t="s">
        <v>112</v>
      </c>
      <c r="H216" s="43"/>
      <c r="I216" s="44">
        <f>I277+I281+I270</f>
        <v>22783.1</v>
      </c>
      <c r="J216" s="130">
        <f aca="true" t="shared" si="48" ref="J216:R216">J277+J281+J270</f>
        <v>0</v>
      </c>
      <c r="K216" s="130">
        <f t="shared" si="48"/>
        <v>22783.1</v>
      </c>
      <c r="L216" s="130">
        <f t="shared" si="48"/>
        <v>34372.6</v>
      </c>
      <c r="M216" s="130">
        <f t="shared" si="48"/>
        <v>0</v>
      </c>
      <c r="N216" s="130">
        <f t="shared" si="48"/>
        <v>0</v>
      </c>
      <c r="O216" s="130">
        <f t="shared" si="48"/>
        <v>0</v>
      </c>
      <c r="P216" s="130">
        <f t="shared" si="48"/>
        <v>0</v>
      </c>
      <c r="Q216" s="130">
        <f t="shared" si="48"/>
        <v>0</v>
      </c>
      <c r="R216" s="130">
        <f t="shared" si="48"/>
        <v>34372.6</v>
      </c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</row>
    <row r="217" spans="1:39" s="55" customFormat="1" ht="18">
      <c r="A217" s="61" t="s">
        <v>127</v>
      </c>
      <c r="B217" s="43">
        <v>163</v>
      </c>
      <c r="C217" s="43" t="s">
        <v>78</v>
      </c>
      <c r="D217" s="43"/>
      <c r="E217" s="43"/>
      <c r="F217" s="25"/>
      <c r="G217" s="25"/>
      <c r="H217" s="25"/>
      <c r="I217" s="44">
        <f aca="true" t="shared" si="49" ref="I217:M218">I218</f>
        <v>8778.1</v>
      </c>
      <c r="J217" s="130">
        <f t="shared" si="49"/>
        <v>0</v>
      </c>
      <c r="K217" s="130">
        <f t="shared" si="49"/>
        <v>8778.1</v>
      </c>
      <c r="L217" s="130">
        <f t="shared" si="49"/>
        <v>8778.1</v>
      </c>
      <c r="M217" s="130">
        <f t="shared" si="49"/>
        <v>0</v>
      </c>
      <c r="N217" s="135"/>
      <c r="O217" s="135"/>
      <c r="P217" s="135"/>
      <c r="Q217" s="135"/>
      <c r="R217" s="130">
        <f>R218</f>
        <v>8778.1</v>
      </c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</row>
    <row r="218" spans="1:39" s="55" customFormat="1" ht="22.5" customHeight="1">
      <c r="A218" s="61" t="s">
        <v>65</v>
      </c>
      <c r="B218" s="43">
        <v>163</v>
      </c>
      <c r="C218" s="43" t="s">
        <v>78</v>
      </c>
      <c r="D218" s="43" t="s">
        <v>117</v>
      </c>
      <c r="E218" s="43"/>
      <c r="F218" s="43"/>
      <c r="G218" s="43"/>
      <c r="H218" s="43"/>
      <c r="I218" s="44">
        <f t="shared" si="49"/>
        <v>8778.1</v>
      </c>
      <c r="J218" s="130">
        <f t="shared" si="49"/>
        <v>0</v>
      </c>
      <c r="K218" s="130">
        <f t="shared" si="49"/>
        <v>8778.1</v>
      </c>
      <c r="L218" s="130">
        <f t="shared" si="49"/>
        <v>8778.1</v>
      </c>
      <c r="M218" s="130">
        <f t="shared" si="49"/>
        <v>0</v>
      </c>
      <c r="N218" s="135"/>
      <c r="O218" s="135"/>
      <c r="P218" s="135"/>
      <c r="Q218" s="135"/>
      <c r="R218" s="130">
        <f>R219</f>
        <v>8778.1</v>
      </c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</row>
    <row r="219" spans="1:39" s="55" customFormat="1" ht="22.5" customHeight="1">
      <c r="A219" s="106" t="s">
        <v>53</v>
      </c>
      <c r="B219" s="25" t="s">
        <v>106</v>
      </c>
      <c r="C219" s="25" t="s">
        <v>78</v>
      </c>
      <c r="D219" s="25" t="s">
        <v>117</v>
      </c>
      <c r="E219" s="25" t="s">
        <v>265</v>
      </c>
      <c r="F219" s="25"/>
      <c r="G219" s="25"/>
      <c r="H219" s="25"/>
      <c r="I219" s="26">
        <f>I220+I227</f>
        <v>8778.1</v>
      </c>
      <c r="J219" s="131">
        <f>J220+J227</f>
        <v>0</v>
      </c>
      <c r="K219" s="131">
        <f>K220+K227</f>
        <v>8778.1</v>
      </c>
      <c r="L219" s="131">
        <f>L220+L227</f>
        <v>8778.1</v>
      </c>
      <c r="M219" s="131">
        <f>M220+M227</f>
        <v>0</v>
      </c>
      <c r="N219" s="135"/>
      <c r="O219" s="135"/>
      <c r="P219" s="135"/>
      <c r="Q219" s="135"/>
      <c r="R219" s="131">
        <f>R220+R227</f>
        <v>8778.1</v>
      </c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</row>
    <row r="220" spans="1:39" s="55" customFormat="1" ht="45">
      <c r="A220" s="107" t="s">
        <v>129</v>
      </c>
      <c r="B220" s="25" t="s">
        <v>106</v>
      </c>
      <c r="C220" s="25" t="s">
        <v>78</v>
      </c>
      <c r="D220" s="25" t="s">
        <v>117</v>
      </c>
      <c r="E220" s="25" t="s">
        <v>264</v>
      </c>
      <c r="F220" s="25"/>
      <c r="G220" s="25"/>
      <c r="H220" s="25"/>
      <c r="I220" s="26">
        <f>I222+I224</f>
        <v>6988.8</v>
      </c>
      <c r="J220" s="131">
        <f>J222+J224</f>
        <v>0</v>
      </c>
      <c r="K220" s="131">
        <f>K222+K224</f>
        <v>6988.8</v>
      </c>
      <c r="L220" s="131">
        <f>L222+L224</f>
        <v>6988.8</v>
      </c>
      <c r="M220" s="131">
        <f>M222+M224</f>
        <v>0</v>
      </c>
      <c r="N220" s="135"/>
      <c r="O220" s="135"/>
      <c r="P220" s="135"/>
      <c r="Q220" s="135"/>
      <c r="R220" s="131">
        <f>R222+R224</f>
        <v>6988.8</v>
      </c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</row>
    <row r="221" spans="1:39" s="55" customFormat="1" ht="90">
      <c r="A221" s="106" t="s">
        <v>208</v>
      </c>
      <c r="B221" s="25" t="s">
        <v>106</v>
      </c>
      <c r="C221" s="25" t="s">
        <v>78</v>
      </c>
      <c r="D221" s="25" t="s">
        <v>117</v>
      </c>
      <c r="E221" s="25" t="s">
        <v>264</v>
      </c>
      <c r="F221" s="25" t="s">
        <v>130</v>
      </c>
      <c r="G221" s="25"/>
      <c r="H221" s="25"/>
      <c r="I221" s="26">
        <f aca="true" t="shared" si="50" ref="I221:M222">I222</f>
        <v>6562.1</v>
      </c>
      <c r="J221" s="131">
        <f t="shared" si="50"/>
        <v>0</v>
      </c>
      <c r="K221" s="131">
        <f t="shared" si="50"/>
        <v>6562.1</v>
      </c>
      <c r="L221" s="131">
        <f t="shared" si="50"/>
        <v>6562.1</v>
      </c>
      <c r="M221" s="131">
        <f t="shared" si="50"/>
        <v>0</v>
      </c>
      <c r="N221" s="135"/>
      <c r="O221" s="135"/>
      <c r="P221" s="135"/>
      <c r="Q221" s="135"/>
      <c r="R221" s="131">
        <f>R222</f>
        <v>6562.1</v>
      </c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</row>
    <row r="222" spans="1:39" s="55" customFormat="1" ht="45">
      <c r="A222" s="106" t="s">
        <v>207</v>
      </c>
      <c r="B222" s="25">
        <v>163</v>
      </c>
      <c r="C222" s="25" t="s">
        <v>78</v>
      </c>
      <c r="D222" s="25" t="s">
        <v>117</v>
      </c>
      <c r="E222" s="25" t="s">
        <v>264</v>
      </c>
      <c r="F222" s="25" t="s">
        <v>131</v>
      </c>
      <c r="G222" s="25"/>
      <c r="H222" s="25"/>
      <c r="I222" s="26">
        <f t="shared" si="50"/>
        <v>6562.1</v>
      </c>
      <c r="J222" s="131">
        <f t="shared" si="50"/>
        <v>0</v>
      </c>
      <c r="K222" s="131">
        <f t="shared" si="50"/>
        <v>6562.1</v>
      </c>
      <c r="L222" s="131">
        <f t="shared" si="50"/>
        <v>6562.1</v>
      </c>
      <c r="M222" s="131">
        <f t="shared" si="50"/>
        <v>0</v>
      </c>
      <c r="N222" s="135"/>
      <c r="O222" s="135"/>
      <c r="P222" s="135"/>
      <c r="Q222" s="135"/>
      <c r="R222" s="131">
        <f>R223</f>
        <v>6562.1</v>
      </c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</row>
    <row r="223" spans="1:39" s="55" customFormat="1" ht="21.75" customHeight="1">
      <c r="A223" s="108" t="s">
        <v>122</v>
      </c>
      <c r="B223" s="27">
        <v>163</v>
      </c>
      <c r="C223" s="27" t="s">
        <v>78</v>
      </c>
      <c r="D223" s="27" t="s">
        <v>117</v>
      </c>
      <c r="E223" s="27" t="s">
        <v>264</v>
      </c>
      <c r="F223" s="27" t="s">
        <v>131</v>
      </c>
      <c r="G223" s="27" t="s">
        <v>111</v>
      </c>
      <c r="H223" s="27"/>
      <c r="I223" s="28">
        <v>6562.1</v>
      </c>
      <c r="J223" s="132">
        <v>0</v>
      </c>
      <c r="K223" s="132">
        <f>I223+J223</f>
        <v>6562.1</v>
      </c>
      <c r="L223" s="132">
        <v>6562.1</v>
      </c>
      <c r="M223" s="133">
        <v>0</v>
      </c>
      <c r="N223" s="133"/>
      <c r="O223" s="133"/>
      <c r="P223" s="133"/>
      <c r="Q223" s="133"/>
      <c r="R223" s="133">
        <f>L223+M223</f>
        <v>6562.1</v>
      </c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</row>
    <row r="224" spans="1:39" s="55" customFormat="1" ht="45">
      <c r="A224" s="109" t="s">
        <v>224</v>
      </c>
      <c r="B224" s="25">
        <v>163</v>
      </c>
      <c r="C224" s="25" t="s">
        <v>78</v>
      </c>
      <c r="D224" s="25" t="s">
        <v>117</v>
      </c>
      <c r="E224" s="25" t="s">
        <v>264</v>
      </c>
      <c r="F224" s="25" t="s">
        <v>132</v>
      </c>
      <c r="G224" s="25"/>
      <c r="H224" s="25"/>
      <c r="I224" s="26">
        <f aca="true" t="shared" si="51" ref="I224:M225">I225</f>
        <v>426.7</v>
      </c>
      <c r="J224" s="131">
        <f t="shared" si="51"/>
        <v>0</v>
      </c>
      <c r="K224" s="131">
        <f t="shared" si="51"/>
        <v>426.7</v>
      </c>
      <c r="L224" s="131">
        <f t="shared" si="51"/>
        <v>426.7</v>
      </c>
      <c r="M224" s="131">
        <f t="shared" si="51"/>
        <v>0</v>
      </c>
      <c r="N224" s="135"/>
      <c r="O224" s="135"/>
      <c r="P224" s="135"/>
      <c r="Q224" s="135"/>
      <c r="R224" s="131">
        <f>R225</f>
        <v>426.7</v>
      </c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</row>
    <row r="225" spans="1:39" s="55" customFormat="1" ht="45">
      <c r="A225" s="109" t="s">
        <v>210</v>
      </c>
      <c r="B225" s="25">
        <v>163</v>
      </c>
      <c r="C225" s="25" t="s">
        <v>78</v>
      </c>
      <c r="D225" s="25" t="s">
        <v>117</v>
      </c>
      <c r="E225" s="25" t="s">
        <v>264</v>
      </c>
      <c r="F225" s="25" t="s">
        <v>133</v>
      </c>
      <c r="G225" s="25"/>
      <c r="H225" s="25"/>
      <c r="I225" s="26">
        <f t="shared" si="51"/>
        <v>426.7</v>
      </c>
      <c r="J225" s="131">
        <f t="shared" si="51"/>
        <v>0</v>
      </c>
      <c r="K225" s="131">
        <f t="shared" si="51"/>
        <v>426.7</v>
      </c>
      <c r="L225" s="131">
        <f t="shared" si="51"/>
        <v>426.7</v>
      </c>
      <c r="M225" s="131">
        <f t="shared" si="51"/>
        <v>0</v>
      </c>
      <c r="N225" s="135"/>
      <c r="O225" s="135"/>
      <c r="P225" s="135"/>
      <c r="Q225" s="135"/>
      <c r="R225" s="131">
        <f>R226</f>
        <v>426.7</v>
      </c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</row>
    <row r="226" spans="1:39" s="55" customFormat="1" ht="23.25" customHeight="1">
      <c r="A226" s="108" t="s">
        <v>122</v>
      </c>
      <c r="B226" s="27">
        <v>163</v>
      </c>
      <c r="C226" s="27" t="s">
        <v>78</v>
      </c>
      <c r="D226" s="27" t="s">
        <v>117</v>
      </c>
      <c r="E226" s="27" t="s">
        <v>264</v>
      </c>
      <c r="F226" s="27" t="s">
        <v>133</v>
      </c>
      <c r="G226" s="27" t="s">
        <v>111</v>
      </c>
      <c r="H226" s="27"/>
      <c r="I226" s="28">
        <v>426.7</v>
      </c>
      <c r="J226" s="132">
        <v>0</v>
      </c>
      <c r="K226" s="132">
        <f>I226+J226</f>
        <v>426.7</v>
      </c>
      <c r="L226" s="132">
        <v>426.7</v>
      </c>
      <c r="M226" s="133">
        <v>0</v>
      </c>
      <c r="N226" s="133"/>
      <c r="O226" s="133"/>
      <c r="P226" s="133"/>
      <c r="Q226" s="133"/>
      <c r="R226" s="133">
        <f>L226+M226</f>
        <v>426.7</v>
      </c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</row>
    <row r="227" spans="1:39" s="55" customFormat="1" ht="75">
      <c r="A227" s="109" t="s">
        <v>165</v>
      </c>
      <c r="B227" s="25">
        <v>163</v>
      </c>
      <c r="C227" s="25" t="s">
        <v>78</v>
      </c>
      <c r="D227" s="25" t="s">
        <v>117</v>
      </c>
      <c r="E227" s="25" t="s">
        <v>17</v>
      </c>
      <c r="F227" s="25"/>
      <c r="G227" s="25"/>
      <c r="H227" s="25"/>
      <c r="I227" s="26">
        <f>I228+I231</f>
        <v>1789.3</v>
      </c>
      <c r="J227" s="131">
        <f>J228+J231</f>
        <v>0</v>
      </c>
      <c r="K227" s="131">
        <f>K228+K231</f>
        <v>1789.3</v>
      </c>
      <c r="L227" s="131">
        <f>L228+L231</f>
        <v>1789.3</v>
      </c>
      <c r="M227" s="131">
        <f>M228+M231</f>
        <v>0</v>
      </c>
      <c r="N227" s="135"/>
      <c r="O227" s="135"/>
      <c r="P227" s="135"/>
      <c r="Q227" s="135"/>
      <c r="R227" s="131">
        <f>R228+R231</f>
        <v>1789.3</v>
      </c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</row>
    <row r="228" spans="1:39" s="55" customFormat="1" ht="45">
      <c r="A228" s="109" t="s">
        <v>224</v>
      </c>
      <c r="B228" s="25" t="s">
        <v>106</v>
      </c>
      <c r="C228" s="25" t="s">
        <v>78</v>
      </c>
      <c r="D228" s="25" t="s">
        <v>117</v>
      </c>
      <c r="E228" s="25" t="s">
        <v>17</v>
      </c>
      <c r="F228" s="25" t="s">
        <v>132</v>
      </c>
      <c r="G228" s="25"/>
      <c r="H228" s="25"/>
      <c r="I228" s="26">
        <f aca="true" t="shared" si="52" ref="I228:M229">I229</f>
        <v>1779.1</v>
      </c>
      <c r="J228" s="131">
        <f t="shared" si="52"/>
        <v>0</v>
      </c>
      <c r="K228" s="131">
        <f t="shared" si="52"/>
        <v>1779.1</v>
      </c>
      <c r="L228" s="131">
        <f t="shared" si="52"/>
        <v>1779.1</v>
      </c>
      <c r="M228" s="131">
        <f t="shared" si="52"/>
        <v>0</v>
      </c>
      <c r="N228" s="135"/>
      <c r="O228" s="135"/>
      <c r="P228" s="135"/>
      <c r="Q228" s="135"/>
      <c r="R228" s="131">
        <f>R229</f>
        <v>1779.1</v>
      </c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</row>
    <row r="229" spans="1:39" s="55" customFormat="1" ht="45">
      <c r="A229" s="109" t="s">
        <v>210</v>
      </c>
      <c r="B229" s="25" t="s">
        <v>106</v>
      </c>
      <c r="C229" s="25" t="s">
        <v>78</v>
      </c>
      <c r="D229" s="25" t="s">
        <v>117</v>
      </c>
      <c r="E229" s="25" t="s">
        <v>17</v>
      </c>
      <c r="F229" s="25" t="s">
        <v>133</v>
      </c>
      <c r="G229" s="25"/>
      <c r="H229" s="25"/>
      <c r="I229" s="26">
        <f t="shared" si="52"/>
        <v>1779.1</v>
      </c>
      <c r="J229" s="131">
        <f t="shared" si="52"/>
        <v>0</v>
      </c>
      <c r="K229" s="131">
        <f t="shared" si="52"/>
        <v>1779.1</v>
      </c>
      <c r="L229" s="131">
        <f t="shared" si="52"/>
        <v>1779.1</v>
      </c>
      <c r="M229" s="131">
        <f t="shared" si="52"/>
        <v>0</v>
      </c>
      <c r="N229" s="135"/>
      <c r="O229" s="135"/>
      <c r="P229" s="135"/>
      <c r="Q229" s="135"/>
      <c r="R229" s="131">
        <f>R230</f>
        <v>1779.1</v>
      </c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</row>
    <row r="230" spans="1:39" s="55" customFormat="1" ht="19.5" customHeight="1">
      <c r="A230" s="110" t="s">
        <v>122</v>
      </c>
      <c r="B230" s="27" t="s">
        <v>106</v>
      </c>
      <c r="C230" s="27" t="s">
        <v>78</v>
      </c>
      <c r="D230" s="27" t="s">
        <v>117</v>
      </c>
      <c r="E230" s="27" t="s">
        <v>17</v>
      </c>
      <c r="F230" s="27" t="s">
        <v>133</v>
      </c>
      <c r="G230" s="27" t="s">
        <v>111</v>
      </c>
      <c r="H230" s="27"/>
      <c r="I230" s="28">
        <v>1779.1</v>
      </c>
      <c r="J230" s="132">
        <v>0</v>
      </c>
      <c r="K230" s="132">
        <f>I230+J230</f>
        <v>1779.1</v>
      </c>
      <c r="L230" s="132">
        <v>1779.1</v>
      </c>
      <c r="M230" s="133">
        <v>0</v>
      </c>
      <c r="N230" s="133"/>
      <c r="O230" s="133"/>
      <c r="P230" s="133"/>
      <c r="Q230" s="133"/>
      <c r="R230" s="133">
        <f>L230+M230</f>
        <v>1779.1</v>
      </c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</row>
    <row r="231" spans="1:39" s="55" customFormat="1" ht="18">
      <c r="A231" s="109" t="s">
        <v>141</v>
      </c>
      <c r="B231" s="25">
        <v>163</v>
      </c>
      <c r="C231" s="25" t="s">
        <v>78</v>
      </c>
      <c r="D231" s="25" t="s">
        <v>117</v>
      </c>
      <c r="E231" s="25" t="s">
        <v>17</v>
      </c>
      <c r="F231" s="25" t="s">
        <v>140</v>
      </c>
      <c r="G231" s="25"/>
      <c r="H231" s="25"/>
      <c r="I231" s="26">
        <f aca="true" t="shared" si="53" ref="I231:M232">I232</f>
        <v>10.2</v>
      </c>
      <c r="J231" s="131">
        <f t="shared" si="53"/>
        <v>0</v>
      </c>
      <c r="K231" s="131">
        <f t="shared" si="53"/>
        <v>10.2</v>
      </c>
      <c r="L231" s="131">
        <f t="shared" si="53"/>
        <v>10.2</v>
      </c>
      <c r="M231" s="131">
        <f t="shared" si="53"/>
        <v>0</v>
      </c>
      <c r="N231" s="135"/>
      <c r="O231" s="135"/>
      <c r="P231" s="135"/>
      <c r="Q231" s="135"/>
      <c r="R231" s="131">
        <f>R232</f>
        <v>10.2</v>
      </c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</row>
    <row r="232" spans="1:39" s="55" customFormat="1" ht="18">
      <c r="A232" s="109" t="s">
        <v>143</v>
      </c>
      <c r="B232" s="25">
        <v>163</v>
      </c>
      <c r="C232" s="25" t="s">
        <v>78</v>
      </c>
      <c r="D232" s="25" t="s">
        <v>117</v>
      </c>
      <c r="E232" s="25" t="s">
        <v>17</v>
      </c>
      <c r="F232" s="25" t="s">
        <v>142</v>
      </c>
      <c r="G232" s="25"/>
      <c r="H232" s="25"/>
      <c r="I232" s="26">
        <f t="shared" si="53"/>
        <v>10.2</v>
      </c>
      <c r="J232" s="131">
        <f t="shared" si="53"/>
        <v>0</v>
      </c>
      <c r="K232" s="131">
        <f t="shared" si="53"/>
        <v>10.2</v>
      </c>
      <c r="L232" s="131">
        <f t="shared" si="53"/>
        <v>10.2</v>
      </c>
      <c r="M232" s="131">
        <f t="shared" si="53"/>
        <v>0</v>
      </c>
      <c r="N232" s="135"/>
      <c r="O232" s="135"/>
      <c r="P232" s="135"/>
      <c r="Q232" s="135"/>
      <c r="R232" s="131">
        <f>R233</f>
        <v>10.2</v>
      </c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</row>
    <row r="233" spans="1:39" s="55" customFormat="1" ht="22.5" customHeight="1">
      <c r="A233" s="108" t="s">
        <v>122</v>
      </c>
      <c r="B233" s="27">
        <v>163</v>
      </c>
      <c r="C233" s="27" t="s">
        <v>78</v>
      </c>
      <c r="D233" s="27" t="s">
        <v>117</v>
      </c>
      <c r="E233" s="27" t="s">
        <v>17</v>
      </c>
      <c r="F233" s="27" t="s">
        <v>142</v>
      </c>
      <c r="G233" s="27" t="s">
        <v>111</v>
      </c>
      <c r="H233" s="27"/>
      <c r="I233" s="28">
        <v>10.2</v>
      </c>
      <c r="J233" s="132">
        <v>0</v>
      </c>
      <c r="K233" s="132">
        <f>I233+J233</f>
        <v>10.2</v>
      </c>
      <c r="L233" s="132">
        <v>10.2</v>
      </c>
      <c r="M233" s="133">
        <v>0</v>
      </c>
      <c r="N233" s="133"/>
      <c r="O233" s="133"/>
      <c r="P233" s="133"/>
      <c r="Q233" s="133"/>
      <c r="R233" s="133">
        <f>L233+M233</f>
        <v>10.2</v>
      </c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</row>
    <row r="234" spans="1:39" s="55" customFormat="1" ht="18">
      <c r="A234" s="61" t="s">
        <v>66</v>
      </c>
      <c r="B234" s="43" t="s">
        <v>106</v>
      </c>
      <c r="C234" s="43" t="s">
        <v>81</v>
      </c>
      <c r="D234" s="27"/>
      <c r="E234" s="27"/>
      <c r="F234" s="27"/>
      <c r="G234" s="27"/>
      <c r="H234" s="27"/>
      <c r="I234" s="44">
        <f>I235+I242</f>
        <v>1070</v>
      </c>
      <c r="J234" s="130">
        <f>J235+J242</f>
        <v>0</v>
      </c>
      <c r="K234" s="130">
        <f>K235+K242</f>
        <v>1070</v>
      </c>
      <c r="L234" s="130">
        <f>L235+L242</f>
        <v>1070</v>
      </c>
      <c r="M234" s="130">
        <f>M235+M242</f>
        <v>0</v>
      </c>
      <c r="N234" s="135"/>
      <c r="O234" s="135"/>
      <c r="P234" s="135"/>
      <c r="Q234" s="135"/>
      <c r="R234" s="130">
        <f>R235+R242</f>
        <v>1070</v>
      </c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</row>
    <row r="235" spans="1:39" s="55" customFormat="1" ht="22.5" customHeight="1">
      <c r="A235" s="66" t="s">
        <v>211</v>
      </c>
      <c r="B235" s="43" t="s">
        <v>106</v>
      </c>
      <c r="C235" s="43" t="s">
        <v>81</v>
      </c>
      <c r="D235" s="43" t="s">
        <v>80</v>
      </c>
      <c r="E235" s="27"/>
      <c r="F235" s="27"/>
      <c r="G235" s="27"/>
      <c r="H235" s="27"/>
      <c r="I235" s="44">
        <f aca="true" t="shared" si="54" ref="I235:M240">I236</f>
        <v>720</v>
      </c>
      <c r="J235" s="130">
        <f t="shared" si="54"/>
        <v>0</v>
      </c>
      <c r="K235" s="130">
        <f t="shared" si="54"/>
        <v>720</v>
      </c>
      <c r="L235" s="130">
        <f t="shared" si="54"/>
        <v>720</v>
      </c>
      <c r="M235" s="130">
        <f t="shared" si="54"/>
        <v>0</v>
      </c>
      <c r="N235" s="135"/>
      <c r="O235" s="135"/>
      <c r="P235" s="135"/>
      <c r="Q235" s="135"/>
      <c r="R235" s="130">
        <f aca="true" t="shared" si="55" ref="R235:R240">R236</f>
        <v>720</v>
      </c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</row>
    <row r="236" spans="1:39" s="55" customFormat="1" ht="60">
      <c r="A236" s="106" t="s">
        <v>454</v>
      </c>
      <c r="B236" s="25" t="s">
        <v>106</v>
      </c>
      <c r="C236" s="25" t="s">
        <v>81</v>
      </c>
      <c r="D236" s="25" t="s">
        <v>80</v>
      </c>
      <c r="E236" s="25" t="s">
        <v>337</v>
      </c>
      <c r="F236" s="25"/>
      <c r="G236" s="25"/>
      <c r="H236" s="27"/>
      <c r="I236" s="26">
        <f t="shared" si="54"/>
        <v>720</v>
      </c>
      <c r="J236" s="131">
        <f t="shared" si="54"/>
        <v>0</v>
      </c>
      <c r="K236" s="131">
        <f t="shared" si="54"/>
        <v>720</v>
      </c>
      <c r="L236" s="131">
        <f t="shared" si="54"/>
        <v>720</v>
      </c>
      <c r="M236" s="131">
        <f t="shared" si="54"/>
        <v>0</v>
      </c>
      <c r="N236" s="135"/>
      <c r="O236" s="135"/>
      <c r="P236" s="135"/>
      <c r="Q236" s="135"/>
      <c r="R236" s="131">
        <f t="shared" si="55"/>
        <v>720</v>
      </c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</row>
    <row r="237" spans="1:39" s="55" customFormat="1" ht="44.25" customHeight="1">
      <c r="A237" s="106" t="s">
        <v>35</v>
      </c>
      <c r="B237" s="25" t="s">
        <v>106</v>
      </c>
      <c r="C237" s="25" t="s">
        <v>81</v>
      </c>
      <c r="D237" s="25" t="s">
        <v>80</v>
      </c>
      <c r="E237" s="25" t="s">
        <v>338</v>
      </c>
      <c r="F237" s="25"/>
      <c r="G237" s="25"/>
      <c r="H237" s="27"/>
      <c r="I237" s="26">
        <f t="shared" si="54"/>
        <v>720</v>
      </c>
      <c r="J237" s="131">
        <f t="shared" si="54"/>
        <v>0</v>
      </c>
      <c r="K237" s="131">
        <f t="shared" si="54"/>
        <v>720</v>
      </c>
      <c r="L237" s="131">
        <f t="shared" si="54"/>
        <v>720</v>
      </c>
      <c r="M237" s="131">
        <f t="shared" si="54"/>
        <v>0</v>
      </c>
      <c r="N237" s="135"/>
      <c r="O237" s="135"/>
      <c r="P237" s="135"/>
      <c r="Q237" s="135"/>
      <c r="R237" s="131">
        <f t="shared" si="55"/>
        <v>720</v>
      </c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</row>
    <row r="238" spans="1:39" s="55" customFormat="1" ht="18">
      <c r="A238" s="106" t="s">
        <v>190</v>
      </c>
      <c r="B238" s="25" t="s">
        <v>106</v>
      </c>
      <c r="C238" s="25" t="s">
        <v>81</v>
      </c>
      <c r="D238" s="25" t="s">
        <v>80</v>
      </c>
      <c r="E238" s="25" t="s">
        <v>339</v>
      </c>
      <c r="F238" s="25"/>
      <c r="G238" s="25"/>
      <c r="H238" s="27"/>
      <c r="I238" s="26">
        <f t="shared" si="54"/>
        <v>720</v>
      </c>
      <c r="J238" s="131">
        <f t="shared" si="54"/>
        <v>0</v>
      </c>
      <c r="K238" s="131">
        <f t="shared" si="54"/>
        <v>720</v>
      </c>
      <c r="L238" s="131">
        <f t="shared" si="54"/>
        <v>720</v>
      </c>
      <c r="M238" s="131">
        <f t="shared" si="54"/>
        <v>0</v>
      </c>
      <c r="N238" s="135"/>
      <c r="O238" s="135"/>
      <c r="P238" s="135"/>
      <c r="Q238" s="135"/>
      <c r="R238" s="131">
        <f t="shared" si="55"/>
        <v>720</v>
      </c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</row>
    <row r="239" spans="1:39" s="55" customFormat="1" ht="45">
      <c r="A239" s="106" t="s">
        <v>224</v>
      </c>
      <c r="B239" s="25" t="s">
        <v>106</v>
      </c>
      <c r="C239" s="25" t="s">
        <v>81</v>
      </c>
      <c r="D239" s="25" t="s">
        <v>80</v>
      </c>
      <c r="E239" s="25" t="s">
        <v>339</v>
      </c>
      <c r="F239" s="25" t="s">
        <v>132</v>
      </c>
      <c r="G239" s="25"/>
      <c r="H239" s="27"/>
      <c r="I239" s="26">
        <f t="shared" si="54"/>
        <v>720</v>
      </c>
      <c r="J239" s="131">
        <f t="shared" si="54"/>
        <v>0</v>
      </c>
      <c r="K239" s="131">
        <f t="shared" si="54"/>
        <v>720</v>
      </c>
      <c r="L239" s="131">
        <f t="shared" si="54"/>
        <v>720</v>
      </c>
      <c r="M239" s="131">
        <f t="shared" si="54"/>
        <v>0</v>
      </c>
      <c r="N239" s="135"/>
      <c r="O239" s="135"/>
      <c r="P239" s="135"/>
      <c r="Q239" s="135"/>
      <c r="R239" s="131">
        <f t="shared" si="55"/>
        <v>720</v>
      </c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</row>
    <row r="240" spans="1:39" s="55" customFormat="1" ht="45">
      <c r="A240" s="106" t="s">
        <v>210</v>
      </c>
      <c r="B240" s="25" t="s">
        <v>106</v>
      </c>
      <c r="C240" s="25" t="s">
        <v>81</v>
      </c>
      <c r="D240" s="25" t="s">
        <v>80</v>
      </c>
      <c r="E240" s="25" t="s">
        <v>339</v>
      </c>
      <c r="F240" s="25" t="s">
        <v>133</v>
      </c>
      <c r="G240" s="25"/>
      <c r="H240" s="27"/>
      <c r="I240" s="26">
        <f t="shared" si="54"/>
        <v>720</v>
      </c>
      <c r="J240" s="131">
        <f t="shared" si="54"/>
        <v>0</v>
      </c>
      <c r="K240" s="131">
        <f t="shared" si="54"/>
        <v>720</v>
      </c>
      <c r="L240" s="131">
        <f t="shared" si="54"/>
        <v>720</v>
      </c>
      <c r="M240" s="131">
        <f t="shared" si="54"/>
        <v>0</v>
      </c>
      <c r="N240" s="135"/>
      <c r="O240" s="135"/>
      <c r="P240" s="135"/>
      <c r="Q240" s="135"/>
      <c r="R240" s="131">
        <f t="shared" si="55"/>
        <v>720</v>
      </c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</row>
    <row r="241" spans="1:19" ht="18.75" customHeight="1">
      <c r="A241" s="110" t="s">
        <v>122</v>
      </c>
      <c r="B241" s="27" t="s">
        <v>106</v>
      </c>
      <c r="C241" s="27" t="s">
        <v>81</v>
      </c>
      <c r="D241" s="27" t="s">
        <v>80</v>
      </c>
      <c r="E241" s="27" t="s">
        <v>339</v>
      </c>
      <c r="F241" s="27" t="s">
        <v>133</v>
      </c>
      <c r="G241" s="27" t="s">
        <v>111</v>
      </c>
      <c r="H241" s="27"/>
      <c r="I241" s="28">
        <v>720</v>
      </c>
      <c r="J241" s="132">
        <v>0</v>
      </c>
      <c r="K241" s="132">
        <f>I241+J241</f>
        <v>720</v>
      </c>
      <c r="L241" s="132">
        <v>720</v>
      </c>
      <c r="M241" s="133">
        <v>0</v>
      </c>
      <c r="N241" s="133"/>
      <c r="O241" s="133"/>
      <c r="P241" s="133"/>
      <c r="Q241" s="133"/>
      <c r="R241" s="133">
        <f>L241+M241</f>
        <v>720</v>
      </c>
      <c r="S241" s="55"/>
    </row>
    <row r="242" spans="1:19" ht="28.5">
      <c r="A242" s="61" t="s">
        <v>96</v>
      </c>
      <c r="B242" s="43" t="s">
        <v>106</v>
      </c>
      <c r="C242" s="43" t="s">
        <v>81</v>
      </c>
      <c r="D242" s="43" t="s">
        <v>93</v>
      </c>
      <c r="E242" s="25"/>
      <c r="F242" s="25"/>
      <c r="G242" s="25"/>
      <c r="H242" s="25"/>
      <c r="I242" s="44">
        <f aca="true" t="shared" si="56" ref="I242:M246">I243</f>
        <v>350</v>
      </c>
      <c r="J242" s="130">
        <f t="shared" si="56"/>
        <v>0</v>
      </c>
      <c r="K242" s="130">
        <f t="shared" si="56"/>
        <v>350</v>
      </c>
      <c r="L242" s="130">
        <f t="shared" si="56"/>
        <v>350</v>
      </c>
      <c r="M242" s="130">
        <f t="shared" si="56"/>
        <v>0</v>
      </c>
      <c r="N242" s="135"/>
      <c r="O242" s="135"/>
      <c r="P242" s="135"/>
      <c r="Q242" s="135"/>
      <c r="R242" s="130">
        <f>R243</f>
        <v>350</v>
      </c>
      <c r="S242" s="55"/>
    </row>
    <row r="243" spans="1:19" ht="19.5" customHeight="1">
      <c r="A243" s="106" t="s">
        <v>53</v>
      </c>
      <c r="B243" s="25" t="s">
        <v>106</v>
      </c>
      <c r="C243" s="25" t="s">
        <v>81</v>
      </c>
      <c r="D243" s="25" t="s">
        <v>93</v>
      </c>
      <c r="E243" s="25" t="s">
        <v>265</v>
      </c>
      <c r="F243" s="25"/>
      <c r="G243" s="25"/>
      <c r="H243" s="25"/>
      <c r="I243" s="26">
        <f t="shared" si="56"/>
        <v>350</v>
      </c>
      <c r="J243" s="131">
        <f t="shared" si="56"/>
        <v>0</v>
      </c>
      <c r="K243" s="131">
        <f t="shared" si="56"/>
        <v>350</v>
      </c>
      <c r="L243" s="131">
        <f t="shared" si="56"/>
        <v>350</v>
      </c>
      <c r="M243" s="131">
        <f t="shared" si="56"/>
        <v>0</v>
      </c>
      <c r="N243" s="135"/>
      <c r="O243" s="135"/>
      <c r="P243" s="135"/>
      <c r="Q243" s="135"/>
      <c r="R243" s="131">
        <f>R244</f>
        <v>350</v>
      </c>
      <c r="S243" s="55"/>
    </row>
    <row r="244" spans="1:19" ht="60">
      <c r="A244" s="106" t="s">
        <v>167</v>
      </c>
      <c r="B244" s="25" t="s">
        <v>106</v>
      </c>
      <c r="C244" s="25" t="s">
        <v>81</v>
      </c>
      <c r="D244" s="25" t="s">
        <v>93</v>
      </c>
      <c r="E244" s="25" t="s">
        <v>335</v>
      </c>
      <c r="F244" s="25"/>
      <c r="G244" s="25"/>
      <c r="H244" s="25"/>
      <c r="I244" s="26">
        <f t="shared" si="56"/>
        <v>350</v>
      </c>
      <c r="J244" s="131">
        <f t="shared" si="56"/>
        <v>0</v>
      </c>
      <c r="K244" s="131">
        <f t="shared" si="56"/>
        <v>350</v>
      </c>
      <c r="L244" s="131">
        <f t="shared" si="56"/>
        <v>350</v>
      </c>
      <c r="M244" s="131">
        <f t="shared" si="56"/>
        <v>0</v>
      </c>
      <c r="N244" s="135"/>
      <c r="O244" s="135"/>
      <c r="P244" s="135"/>
      <c r="Q244" s="135"/>
      <c r="R244" s="131">
        <f>R245</f>
        <v>350</v>
      </c>
      <c r="S244" s="55"/>
    </row>
    <row r="245" spans="1:19" ht="45">
      <c r="A245" s="109" t="s">
        <v>224</v>
      </c>
      <c r="B245" s="25" t="s">
        <v>106</v>
      </c>
      <c r="C245" s="25" t="s">
        <v>81</v>
      </c>
      <c r="D245" s="25" t="s">
        <v>93</v>
      </c>
      <c r="E245" s="25" t="s">
        <v>335</v>
      </c>
      <c r="F245" s="25" t="s">
        <v>132</v>
      </c>
      <c r="G245" s="25"/>
      <c r="H245" s="25"/>
      <c r="I245" s="26">
        <f t="shared" si="56"/>
        <v>350</v>
      </c>
      <c r="J245" s="131">
        <f t="shared" si="56"/>
        <v>0</v>
      </c>
      <c r="K245" s="131">
        <f t="shared" si="56"/>
        <v>350</v>
      </c>
      <c r="L245" s="131">
        <f t="shared" si="56"/>
        <v>350</v>
      </c>
      <c r="M245" s="131">
        <f t="shared" si="56"/>
        <v>0</v>
      </c>
      <c r="N245" s="135"/>
      <c r="O245" s="135"/>
      <c r="P245" s="135"/>
      <c r="Q245" s="135"/>
      <c r="R245" s="131">
        <f>R246</f>
        <v>350</v>
      </c>
      <c r="S245" s="55"/>
    </row>
    <row r="246" spans="1:19" ht="45">
      <c r="A246" s="109" t="s">
        <v>210</v>
      </c>
      <c r="B246" s="25" t="s">
        <v>106</v>
      </c>
      <c r="C246" s="25" t="s">
        <v>81</v>
      </c>
      <c r="D246" s="25" t="s">
        <v>93</v>
      </c>
      <c r="E246" s="25" t="s">
        <v>335</v>
      </c>
      <c r="F246" s="25" t="s">
        <v>133</v>
      </c>
      <c r="G246" s="25"/>
      <c r="H246" s="25"/>
      <c r="I246" s="26">
        <f t="shared" si="56"/>
        <v>350</v>
      </c>
      <c r="J246" s="131">
        <f t="shared" si="56"/>
        <v>0</v>
      </c>
      <c r="K246" s="131">
        <f t="shared" si="56"/>
        <v>350</v>
      </c>
      <c r="L246" s="131">
        <f t="shared" si="56"/>
        <v>350</v>
      </c>
      <c r="M246" s="131">
        <f t="shared" si="56"/>
        <v>0</v>
      </c>
      <c r="N246" s="135"/>
      <c r="O246" s="135"/>
      <c r="P246" s="135"/>
      <c r="Q246" s="135"/>
      <c r="R246" s="131">
        <f>R247</f>
        <v>350</v>
      </c>
      <c r="S246" s="55"/>
    </row>
    <row r="247" spans="1:19" ht="22.5" customHeight="1">
      <c r="A247" s="108" t="s">
        <v>122</v>
      </c>
      <c r="B247" s="27" t="s">
        <v>106</v>
      </c>
      <c r="C247" s="27" t="s">
        <v>81</v>
      </c>
      <c r="D247" s="27" t="s">
        <v>93</v>
      </c>
      <c r="E247" s="27" t="s">
        <v>335</v>
      </c>
      <c r="F247" s="27" t="s">
        <v>133</v>
      </c>
      <c r="G247" s="27" t="s">
        <v>111</v>
      </c>
      <c r="H247" s="27"/>
      <c r="I247" s="28">
        <v>350</v>
      </c>
      <c r="J247" s="132">
        <v>0</v>
      </c>
      <c r="K247" s="132">
        <f>I247+J247</f>
        <v>350</v>
      </c>
      <c r="L247" s="132">
        <v>350</v>
      </c>
      <c r="M247" s="133">
        <v>0</v>
      </c>
      <c r="N247" s="133"/>
      <c r="O247" s="133"/>
      <c r="P247" s="133"/>
      <c r="Q247" s="133"/>
      <c r="R247" s="133">
        <f>L247+M247</f>
        <v>350</v>
      </c>
      <c r="S247" s="55"/>
    </row>
    <row r="248" spans="1:19" ht="18">
      <c r="A248" s="61" t="s">
        <v>67</v>
      </c>
      <c r="B248" s="43" t="s">
        <v>106</v>
      </c>
      <c r="C248" s="43" t="s">
        <v>83</v>
      </c>
      <c r="D248" s="25"/>
      <c r="E248" s="25"/>
      <c r="F248" s="25"/>
      <c r="G248" s="25"/>
      <c r="H248" s="25"/>
      <c r="I248" s="44">
        <f>I249+I255</f>
        <v>2500</v>
      </c>
      <c r="J248" s="130">
        <f>J249+J255</f>
        <v>0</v>
      </c>
      <c r="K248" s="130">
        <f>K249+K255</f>
        <v>2500</v>
      </c>
      <c r="L248" s="130">
        <f>L249+L255</f>
        <v>1900</v>
      </c>
      <c r="M248" s="130">
        <f>M249+M255</f>
        <v>0</v>
      </c>
      <c r="N248" s="135"/>
      <c r="O248" s="135"/>
      <c r="P248" s="135"/>
      <c r="Q248" s="135"/>
      <c r="R248" s="130">
        <f>R249+R255</f>
        <v>1900</v>
      </c>
      <c r="S248" s="55"/>
    </row>
    <row r="249" spans="1:19" ht="18">
      <c r="A249" s="61" t="s">
        <v>68</v>
      </c>
      <c r="B249" s="43" t="s">
        <v>106</v>
      </c>
      <c r="C249" s="43" t="s">
        <v>83</v>
      </c>
      <c r="D249" s="43" t="s">
        <v>78</v>
      </c>
      <c r="E249" s="25"/>
      <c r="F249" s="25"/>
      <c r="G249" s="25"/>
      <c r="H249" s="25"/>
      <c r="I249" s="44">
        <f>I250</f>
        <v>1900</v>
      </c>
      <c r="J249" s="130">
        <f>J250</f>
        <v>0</v>
      </c>
      <c r="K249" s="130">
        <f>K250</f>
        <v>1900</v>
      </c>
      <c r="L249" s="130">
        <f>L250</f>
        <v>1900</v>
      </c>
      <c r="M249" s="130">
        <f>M250</f>
        <v>0</v>
      </c>
      <c r="N249" s="135"/>
      <c r="O249" s="135"/>
      <c r="P249" s="135"/>
      <c r="Q249" s="135"/>
      <c r="R249" s="130">
        <f>R250</f>
        <v>1900</v>
      </c>
      <c r="S249" s="55"/>
    </row>
    <row r="250" spans="1:19" ht="23.25" customHeight="1">
      <c r="A250" s="106" t="s">
        <v>53</v>
      </c>
      <c r="B250" s="25" t="s">
        <v>106</v>
      </c>
      <c r="C250" s="25" t="s">
        <v>83</v>
      </c>
      <c r="D250" s="25" t="s">
        <v>78</v>
      </c>
      <c r="E250" s="25" t="s">
        <v>265</v>
      </c>
      <c r="F250" s="25"/>
      <c r="G250" s="25"/>
      <c r="H250" s="27"/>
      <c r="I250" s="26">
        <f aca="true" t="shared" si="57" ref="I250:M253">I251</f>
        <v>1900</v>
      </c>
      <c r="J250" s="131">
        <f t="shared" si="57"/>
        <v>0</v>
      </c>
      <c r="K250" s="131">
        <f t="shared" si="57"/>
        <v>1900</v>
      </c>
      <c r="L250" s="131">
        <f t="shared" si="57"/>
        <v>1900</v>
      </c>
      <c r="M250" s="131">
        <f t="shared" si="57"/>
        <v>0</v>
      </c>
      <c r="N250" s="135"/>
      <c r="O250" s="135"/>
      <c r="P250" s="135"/>
      <c r="Q250" s="135"/>
      <c r="R250" s="131">
        <f>R251</f>
        <v>1900</v>
      </c>
      <c r="S250" s="55"/>
    </row>
    <row r="251" spans="1:19" ht="60">
      <c r="A251" s="106" t="s">
        <v>201</v>
      </c>
      <c r="B251" s="25" t="s">
        <v>106</v>
      </c>
      <c r="C251" s="25" t="s">
        <v>83</v>
      </c>
      <c r="D251" s="25" t="s">
        <v>78</v>
      </c>
      <c r="E251" s="25" t="s">
        <v>336</v>
      </c>
      <c r="F251" s="25"/>
      <c r="G251" s="25"/>
      <c r="H251" s="27"/>
      <c r="I251" s="26">
        <f t="shared" si="57"/>
        <v>1900</v>
      </c>
      <c r="J251" s="131">
        <f t="shared" si="57"/>
        <v>0</v>
      </c>
      <c r="K251" s="131">
        <f t="shared" si="57"/>
        <v>1900</v>
      </c>
      <c r="L251" s="131">
        <f t="shared" si="57"/>
        <v>1900</v>
      </c>
      <c r="M251" s="131">
        <f t="shared" si="57"/>
        <v>0</v>
      </c>
      <c r="N251" s="135"/>
      <c r="O251" s="135"/>
      <c r="P251" s="135"/>
      <c r="Q251" s="135"/>
      <c r="R251" s="131">
        <f>R252</f>
        <v>1900</v>
      </c>
      <c r="S251" s="55"/>
    </row>
    <row r="252" spans="1:19" ht="45">
      <c r="A252" s="109" t="s">
        <v>224</v>
      </c>
      <c r="B252" s="25" t="s">
        <v>106</v>
      </c>
      <c r="C252" s="25" t="s">
        <v>83</v>
      </c>
      <c r="D252" s="25" t="s">
        <v>78</v>
      </c>
      <c r="E252" s="25" t="s">
        <v>336</v>
      </c>
      <c r="F252" s="25" t="s">
        <v>132</v>
      </c>
      <c r="G252" s="25"/>
      <c r="H252" s="27"/>
      <c r="I252" s="26">
        <f t="shared" si="57"/>
        <v>1900</v>
      </c>
      <c r="J252" s="131">
        <f t="shared" si="57"/>
        <v>0</v>
      </c>
      <c r="K252" s="131">
        <f t="shared" si="57"/>
        <v>1900</v>
      </c>
      <c r="L252" s="131">
        <f t="shared" si="57"/>
        <v>1900</v>
      </c>
      <c r="M252" s="131">
        <f t="shared" si="57"/>
        <v>0</v>
      </c>
      <c r="N252" s="135"/>
      <c r="O252" s="135"/>
      <c r="P252" s="135"/>
      <c r="Q252" s="135"/>
      <c r="R252" s="131">
        <f>R253</f>
        <v>1900</v>
      </c>
      <c r="S252" s="55"/>
    </row>
    <row r="253" spans="1:19" ht="45">
      <c r="A253" s="109" t="s">
        <v>210</v>
      </c>
      <c r="B253" s="25" t="s">
        <v>106</v>
      </c>
      <c r="C253" s="25" t="s">
        <v>83</v>
      </c>
      <c r="D253" s="25" t="s">
        <v>78</v>
      </c>
      <c r="E253" s="25" t="s">
        <v>336</v>
      </c>
      <c r="F253" s="25" t="s">
        <v>133</v>
      </c>
      <c r="G253" s="25"/>
      <c r="H253" s="27"/>
      <c r="I253" s="26">
        <f t="shared" si="57"/>
        <v>1900</v>
      </c>
      <c r="J253" s="131">
        <f t="shared" si="57"/>
        <v>0</v>
      </c>
      <c r="K253" s="131">
        <f t="shared" si="57"/>
        <v>1900</v>
      </c>
      <c r="L253" s="131">
        <f t="shared" si="57"/>
        <v>1900</v>
      </c>
      <c r="M253" s="131">
        <f t="shared" si="57"/>
        <v>0</v>
      </c>
      <c r="N253" s="135"/>
      <c r="O253" s="135"/>
      <c r="P253" s="135"/>
      <c r="Q253" s="135"/>
      <c r="R253" s="131">
        <f>R254</f>
        <v>1900</v>
      </c>
      <c r="S253" s="55"/>
    </row>
    <row r="254" spans="1:19" ht="23.25" customHeight="1">
      <c r="A254" s="108" t="s">
        <v>122</v>
      </c>
      <c r="B254" s="27" t="s">
        <v>106</v>
      </c>
      <c r="C254" s="27" t="s">
        <v>83</v>
      </c>
      <c r="D254" s="27" t="s">
        <v>78</v>
      </c>
      <c r="E254" s="27" t="s">
        <v>336</v>
      </c>
      <c r="F254" s="27" t="s">
        <v>133</v>
      </c>
      <c r="G254" s="27" t="s">
        <v>111</v>
      </c>
      <c r="H254" s="27"/>
      <c r="I254" s="28">
        <v>1900</v>
      </c>
      <c r="J254" s="132">
        <v>0</v>
      </c>
      <c r="K254" s="132">
        <f>I254+J254</f>
        <v>1900</v>
      </c>
      <c r="L254" s="132">
        <v>1900</v>
      </c>
      <c r="M254" s="133">
        <v>0</v>
      </c>
      <c r="N254" s="133"/>
      <c r="O254" s="133"/>
      <c r="P254" s="133"/>
      <c r="Q254" s="133"/>
      <c r="R254" s="133">
        <f>L254+M254</f>
        <v>1900</v>
      </c>
      <c r="S254" s="55"/>
    </row>
    <row r="255" spans="1:19" ht="18.75" customHeight="1">
      <c r="A255" s="66" t="s">
        <v>69</v>
      </c>
      <c r="B255" s="43" t="s">
        <v>106</v>
      </c>
      <c r="C255" s="43" t="s">
        <v>83</v>
      </c>
      <c r="D255" s="43" t="s">
        <v>84</v>
      </c>
      <c r="E255" s="43"/>
      <c r="F255" s="43"/>
      <c r="G255" s="43"/>
      <c r="H255" s="43"/>
      <c r="I255" s="44">
        <f aca="true" t="shared" si="58" ref="I255:M260">I256</f>
        <v>600</v>
      </c>
      <c r="J255" s="130">
        <f t="shared" si="58"/>
        <v>0</v>
      </c>
      <c r="K255" s="130">
        <f t="shared" si="58"/>
        <v>600</v>
      </c>
      <c r="L255" s="130">
        <f aca="true" t="shared" si="59" ref="L255:L260">L256</f>
        <v>0</v>
      </c>
      <c r="M255" s="130">
        <f t="shared" si="58"/>
        <v>0</v>
      </c>
      <c r="N255" s="135"/>
      <c r="O255" s="135"/>
      <c r="P255" s="135"/>
      <c r="Q255" s="135"/>
      <c r="R255" s="130">
        <f aca="true" t="shared" si="60" ref="R255:R260">R256</f>
        <v>0</v>
      </c>
      <c r="S255" s="55"/>
    </row>
    <row r="256" spans="1:19" ht="75">
      <c r="A256" s="109" t="s">
        <v>389</v>
      </c>
      <c r="B256" s="25" t="s">
        <v>106</v>
      </c>
      <c r="C256" s="25" t="s">
        <v>83</v>
      </c>
      <c r="D256" s="25" t="s">
        <v>84</v>
      </c>
      <c r="E256" s="25" t="s">
        <v>19</v>
      </c>
      <c r="F256" s="25"/>
      <c r="G256" s="25"/>
      <c r="H256" s="25"/>
      <c r="I256" s="26">
        <f t="shared" si="58"/>
        <v>600</v>
      </c>
      <c r="J256" s="131">
        <f t="shared" si="58"/>
        <v>0</v>
      </c>
      <c r="K256" s="131">
        <f t="shared" si="58"/>
        <v>600</v>
      </c>
      <c r="L256" s="131">
        <f t="shared" si="59"/>
        <v>0</v>
      </c>
      <c r="M256" s="131">
        <f t="shared" si="58"/>
        <v>0</v>
      </c>
      <c r="N256" s="135"/>
      <c r="O256" s="135"/>
      <c r="P256" s="135"/>
      <c r="Q256" s="135"/>
      <c r="R256" s="131">
        <f t="shared" si="60"/>
        <v>0</v>
      </c>
      <c r="S256" s="55"/>
    </row>
    <row r="257" spans="1:19" ht="60">
      <c r="A257" s="109" t="s">
        <v>18</v>
      </c>
      <c r="B257" s="25" t="s">
        <v>106</v>
      </c>
      <c r="C257" s="25" t="s">
        <v>83</v>
      </c>
      <c r="D257" s="25" t="s">
        <v>84</v>
      </c>
      <c r="E257" s="25" t="s">
        <v>390</v>
      </c>
      <c r="F257" s="25"/>
      <c r="G257" s="25"/>
      <c r="H257" s="25"/>
      <c r="I257" s="26">
        <f t="shared" si="58"/>
        <v>600</v>
      </c>
      <c r="J257" s="131">
        <f t="shared" si="58"/>
        <v>0</v>
      </c>
      <c r="K257" s="131">
        <f t="shared" si="58"/>
        <v>600</v>
      </c>
      <c r="L257" s="131">
        <f t="shared" si="59"/>
        <v>0</v>
      </c>
      <c r="M257" s="131">
        <f t="shared" si="58"/>
        <v>0</v>
      </c>
      <c r="N257" s="135"/>
      <c r="O257" s="135"/>
      <c r="P257" s="135"/>
      <c r="Q257" s="135"/>
      <c r="R257" s="131">
        <f t="shared" si="60"/>
        <v>0</v>
      </c>
      <c r="S257" s="55"/>
    </row>
    <row r="258" spans="1:19" ht="19.5" customHeight="1">
      <c r="A258" s="109" t="s">
        <v>190</v>
      </c>
      <c r="B258" s="25" t="s">
        <v>106</v>
      </c>
      <c r="C258" s="25" t="s">
        <v>83</v>
      </c>
      <c r="D258" s="25" t="s">
        <v>84</v>
      </c>
      <c r="E258" s="25" t="s">
        <v>391</v>
      </c>
      <c r="F258" s="25"/>
      <c r="G258" s="25"/>
      <c r="H258" s="25"/>
      <c r="I258" s="26">
        <f t="shared" si="58"/>
        <v>600</v>
      </c>
      <c r="J258" s="131">
        <f t="shared" si="58"/>
        <v>0</v>
      </c>
      <c r="K258" s="131">
        <f t="shared" si="58"/>
        <v>600</v>
      </c>
      <c r="L258" s="131">
        <f t="shared" si="59"/>
        <v>0</v>
      </c>
      <c r="M258" s="131">
        <f t="shared" si="58"/>
        <v>0</v>
      </c>
      <c r="N258" s="135"/>
      <c r="O258" s="135"/>
      <c r="P258" s="135"/>
      <c r="Q258" s="135"/>
      <c r="R258" s="131">
        <f t="shared" si="60"/>
        <v>0</v>
      </c>
      <c r="S258" s="55"/>
    </row>
    <row r="259" spans="1:19" ht="45">
      <c r="A259" s="109" t="s">
        <v>224</v>
      </c>
      <c r="B259" s="25" t="s">
        <v>106</v>
      </c>
      <c r="C259" s="25" t="s">
        <v>83</v>
      </c>
      <c r="D259" s="25" t="s">
        <v>84</v>
      </c>
      <c r="E259" s="25" t="s">
        <v>391</v>
      </c>
      <c r="F259" s="25" t="s">
        <v>132</v>
      </c>
      <c r="G259" s="25"/>
      <c r="H259" s="27"/>
      <c r="I259" s="26">
        <f t="shared" si="58"/>
        <v>600</v>
      </c>
      <c r="J259" s="131">
        <f t="shared" si="58"/>
        <v>0</v>
      </c>
      <c r="K259" s="131">
        <f t="shared" si="58"/>
        <v>600</v>
      </c>
      <c r="L259" s="131">
        <f t="shared" si="59"/>
        <v>0</v>
      </c>
      <c r="M259" s="131">
        <f t="shared" si="58"/>
        <v>0</v>
      </c>
      <c r="N259" s="135"/>
      <c r="O259" s="135"/>
      <c r="P259" s="135"/>
      <c r="Q259" s="135"/>
      <c r="R259" s="131">
        <f t="shared" si="60"/>
        <v>0</v>
      </c>
      <c r="S259" s="55"/>
    </row>
    <row r="260" spans="1:19" ht="45">
      <c r="A260" s="109" t="s">
        <v>210</v>
      </c>
      <c r="B260" s="25" t="s">
        <v>106</v>
      </c>
      <c r="C260" s="25" t="s">
        <v>83</v>
      </c>
      <c r="D260" s="25" t="s">
        <v>84</v>
      </c>
      <c r="E260" s="25" t="s">
        <v>391</v>
      </c>
      <c r="F260" s="25" t="s">
        <v>133</v>
      </c>
      <c r="G260" s="25"/>
      <c r="H260" s="27"/>
      <c r="I260" s="26">
        <f t="shared" si="58"/>
        <v>600</v>
      </c>
      <c r="J260" s="131">
        <f t="shared" si="58"/>
        <v>0</v>
      </c>
      <c r="K260" s="131">
        <f t="shared" si="58"/>
        <v>600</v>
      </c>
      <c r="L260" s="131">
        <f t="shared" si="59"/>
        <v>0</v>
      </c>
      <c r="M260" s="131">
        <f t="shared" si="58"/>
        <v>0</v>
      </c>
      <c r="N260" s="135"/>
      <c r="O260" s="135"/>
      <c r="P260" s="135"/>
      <c r="Q260" s="135"/>
      <c r="R260" s="131">
        <f t="shared" si="60"/>
        <v>0</v>
      </c>
      <c r="S260" s="55"/>
    </row>
    <row r="261" spans="1:19" ht="21" customHeight="1">
      <c r="A261" s="110" t="s">
        <v>122</v>
      </c>
      <c r="B261" s="27" t="s">
        <v>106</v>
      </c>
      <c r="C261" s="27" t="s">
        <v>83</v>
      </c>
      <c r="D261" s="27" t="s">
        <v>84</v>
      </c>
      <c r="E261" s="27" t="s">
        <v>391</v>
      </c>
      <c r="F261" s="27" t="s">
        <v>133</v>
      </c>
      <c r="G261" s="27" t="s">
        <v>111</v>
      </c>
      <c r="H261" s="27"/>
      <c r="I261" s="28">
        <v>600</v>
      </c>
      <c r="J261" s="132">
        <v>0</v>
      </c>
      <c r="K261" s="132">
        <f>I261+J261</f>
        <v>600</v>
      </c>
      <c r="L261" s="132">
        <v>0</v>
      </c>
      <c r="M261" s="133">
        <v>0</v>
      </c>
      <c r="N261" s="133"/>
      <c r="O261" s="133"/>
      <c r="P261" s="133"/>
      <c r="Q261" s="133"/>
      <c r="R261" s="133">
        <f>L261+M261</f>
        <v>0</v>
      </c>
      <c r="S261" s="55"/>
    </row>
    <row r="262" spans="1:19" ht="19.5" customHeight="1">
      <c r="A262" s="61" t="s">
        <v>70</v>
      </c>
      <c r="B262" s="43" t="s">
        <v>106</v>
      </c>
      <c r="C262" s="43" t="s">
        <v>85</v>
      </c>
      <c r="D262" s="43"/>
      <c r="E262" s="43"/>
      <c r="F262" s="43"/>
      <c r="G262" s="43"/>
      <c r="H262" s="43"/>
      <c r="I262" s="44">
        <f aca="true" t="shared" si="61" ref="I262:M269">I263</f>
        <v>10000</v>
      </c>
      <c r="J262" s="130">
        <f t="shared" si="61"/>
        <v>0</v>
      </c>
      <c r="K262" s="130">
        <f t="shared" si="61"/>
        <v>10000</v>
      </c>
      <c r="L262" s="130">
        <f t="shared" si="61"/>
        <v>19621.5</v>
      </c>
      <c r="M262" s="130">
        <f t="shared" si="61"/>
        <v>0</v>
      </c>
      <c r="N262" s="134"/>
      <c r="O262" s="134"/>
      <c r="P262" s="134"/>
      <c r="Q262" s="134"/>
      <c r="R262" s="130">
        <f aca="true" t="shared" si="62" ref="R262:R269">R263</f>
        <v>19621.5</v>
      </c>
      <c r="S262" s="55"/>
    </row>
    <row r="263" spans="1:19" ht="19.5" customHeight="1">
      <c r="A263" s="61" t="s">
        <v>72</v>
      </c>
      <c r="B263" s="43" t="s">
        <v>106</v>
      </c>
      <c r="C263" s="43" t="s">
        <v>85</v>
      </c>
      <c r="D263" s="43" t="s">
        <v>84</v>
      </c>
      <c r="E263" s="43"/>
      <c r="F263" s="43"/>
      <c r="G263" s="43"/>
      <c r="H263" s="43"/>
      <c r="I263" s="44">
        <f t="shared" si="61"/>
        <v>10000</v>
      </c>
      <c r="J263" s="130">
        <f t="shared" si="61"/>
        <v>0</v>
      </c>
      <c r="K263" s="130">
        <f t="shared" si="61"/>
        <v>10000</v>
      </c>
      <c r="L263" s="130">
        <f t="shared" si="61"/>
        <v>19621.5</v>
      </c>
      <c r="M263" s="130">
        <f t="shared" si="61"/>
        <v>0</v>
      </c>
      <c r="N263" s="134"/>
      <c r="O263" s="134"/>
      <c r="P263" s="134"/>
      <c r="Q263" s="134"/>
      <c r="R263" s="130">
        <f t="shared" si="62"/>
        <v>19621.5</v>
      </c>
      <c r="S263" s="55"/>
    </row>
    <row r="264" spans="1:19" ht="45">
      <c r="A264" s="106" t="s">
        <v>267</v>
      </c>
      <c r="B264" s="25" t="s">
        <v>106</v>
      </c>
      <c r="C264" s="25" t="s">
        <v>85</v>
      </c>
      <c r="D264" s="25" t="s">
        <v>84</v>
      </c>
      <c r="E264" s="25" t="s">
        <v>241</v>
      </c>
      <c r="F264" s="25"/>
      <c r="G264" s="25"/>
      <c r="H264" s="25"/>
      <c r="I264" s="26">
        <f t="shared" si="61"/>
        <v>10000</v>
      </c>
      <c r="J264" s="131">
        <f t="shared" si="61"/>
        <v>0</v>
      </c>
      <c r="K264" s="131">
        <f t="shared" si="61"/>
        <v>10000</v>
      </c>
      <c r="L264" s="131">
        <f t="shared" si="61"/>
        <v>19621.5</v>
      </c>
      <c r="M264" s="131">
        <f t="shared" si="61"/>
        <v>0</v>
      </c>
      <c r="N264" s="135"/>
      <c r="O264" s="135"/>
      <c r="P264" s="135"/>
      <c r="Q264" s="135"/>
      <c r="R264" s="131">
        <f t="shared" si="62"/>
        <v>19621.5</v>
      </c>
      <c r="S264" s="55"/>
    </row>
    <row r="265" spans="1:19" ht="45">
      <c r="A265" s="106" t="s">
        <v>269</v>
      </c>
      <c r="B265" s="25" t="s">
        <v>106</v>
      </c>
      <c r="C265" s="25" t="s">
        <v>85</v>
      </c>
      <c r="D265" s="25" t="s">
        <v>84</v>
      </c>
      <c r="E265" s="25" t="s">
        <v>270</v>
      </c>
      <c r="F265" s="25"/>
      <c r="G265" s="25"/>
      <c r="H265" s="25"/>
      <c r="I265" s="26">
        <f t="shared" si="61"/>
        <v>10000</v>
      </c>
      <c r="J265" s="131">
        <f t="shared" si="61"/>
        <v>0</v>
      </c>
      <c r="K265" s="131">
        <f t="shared" si="61"/>
        <v>10000</v>
      </c>
      <c r="L265" s="131">
        <f t="shared" si="61"/>
        <v>19621.5</v>
      </c>
      <c r="M265" s="131">
        <f t="shared" si="61"/>
        <v>0</v>
      </c>
      <c r="N265" s="135"/>
      <c r="O265" s="135"/>
      <c r="P265" s="135"/>
      <c r="Q265" s="135"/>
      <c r="R265" s="131">
        <f t="shared" si="62"/>
        <v>19621.5</v>
      </c>
      <c r="S265" s="55"/>
    </row>
    <row r="266" spans="1:19" ht="45">
      <c r="A266" s="106" t="s">
        <v>271</v>
      </c>
      <c r="B266" s="25" t="s">
        <v>106</v>
      </c>
      <c r="C266" s="25" t="s">
        <v>85</v>
      </c>
      <c r="D266" s="25" t="s">
        <v>84</v>
      </c>
      <c r="E266" s="25" t="s">
        <v>272</v>
      </c>
      <c r="F266" s="43"/>
      <c r="G266" s="43"/>
      <c r="H266" s="43"/>
      <c r="I266" s="26">
        <f t="shared" si="61"/>
        <v>10000</v>
      </c>
      <c r="J266" s="131">
        <f t="shared" si="61"/>
        <v>0</v>
      </c>
      <c r="K266" s="131">
        <f t="shared" si="61"/>
        <v>10000</v>
      </c>
      <c r="L266" s="131">
        <f t="shared" si="61"/>
        <v>19621.5</v>
      </c>
      <c r="M266" s="131">
        <f t="shared" si="61"/>
        <v>0</v>
      </c>
      <c r="N266" s="135"/>
      <c r="O266" s="135"/>
      <c r="P266" s="135"/>
      <c r="Q266" s="135"/>
      <c r="R266" s="131">
        <f t="shared" si="62"/>
        <v>19621.5</v>
      </c>
      <c r="S266" s="55"/>
    </row>
    <row r="267" spans="1:19" ht="18">
      <c r="A267" s="109" t="s">
        <v>190</v>
      </c>
      <c r="B267" s="25" t="s">
        <v>106</v>
      </c>
      <c r="C267" s="25" t="s">
        <v>85</v>
      </c>
      <c r="D267" s="25" t="s">
        <v>84</v>
      </c>
      <c r="E267" s="25" t="s">
        <v>486</v>
      </c>
      <c r="F267" s="43"/>
      <c r="G267" s="43"/>
      <c r="H267" s="43"/>
      <c r="I267" s="26">
        <f t="shared" si="61"/>
        <v>10000</v>
      </c>
      <c r="J267" s="131">
        <f t="shared" si="61"/>
        <v>0</v>
      </c>
      <c r="K267" s="131">
        <f t="shared" si="61"/>
        <v>10000</v>
      </c>
      <c r="L267" s="131">
        <f t="shared" si="61"/>
        <v>19621.5</v>
      </c>
      <c r="M267" s="131">
        <f t="shared" si="61"/>
        <v>0</v>
      </c>
      <c r="N267" s="135"/>
      <c r="O267" s="135"/>
      <c r="P267" s="135"/>
      <c r="Q267" s="135"/>
      <c r="R267" s="131">
        <f t="shared" si="62"/>
        <v>19621.5</v>
      </c>
      <c r="S267" s="55"/>
    </row>
    <row r="268" spans="1:19" ht="45">
      <c r="A268" s="106" t="s">
        <v>212</v>
      </c>
      <c r="B268" s="25" t="s">
        <v>106</v>
      </c>
      <c r="C268" s="25" t="s">
        <v>85</v>
      </c>
      <c r="D268" s="25" t="s">
        <v>84</v>
      </c>
      <c r="E268" s="25" t="s">
        <v>486</v>
      </c>
      <c r="F268" s="25" t="s">
        <v>161</v>
      </c>
      <c r="G268" s="43"/>
      <c r="H268" s="43"/>
      <c r="I268" s="26">
        <f t="shared" si="61"/>
        <v>10000</v>
      </c>
      <c r="J268" s="131">
        <f t="shared" si="61"/>
        <v>0</v>
      </c>
      <c r="K268" s="131">
        <f t="shared" si="61"/>
        <v>10000</v>
      </c>
      <c r="L268" s="131">
        <f t="shared" si="61"/>
        <v>19621.5</v>
      </c>
      <c r="M268" s="131">
        <f t="shared" si="61"/>
        <v>0</v>
      </c>
      <c r="N268" s="135"/>
      <c r="O268" s="135"/>
      <c r="P268" s="135"/>
      <c r="Q268" s="135"/>
      <c r="R268" s="131">
        <f t="shared" si="62"/>
        <v>19621.5</v>
      </c>
      <c r="S268" s="55"/>
    </row>
    <row r="269" spans="1:19" ht="18">
      <c r="A269" s="109" t="s">
        <v>184</v>
      </c>
      <c r="B269" s="25" t="s">
        <v>106</v>
      </c>
      <c r="C269" s="25" t="s">
        <v>85</v>
      </c>
      <c r="D269" s="25" t="s">
        <v>84</v>
      </c>
      <c r="E269" s="25" t="s">
        <v>486</v>
      </c>
      <c r="F269" s="25" t="s">
        <v>50</v>
      </c>
      <c r="G269" s="43"/>
      <c r="H269" s="43"/>
      <c r="I269" s="26">
        <f t="shared" si="61"/>
        <v>10000</v>
      </c>
      <c r="J269" s="131">
        <f t="shared" si="61"/>
        <v>0</v>
      </c>
      <c r="K269" s="131">
        <f t="shared" si="61"/>
        <v>10000</v>
      </c>
      <c r="L269" s="131">
        <f t="shared" si="61"/>
        <v>19621.5</v>
      </c>
      <c r="M269" s="131">
        <f t="shared" si="61"/>
        <v>0</v>
      </c>
      <c r="N269" s="135"/>
      <c r="O269" s="135"/>
      <c r="P269" s="135"/>
      <c r="Q269" s="135"/>
      <c r="R269" s="131">
        <f t="shared" si="62"/>
        <v>19621.5</v>
      </c>
      <c r="S269" s="55"/>
    </row>
    <row r="270" spans="1:19" ht="24" customHeight="1">
      <c r="A270" s="108" t="s">
        <v>123</v>
      </c>
      <c r="B270" s="27" t="s">
        <v>106</v>
      </c>
      <c r="C270" s="27" t="s">
        <v>85</v>
      </c>
      <c r="D270" s="27" t="s">
        <v>84</v>
      </c>
      <c r="E270" s="27" t="s">
        <v>486</v>
      </c>
      <c r="F270" s="27" t="s">
        <v>50</v>
      </c>
      <c r="G270" s="27" t="s">
        <v>112</v>
      </c>
      <c r="H270" s="43"/>
      <c r="I270" s="28">
        <v>10000</v>
      </c>
      <c r="J270" s="132">
        <v>0</v>
      </c>
      <c r="K270" s="132">
        <f>I270+J270</f>
        <v>10000</v>
      </c>
      <c r="L270" s="132">
        <v>19621.5</v>
      </c>
      <c r="M270" s="133">
        <v>0</v>
      </c>
      <c r="N270" s="133"/>
      <c r="O270" s="133"/>
      <c r="P270" s="133"/>
      <c r="Q270" s="133"/>
      <c r="R270" s="133">
        <f>L270+M270</f>
        <v>19621.5</v>
      </c>
      <c r="S270" s="55"/>
    </row>
    <row r="271" spans="1:19" ht="18.75" customHeight="1">
      <c r="A271" s="66" t="s">
        <v>75</v>
      </c>
      <c r="B271" s="43" t="s">
        <v>106</v>
      </c>
      <c r="C271" s="43" t="s">
        <v>92</v>
      </c>
      <c r="D271" s="43"/>
      <c r="E271" s="43"/>
      <c r="F271" s="43"/>
      <c r="G271" s="43"/>
      <c r="H271" s="43"/>
      <c r="I271" s="44">
        <f aca="true" t="shared" si="63" ref="I271:M280">I272</f>
        <v>12783.1</v>
      </c>
      <c r="J271" s="130">
        <f t="shared" si="63"/>
        <v>0</v>
      </c>
      <c r="K271" s="130">
        <f t="shared" si="63"/>
        <v>12783.1</v>
      </c>
      <c r="L271" s="130">
        <f aca="true" t="shared" si="64" ref="L271:L280">L272</f>
        <v>14751.099999999999</v>
      </c>
      <c r="M271" s="130">
        <f t="shared" si="63"/>
        <v>0</v>
      </c>
      <c r="N271" s="135"/>
      <c r="O271" s="135"/>
      <c r="P271" s="135"/>
      <c r="Q271" s="135"/>
      <c r="R271" s="130">
        <f aca="true" t="shared" si="65" ref="R271:R276">R272</f>
        <v>14751.099999999999</v>
      </c>
      <c r="S271" s="55"/>
    </row>
    <row r="272" spans="1:19" ht="21" customHeight="1">
      <c r="A272" s="66" t="s">
        <v>126</v>
      </c>
      <c r="B272" s="43" t="s">
        <v>106</v>
      </c>
      <c r="C272" s="43" t="s">
        <v>92</v>
      </c>
      <c r="D272" s="43" t="s">
        <v>81</v>
      </c>
      <c r="E272" s="43"/>
      <c r="F272" s="43"/>
      <c r="G272" s="43"/>
      <c r="H272" s="43"/>
      <c r="I272" s="44">
        <f t="shared" si="63"/>
        <v>12783.1</v>
      </c>
      <c r="J272" s="130">
        <f t="shared" si="63"/>
        <v>0</v>
      </c>
      <c r="K272" s="130">
        <f t="shared" si="63"/>
        <v>12783.1</v>
      </c>
      <c r="L272" s="130">
        <f t="shared" si="64"/>
        <v>14751.099999999999</v>
      </c>
      <c r="M272" s="130">
        <f t="shared" si="63"/>
        <v>0</v>
      </c>
      <c r="N272" s="135"/>
      <c r="O272" s="135"/>
      <c r="P272" s="135"/>
      <c r="Q272" s="135"/>
      <c r="R272" s="130">
        <f t="shared" si="65"/>
        <v>14751.099999999999</v>
      </c>
      <c r="S272" s="55"/>
    </row>
    <row r="273" spans="1:19" ht="21" customHeight="1">
      <c r="A273" s="109" t="s">
        <v>53</v>
      </c>
      <c r="B273" s="25" t="s">
        <v>106</v>
      </c>
      <c r="C273" s="25" t="s">
        <v>92</v>
      </c>
      <c r="D273" s="25" t="s">
        <v>81</v>
      </c>
      <c r="E273" s="25" t="s">
        <v>265</v>
      </c>
      <c r="F273" s="25"/>
      <c r="G273" s="25"/>
      <c r="H273" s="25"/>
      <c r="I273" s="26">
        <f>I274+I278</f>
        <v>12783.1</v>
      </c>
      <c r="J273" s="131">
        <f>J274+J278</f>
        <v>0</v>
      </c>
      <c r="K273" s="131">
        <f>K274+K278</f>
        <v>12783.1</v>
      </c>
      <c r="L273" s="131">
        <f>L274+L278</f>
        <v>14751.099999999999</v>
      </c>
      <c r="M273" s="131">
        <f>M274+M278</f>
        <v>0</v>
      </c>
      <c r="N273" s="135"/>
      <c r="O273" s="135"/>
      <c r="P273" s="135"/>
      <c r="Q273" s="135"/>
      <c r="R273" s="131">
        <f>R274+R278</f>
        <v>14751.099999999999</v>
      </c>
      <c r="S273" s="55"/>
    </row>
    <row r="274" spans="1:19" ht="105">
      <c r="A274" s="111" t="s">
        <v>467</v>
      </c>
      <c r="B274" s="25" t="s">
        <v>106</v>
      </c>
      <c r="C274" s="25" t="s">
        <v>92</v>
      </c>
      <c r="D274" s="25" t="s">
        <v>81</v>
      </c>
      <c r="E274" s="25" t="s">
        <v>368</v>
      </c>
      <c r="F274" s="27"/>
      <c r="G274" s="27"/>
      <c r="H274" s="58"/>
      <c r="I274" s="26">
        <f t="shared" si="63"/>
        <v>9467</v>
      </c>
      <c r="J274" s="131">
        <f t="shared" si="63"/>
        <v>0</v>
      </c>
      <c r="K274" s="131">
        <f t="shared" si="63"/>
        <v>9467</v>
      </c>
      <c r="L274" s="131">
        <f t="shared" si="64"/>
        <v>11541.3</v>
      </c>
      <c r="M274" s="131">
        <f t="shared" si="63"/>
        <v>0</v>
      </c>
      <c r="N274" s="135"/>
      <c r="O274" s="135"/>
      <c r="P274" s="135"/>
      <c r="Q274" s="135"/>
      <c r="R274" s="131">
        <f t="shared" si="65"/>
        <v>11541.3</v>
      </c>
      <c r="S274" s="55"/>
    </row>
    <row r="275" spans="1:19" ht="45">
      <c r="A275" s="106" t="s">
        <v>212</v>
      </c>
      <c r="B275" s="25" t="s">
        <v>106</v>
      </c>
      <c r="C275" s="25" t="s">
        <v>92</v>
      </c>
      <c r="D275" s="25" t="s">
        <v>81</v>
      </c>
      <c r="E275" s="25" t="s">
        <v>368</v>
      </c>
      <c r="F275" s="25" t="s">
        <v>161</v>
      </c>
      <c r="G275" s="27"/>
      <c r="H275" s="58"/>
      <c r="I275" s="26">
        <f t="shared" si="63"/>
        <v>9467</v>
      </c>
      <c r="J275" s="131">
        <f t="shared" si="63"/>
        <v>0</v>
      </c>
      <c r="K275" s="131">
        <f t="shared" si="63"/>
        <v>9467</v>
      </c>
      <c r="L275" s="131">
        <f t="shared" si="64"/>
        <v>11541.3</v>
      </c>
      <c r="M275" s="131">
        <f t="shared" si="63"/>
        <v>0</v>
      </c>
      <c r="N275" s="135"/>
      <c r="O275" s="135"/>
      <c r="P275" s="135"/>
      <c r="Q275" s="135"/>
      <c r="R275" s="131">
        <f t="shared" si="65"/>
        <v>11541.3</v>
      </c>
      <c r="S275" s="55"/>
    </row>
    <row r="276" spans="1:19" ht="18">
      <c r="A276" s="106" t="s">
        <v>51</v>
      </c>
      <c r="B276" s="25" t="s">
        <v>106</v>
      </c>
      <c r="C276" s="25" t="s">
        <v>92</v>
      </c>
      <c r="D276" s="25" t="s">
        <v>81</v>
      </c>
      <c r="E276" s="25" t="s">
        <v>368</v>
      </c>
      <c r="F276" s="25" t="s">
        <v>50</v>
      </c>
      <c r="G276" s="27"/>
      <c r="H276" s="58"/>
      <c r="I276" s="26">
        <f t="shared" si="63"/>
        <v>9467</v>
      </c>
      <c r="J276" s="131">
        <f t="shared" si="63"/>
        <v>0</v>
      </c>
      <c r="K276" s="131">
        <f t="shared" si="63"/>
        <v>9467</v>
      </c>
      <c r="L276" s="131">
        <f t="shared" si="64"/>
        <v>11541.3</v>
      </c>
      <c r="M276" s="131">
        <f t="shared" si="63"/>
        <v>0</v>
      </c>
      <c r="N276" s="135"/>
      <c r="O276" s="135"/>
      <c r="P276" s="135"/>
      <c r="Q276" s="135"/>
      <c r="R276" s="131">
        <f t="shared" si="65"/>
        <v>11541.3</v>
      </c>
      <c r="S276" s="55"/>
    </row>
    <row r="277" spans="1:19" ht="20.25" customHeight="1">
      <c r="A277" s="108" t="s">
        <v>123</v>
      </c>
      <c r="B277" s="27" t="s">
        <v>106</v>
      </c>
      <c r="C277" s="27" t="s">
        <v>92</v>
      </c>
      <c r="D277" s="27" t="s">
        <v>81</v>
      </c>
      <c r="E277" s="27" t="s">
        <v>368</v>
      </c>
      <c r="F277" s="27" t="s">
        <v>50</v>
      </c>
      <c r="G277" s="27" t="s">
        <v>112</v>
      </c>
      <c r="H277" s="58"/>
      <c r="I277" s="28">
        <v>9467</v>
      </c>
      <c r="J277" s="132">
        <v>0</v>
      </c>
      <c r="K277" s="132">
        <f>I277+J277</f>
        <v>9467</v>
      </c>
      <c r="L277" s="132">
        <v>11541.3</v>
      </c>
      <c r="M277" s="133">
        <v>0</v>
      </c>
      <c r="N277" s="133"/>
      <c r="O277" s="133"/>
      <c r="P277" s="133"/>
      <c r="Q277" s="133"/>
      <c r="R277" s="133">
        <f>L277+M277</f>
        <v>11541.3</v>
      </c>
      <c r="S277" s="55"/>
    </row>
    <row r="278" spans="1:19" ht="120">
      <c r="A278" s="111" t="s">
        <v>468</v>
      </c>
      <c r="B278" s="25" t="s">
        <v>106</v>
      </c>
      <c r="C278" s="25" t="s">
        <v>92</v>
      </c>
      <c r="D278" s="25" t="s">
        <v>81</v>
      </c>
      <c r="E278" s="25" t="s">
        <v>466</v>
      </c>
      <c r="F278" s="27"/>
      <c r="G278" s="27"/>
      <c r="H278" s="58"/>
      <c r="I278" s="26">
        <f t="shared" si="63"/>
        <v>3316.1</v>
      </c>
      <c r="J278" s="131">
        <f t="shared" si="63"/>
        <v>0</v>
      </c>
      <c r="K278" s="131">
        <f t="shared" si="63"/>
        <v>3316.1</v>
      </c>
      <c r="L278" s="131">
        <f t="shared" si="64"/>
        <v>3209.8</v>
      </c>
      <c r="M278" s="131">
        <f t="shared" si="63"/>
        <v>0</v>
      </c>
      <c r="N278" s="135"/>
      <c r="O278" s="135"/>
      <c r="P278" s="135"/>
      <c r="Q278" s="135"/>
      <c r="R278" s="131">
        <f>R279</f>
        <v>3209.8</v>
      </c>
      <c r="S278" s="55"/>
    </row>
    <row r="279" spans="1:19" ht="45">
      <c r="A279" s="106" t="s">
        <v>212</v>
      </c>
      <c r="B279" s="25" t="s">
        <v>106</v>
      </c>
      <c r="C279" s="25" t="s">
        <v>92</v>
      </c>
      <c r="D279" s="25" t="s">
        <v>81</v>
      </c>
      <c r="E279" s="25" t="s">
        <v>466</v>
      </c>
      <c r="F279" s="25" t="s">
        <v>161</v>
      </c>
      <c r="G279" s="27"/>
      <c r="H279" s="58"/>
      <c r="I279" s="26">
        <f t="shared" si="63"/>
        <v>3316.1</v>
      </c>
      <c r="J279" s="131">
        <f t="shared" si="63"/>
        <v>0</v>
      </c>
      <c r="K279" s="131">
        <f t="shared" si="63"/>
        <v>3316.1</v>
      </c>
      <c r="L279" s="131">
        <f t="shared" si="64"/>
        <v>3209.8</v>
      </c>
      <c r="M279" s="131">
        <f t="shared" si="63"/>
        <v>0</v>
      </c>
      <c r="N279" s="135"/>
      <c r="O279" s="135"/>
      <c r="P279" s="135"/>
      <c r="Q279" s="135"/>
      <c r="R279" s="131">
        <f>R280</f>
        <v>3209.8</v>
      </c>
      <c r="S279" s="55"/>
    </row>
    <row r="280" spans="1:19" ht="18">
      <c r="A280" s="106" t="s">
        <v>51</v>
      </c>
      <c r="B280" s="25" t="s">
        <v>106</v>
      </c>
      <c r="C280" s="25" t="s">
        <v>92</v>
      </c>
      <c r="D280" s="25" t="s">
        <v>81</v>
      </c>
      <c r="E280" s="25" t="s">
        <v>466</v>
      </c>
      <c r="F280" s="25" t="s">
        <v>50</v>
      </c>
      <c r="G280" s="27"/>
      <c r="H280" s="58"/>
      <c r="I280" s="26">
        <f t="shared" si="63"/>
        <v>3316.1</v>
      </c>
      <c r="J280" s="131">
        <f t="shared" si="63"/>
        <v>0</v>
      </c>
      <c r="K280" s="131">
        <f t="shared" si="63"/>
        <v>3316.1</v>
      </c>
      <c r="L280" s="131">
        <f t="shared" si="64"/>
        <v>3209.8</v>
      </c>
      <c r="M280" s="131">
        <f t="shared" si="63"/>
        <v>0</v>
      </c>
      <c r="N280" s="135"/>
      <c r="O280" s="135"/>
      <c r="P280" s="135"/>
      <c r="Q280" s="135"/>
      <c r="R280" s="131">
        <f>R281</f>
        <v>3209.8</v>
      </c>
      <c r="S280" s="55"/>
    </row>
    <row r="281" spans="1:19" ht="22.5" customHeight="1">
      <c r="A281" s="108" t="s">
        <v>123</v>
      </c>
      <c r="B281" s="27" t="s">
        <v>106</v>
      </c>
      <c r="C281" s="27" t="s">
        <v>92</v>
      </c>
      <c r="D281" s="27" t="s">
        <v>81</v>
      </c>
      <c r="E281" s="27" t="s">
        <v>466</v>
      </c>
      <c r="F281" s="27" t="s">
        <v>50</v>
      </c>
      <c r="G281" s="27" t="s">
        <v>112</v>
      </c>
      <c r="H281" s="58"/>
      <c r="I281" s="28">
        <v>3316.1</v>
      </c>
      <c r="J281" s="132">
        <v>0</v>
      </c>
      <c r="K281" s="132">
        <f>I281+J281</f>
        <v>3316.1</v>
      </c>
      <c r="L281" s="132">
        <v>3209.8</v>
      </c>
      <c r="M281" s="133">
        <v>0</v>
      </c>
      <c r="N281" s="133"/>
      <c r="O281" s="133"/>
      <c r="P281" s="133"/>
      <c r="Q281" s="133"/>
      <c r="R281" s="133">
        <f>L281+M281</f>
        <v>3209.8</v>
      </c>
      <c r="S281" s="55"/>
    </row>
    <row r="282" spans="1:19" ht="32.25" customHeight="1">
      <c r="A282" s="61" t="s">
        <v>115</v>
      </c>
      <c r="B282" s="43" t="s">
        <v>108</v>
      </c>
      <c r="C282" s="43"/>
      <c r="D282" s="43"/>
      <c r="E282" s="43"/>
      <c r="F282" s="43"/>
      <c r="G282" s="43"/>
      <c r="H282" s="43"/>
      <c r="I282" s="44">
        <f>I285+I391+I378</f>
        <v>53565</v>
      </c>
      <c r="J282" s="130">
        <f>J285+J391+J378</f>
        <v>0</v>
      </c>
      <c r="K282" s="130">
        <f>K285+K391+K378</f>
        <v>53565</v>
      </c>
      <c r="L282" s="130">
        <f>L285+L391+L378</f>
        <v>53317.700000000004</v>
      </c>
      <c r="M282" s="130">
        <f>M285+M391+M378</f>
        <v>0</v>
      </c>
      <c r="N282" s="135"/>
      <c r="O282" s="135"/>
      <c r="P282" s="135"/>
      <c r="Q282" s="135"/>
      <c r="R282" s="130">
        <f>R285+R391+R378</f>
        <v>53317.700000000004</v>
      </c>
      <c r="S282" s="55"/>
    </row>
    <row r="283" spans="1:19" ht="18">
      <c r="A283" s="61" t="s">
        <v>122</v>
      </c>
      <c r="B283" s="43" t="s">
        <v>108</v>
      </c>
      <c r="C283" s="43"/>
      <c r="D283" s="43"/>
      <c r="E283" s="43"/>
      <c r="F283" s="43"/>
      <c r="G283" s="43" t="s">
        <v>111</v>
      </c>
      <c r="H283" s="43"/>
      <c r="I283" s="44">
        <f>I291+I298+I301+I306+I309+I312+I324+I331+I336+I342+I348+I385+I390+I399+I405+I409+I374+I377+I397</f>
        <v>36655.3</v>
      </c>
      <c r="J283" s="130">
        <f aca="true" t="shared" si="66" ref="J283:R283">J291+J298+J301+J306+J309+J312+J324+J331+J336+J342+J348+J385+J390+J399+J405+J409+J374+J377+J397</f>
        <v>0</v>
      </c>
      <c r="K283" s="130">
        <f t="shared" si="66"/>
        <v>36655.3</v>
      </c>
      <c r="L283" s="130">
        <f t="shared" si="66"/>
        <v>36529.3</v>
      </c>
      <c r="M283" s="130">
        <f t="shared" si="66"/>
        <v>0</v>
      </c>
      <c r="N283" s="130">
        <f t="shared" si="66"/>
        <v>0</v>
      </c>
      <c r="O283" s="130">
        <f t="shared" si="66"/>
        <v>0</v>
      </c>
      <c r="P283" s="130">
        <f t="shared" si="66"/>
        <v>0</v>
      </c>
      <c r="Q283" s="130">
        <f t="shared" si="66"/>
        <v>0</v>
      </c>
      <c r="R283" s="130">
        <f t="shared" si="66"/>
        <v>36529.3</v>
      </c>
      <c r="S283" s="55"/>
    </row>
    <row r="284" spans="1:19" ht="18">
      <c r="A284" s="61" t="s">
        <v>123</v>
      </c>
      <c r="B284" s="43" t="s">
        <v>108</v>
      </c>
      <c r="C284" s="43"/>
      <c r="D284" s="43"/>
      <c r="E284" s="43"/>
      <c r="F284" s="43"/>
      <c r="G284" s="43" t="s">
        <v>112</v>
      </c>
      <c r="H284" s="43"/>
      <c r="I284" s="44">
        <f>I318+I353+I356+I360+I363+I367+I370+I415+I423+I419+I425+I429+I433+I439+I442</f>
        <v>16909.699999999997</v>
      </c>
      <c r="J284" s="130">
        <f>J318+J353+J356+J360+J363+J367+J370+J415+J423+J419+J425+J429+J433+J439+J442</f>
        <v>0</v>
      </c>
      <c r="K284" s="130">
        <f>K318+K353+K356+K360+K363+K367+K370+K415+K423+K419+K425+K429+K433+K439+K442</f>
        <v>16909.699999999997</v>
      </c>
      <c r="L284" s="130">
        <f>L318+L353+L356+L360+L363+L367+L370+L415+L423+L419+L425+L429+L433+L439+L442</f>
        <v>16788.399999999998</v>
      </c>
      <c r="M284" s="130">
        <f>M318+M353+M356+M360+M363+M367+M370+M415+M423+M419+M425+M429+M433+M439+M442</f>
        <v>0</v>
      </c>
      <c r="N284" s="135"/>
      <c r="O284" s="135"/>
      <c r="P284" s="135"/>
      <c r="Q284" s="135"/>
      <c r="R284" s="130">
        <f>R318+R353+R356+R360+R363+R367+R370+R415+R423+R419+R425+R429+R433+R439+R442</f>
        <v>16788.399999999998</v>
      </c>
      <c r="S284" s="55"/>
    </row>
    <row r="285" spans="1:19" ht="18">
      <c r="A285" s="61" t="s">
        <v>127</v>
      </c>
      <c r="B285" s="43" t="s">
        <v>108</v>
      </c>
      <c r="C285" s="43" t="s">
        <v>78</v>
      </c>
      <c r="D285" s="43"/>
      <c r="E285" s="43"/>
      <c r="F285" s="43"/>
      <c r="G285" s="43"/>
      <c r="H285" s="43"/>
      <c r="I285" s="44">
        <f>I286+I313+I319+I325+I292</f>
        <v>32363.9</v>
      </c>
      <c r="J285" s="130">
        <f>J286+J313+J319+J325+J292</f>
        <v>0</v>
      </c>
      <c r="K285" s="130">
        <f>K286+K313+K319+K325+K292</f>
        <v>32363.9</v>
      </c>
      <c r="L285" s="130">
        <f>L286+L313+L319+L325+L292</f>
        <v>32176.600000000002</v>
      </c>
      <c r="M285" s="130">
        <f>M286+M313+M319+M325+M292</f>
        <v>0</v>
      </c>
      <c r="N285" s="135"/>
      <c r="O285" s="135"/>
      <c r="P285" s="135"/>
      <c r="Q285" s="135"/>
      <c r="R285" s="130">
        <f>R286+R313+R319+R325+R292</f>
        <v>32176.600000000002</v>
      </c>
      <c r="S285" s="55"/>
    </row>
    <row r="286" spans="1:19" ht="57">
      <c r="A286" s="61" t="s">
        <v>213</v>
      </c>
      <c r="B286" s="43" t="s">
        <v>108</v>
      </c>
      <c r="C286" s="43" t="s">
        <v>78</v>
      </c>
      <c r="D286" s="43" t="s">
        <v>84</v>
      </c>
      <c r="E286" s="43"/>
      <c r="F286" s="43"/>
      <c r="G286" s="43"/>
      <c r="H286" s="43"/>
      <c r="I286" s="44">
        <f>I288</f>
        <v>1705.6</v>
      </c>
      <c r="J286" s="130">
        <f>J288</f>
        <v>0</v>
      </c>
      <c r="K286" s="130">
        <f>K288</f>
        <v>1705.6</v>
      </c>
      <c r="L286" s="130">
        <f>L288</f>
        <v>1705.6</v>
      </c>
      <c r="M286" s="130">
        <f>M288</f>
        <v>0</v>
      </c>
      <c r="N286" s="135"/>
      <c r="O286" s="135"/>
      <c r="P286" s="135"/>
      <c r="Q286" s="135"/>
      <c r="R286" s="130">
        <f>R288</f>
        <v>1705.6</v>
      </c>
      <c r="S286" s="55"/>
    </row>
    <row r="287" spans="1:19" ht="24" customHeight="1">
      <c r="A287" s="106" t="s">
        <v>53</v>
      </c>
      <c r="B287" s="25" t="s">
        <v>108</v>
      </c>
      <c r="C287" s="25" t="s">
        <v>78</v>
      </c>
      <c r="D287" s="25" t="s">
        <v>84</v>
      </c>
      <c r="E287" s="25" t="s">
        <v>277</v>
      </c>
      <c r="F287" s="25"/>
      <c r="G287" s="25"/>
      <c r="H287" s="25"/>
      <c r="I287" s="26">
        <f aca="true" t="shared" si="67" ref="I287:M290">I288</f>
        <v>1705.6</v>
      </c>
      <c r="J287" s="131">
        <f t="shared" si="67"/>
        <v>0</v>
      </c>
      <c r="K287" s="131">
        <f t="shared" si="67"/>
        <v>1705.6</v>
      </c>
      <c r="L287" s="131">
        <f t="shared" si="67"/>
        <v>1705.6</v>
      </c>
      <c r="M287" s="131">
        <f t="shared" si="67"/>
        <v>0</v>
      </c>
      <c r="N287" s="135"/>
      <c r="O287" s="135"/>
      <c r="P287" s="135"/>
      <c r="Q287" s="135"/>
      <c r="R287" s="131">
        <f>R288</f>
        <v>1705.6</v>
      </c>
      <c r="S287" s="55"/>
    </row>
    <row r="288" spans="1:19" ht="45">
      <c r="A288" s="106" t="s">
        <v>178</v>
      </c>
      <c r="B288" s="25" t="s">
        <v>108</v>
      </c>
      <c r="C288" s="25" t="s">
        <v>78</v>
      </c>
      <c r="D288" s="25" t="s">
        <v>84</v>
      </c>
      <c r="E288" s="25" t="s">
        <v>276</v>
      </c>
      <c r="F288" s="25"/>
      <c r="G288" s="25"/>
      <c r="H288" s="25"/>
      <c r="I288" s="26">
        <f t="shared" si="67"/>
        <v>1705.6</v>
      </c>
      <c r="J288" s="131">
        <f t="shared" si="67"/>
        <v>0</v>
      </c>
      <c r="K288" s="131">
        <f t="shared" si="67"/>
        <v>1705.6</v>
      </c>
      <c r="L288" s="131">
        <f t="shared" si="67"/>
        <v>1705.6</v>
      </c>
      <c r="M288" s="131">
        <f t="shared" si="67"/>
        <v>0</v>
      </c>
      <c r="N288" s="135"/>
      <c r="O288" s="135"/>
      <c r="P288" s="135"/>
      <c r="Q288" s="135"/>
      <c r="R288" s="131">
        <f>R289</f>
        <v>1705.6</v>
      </c>
      <c r="S288" s="55"/>
    </row>
    <row r="289" spans="1:19" ht="90">
      <c r="A289" s="106" t="s">
        <v>208</v>
      </c>
      <c r="B289" s="25" t="s">
        <v>108</v>
      </c>
      <c r="C289" s="25" t="s">
        <v>78</v>
      </c>
      <c r="D289" s="25" t="s">
        <v>84</v>
      </c>
      <c r="E289" s="25" t="s">
        <v>276</v>
      </c>
      <c r="F289" s="25" t="s">
        <v>130</v>
      </c>
      <c r="G289" s="25"/>
      <c r="H289" s="25"/>
      <c r="I289" s="26">
        <f t="shared" si="67"/>
        <v>1705.6</v>
      </c>
      <c r="J289" s="131">
        <f t="shared" si="67"/>
        <v>0</v>
      </c>
      <c r="K289" s="131">
        <f t="shared" si="67"/>
        <v>1705.6</v>
      </c>
      <c r="L289" s="131">
        <f t="shared" si="67"/>
        <v>1705.6</v>
      </c>
      <c r="M289" s="131">
        <f t="shared" si="67"/>
        <v>0</v>
      </c>
      <c r="N289" s="135"/>
      <c r="O289" s="135"/>
      <c r="P289" s="135"/>
      <c r="Q289" s="135"/>
      <c r="R289" s="131">
        <f>R290</f>
        <v>1705.6</v>
      </c>
      <c r="S289" s="55"/>
    </row>
    <row r="290" spans="1:19" ht="45">
      <c r="A290" s="106" t="s">
        <v>207</v>
      </c>
      <c r="B290" s="25" t="s">
        <v>108</v>
      </c>
      <c r="C290" s="25" t="s">
        <v>78</v>
      </c>
      <c r="D290" s="25" t="s">
        <v>84</v>
      </c>
      <c r="E290" s="25" t="s">
        <v>276</v>
      </c>
      <c r="F290" s="25" t="s">
        <v>131</v>
      </c>
      <c r="G290" s="25"/>
      <c r="H290" s="25"/>
      <c r="I290" s="26">
        <f t="shared" si="67"/>
        <v>1705.6</v>
      </c>
      <c r="J290" s="131">
        <f t="shared" si="67"/>
        <v>0</v>
      </c>
      <c r="K290" s="131">
        <f t="shared" si="67"/>
        <v>1705.6</v>
      </c>
      <c r="L290" s="131">
        <f t="shared" si="67"/>
        <v>1705.6</v>
      </c>
      <c r="M290" s="131">
        <f t="shared" si="67"/>
        <v>0</v>
      </c>
      <c r="N290" s="135"/>
      <c r="O290" s="135"/>
      <c r="P290" s="135"/>
      <c r="Q290" s="135"/>
      <c r="R290" s="131">
        <f>R291</f>
        <v>1705.6</v>
      </c>
      <c r="S290" s="55"/>
    </row>
    <row r="291" spans="1:19" ht="22.5" customHeight="1">
      <c r="A291" s="108" t="s">
        <v>122</v>
      </c>
      <c r="B291" s="27" t="s">
        <v>108</v>
      </c>
      <c r="C291" s="27" t="s">
        <v>78</v>
      </c>
      <c r="D291" s="27" t="s">
        <v>84</v>
      </c>
      <c r="E291" s="27" t="s">
        <v>276</v>
      </c>
      <c r="F291" s="27" t="s">
        <v>131</v>
      </c>
      <c r="G291" s="27" t="s">
        <v>111</v>
      </c>
      <c r="H291" s="27"/>
      <c r="I291" s="28">
        <v>1705.6</v>
      </c>
      <c r="J291" s="132">
        <v>0</v>
      </c>
      <c r="K291" s="132">
        <f>I291+J291</f>
        <v>1705.6</v>
      </c>
      <c r="L291" s="132">
        <v>1705.6</v>
      </c>
      <c r="M291" s="133">
        <v>0</v>
      </c>
      <c r="N291" s="133"/>
      <c r="O291" s="133"/>
      <c r="P291" s="133"/>
      <c r="Q291" s="133"/>
      <c r="R291" s="133">
        <f>L291+M291</f>
        <v>1705.6</v>
      </c>
      <c r="S291" s="55"/>
    </row>
    <row r="292" spans="1:19" ht="85.5">
      <c r="A292" s="112" t="s">
        <v>221</v>
      </c>
      <c r="B292" s="43" t="s">
        <v>108</v>
      </c>
      <c r="C292" s="43" t="s">
        <v>78</v>
      </c>
      <c r="D292" s="43" t="s">
        <v>81</v>
      </c>
      <c r="E292" s="43"/>
      <c r="F292" s="43"/>
      <c r="G292" s="43"/>
      <c r="H292" s="43"/>
      <c r="I292" s="44">
        <f>I302+I293</f>
        <v>28356.600000000002</v>
      </c>
      <c r="J292" s="130">
        <f>J302+J293</f>
        <v>0</v>
      </c>
      <c r="K292" s="130">
        <f>K302+K293</f>
        <v>28356.600000000002</v>
      </c>
      <c r="L292" s="130">
        <f>L302+L293</f>
        <v>28326.600000000002</v>
      </c>
      <c r="M292" s="130">
        <f>M302+M293</f>
        <v>0</v>
      </c>
      <c r="N292" s="135"/>
      <c r="O292" s="135"/>
      <c r="P292" s="135"/>
      <c r="Q292" s="135"/>
      <c r="R292" s="130">
        <f>R302+R293</f>
        <v>28326.600000000002</v>
      </c>
      <c r="S292" s="55"/>
    </row>
    <row r="293" spans="1:19" ht="45">
      <c r="A293" s="109" t="s">
        <v>225</v>
      </c>
      <c r="B293" s="25" t="s">
        <v>108</v>
      </c>
      <c r="C293" s="25" t="s">
        <v>78</v>
      </c>
      <c r="D293" s="25" t="s">
        <v>81</v>
      </c>
      <c r="E293" s="25" t="s">
        <v>340</v>
      </c>
      <c r="F293" s="25"/>
      <c r="G293" s="25"/>
      <c r="H293" s="43"/>
      <c r="I293" s="26">
        <f aca="true" t="shared" si="68" ref="I293:M294">I294</f>
        <v>30</v>
      </c>
      <c r="J293" s="131">
        <f t="shared" si="68"/>
        <v>0</v>
      </c>
      <c r="K293" s="131">
        <f t="shared" si="68"/>
        <v>30</v>
      </c>
      <c r="L293" s="131">
        <f t="shared" si="68"/>
        <v>0</v>
      </c>
      <c r="M293" s="131">
        <f t="shared" si="68"/>
        <v>0</v>
      </c>
      <c r="N293" s="135"/>
      <c r="O293" s="135"/>
      <c r="P293" s="135"/>
      <c r="Q293" s="135"/>
      <c r="R293" s="131">
        <f>R294</f>
        <v>0</v>
      </c>
      <c r="S293" s="55"/>
    </row>
    <row r="294" spans="1:19" ht="45">
      <c r="A294" s="109" t="s">
        <v>402</v>
      </c>
      <c r="B294" s="25" t="s">
        <v>108</v>
      </c>
      <c r="C294" s="25" t="s">
        <v>78</v>
      </c>
      <c r="D294" s="25" t="s">
        <v>81</v>
      </c>
      <c r="E294" s="25" t="s">
        <v>400</v>
      </c>
      <c r="F294" s="25"/>
      <c r="G294" s="25"/>
      <c r="H294" s="43"/>
      <c r="I294" s="26">
        <f t="shared" si="68"/>
        <v>30</v>
      </c>
      <c r="J294" s="131">
        <f t="shared" si="68"/>
        <v>0</v>
      </c>
      <c r="K294" s="131">
        <f t="shared" si="68"/>
        <v>30</v>
      </c>
      <c r="L294" s="131">
        <f t="shared" si="68"/>
        <v>0</v>
      </c>
      <c r="M294" s="131">
        <f t="shared" si="68"/>
        <v>0</v>
      </c>
      <c r="N294" s="135"/>
      <c r="O294" s="135"/>
      <c r="P294" s="135"/>
      <c r="Q294" s="135"/>
      <c r="R294" s="131">
        <f>R295</f>
        <v>0</v>
      </c>
      <c r="S294" s="55"/>
    </row>
    <row r="295" spans="1:19" ht="21.75" customHeight="1">
      <c r="A295" s="109" t="s">
        <v>190</v>
      </c>
      <c r="B295" s="25" t="s">
        <v>108</v>
      </c>
      <c r="C295" s="25" t="s">
        <v>78</v>
      </c>
      <c r="D295" s="25" t="s">
        <v>81</v>
      </c>
      <c r="E295" s="25" t="s">
        <v>401</v>
      </c>
      <c r="F295" s="25"/>
      <c r="G295" s="25"/>
      <c r="H295" s="43"/>
      <c r="I295" s="26">
        <f>I296+I299</f>
        <v>30</v>
      </c>
      <c r="J295" s="131">
        <f>J296+J299</f>
        <v>0</v>
      </c>
      <c r="K295" s="131">
        <f>K296+K299</f>
        <v>30</v>
      </c>
      <c r="L295" s="131">
        <f>L296+L299</f>
        <v>0</v>
      </c>
      <c r="M295" s="131">
        <f>M296+M299</f>
        <v>0</v>
      </c>
      <c r="N295" s="135"/>
      <c r="O295" s="135"/>
      <c r="P295" s="135"/>
      <c r="Q295" s="135"/>
      <c r="R295" s="131">
        <f>R296+R299</f>
        <v>0</v>
      </c>
      <c r="S295" s="55"/>
    </row>
    <row r="296" spans="1:19" ht="90">
      <c r="A296" s="106" t="s">
        <v>208</v>
      </c>
      <c r="B296" s="25" t="s">
        <v>108</v>
      </c>
      <c r="C296" s="25" t="s">
        <v>78</v>
      </c>
      <c r="D296" s="25" t="s">
        <v>81</v>
      </c>
      <c r="E296" s="25" t="s">
        <v>401</v>
      </c>
      <c r="F296" s="25" t="s">
        <v>130</v>
      </c>
      <c r="G296" s="25"/>
      <c r="H296" s="43"/>
      <c r="I296" s="26">
        <f aca="true" t="shared" si="69" ref="I296:M297">I297</f>
        <v>5</v>
      </c>
      <c r="J296" s="131">
        <f t="shared" si="69"/>
        <v>0</v>
      </c>
      <c r="K296" s="131">
        <f t="shared" si="69"/>
        <v>5</v>
      </c>
      <c r="L296" s="131">
        <f t="shared" si="69"/>
        <v>0</v>
      </c>
      <c r="M296" s="131">
        <f t="shared" si="69"/>
        <v>0</v>
      </c>
      <c r="N296" s="135"/>
      <c r="O296" s="135"/>
      <c r="P296" s="135"/>
      <c r="Q296" s="135"/>
      <c r="R296" s="131">
        <f>R297</f>
        <v>0</v>
      </c>
      <c r="S296" s="55"/>
    </row>
    <row r="297" spans="1:19" ht="45">
      <c r="A297" s="106" t="s">
        <v>207</v>
      </c>
      <c r="B297" s="25" t="s">
        <v>108</v>
      </c>
      <c r="C297" s="25" t="s">
        <v>78</v>
      </c>
      <c r="D297" s="25" t="s">
        <v>81</v>
      </c>
      <c r="E297" s="25" t="s">
        <v>401</v>
      </c>
      <c r="F297" s="25" t="s">
        <v>131</v>
      </c>
      <c r="G297" s="25"/>
      <c r="H297" s="43"/>
      <c r="I297" s="26">
        <f t="shared" si="69"/>
        <v>5</v>
      </c>
      <c r="J297" s="131">
        <f t="shared" si="69"/>
        <v>0</v>
      </c>
      <c r="K297" s="131">
        <f t="shared" si="69"/>
        <v>5</v>
      </c>
      <c r="L297" s="131">
        <f t="shared" si="69"/>
        <v>0</v>
      </c>
      <c r="M297" s="131">
        <f t="shared" si="69"/>
        <v>0</v>
      </c>
      <c r="N297" s="135"/>
      <c r="O297" s="135"/>
      <c r="P297" s="135"/>
      <c r="Q297" s="135"/>
      <c r="R297" s="131">
        <f>R298</f>
        <v>0</v>
      </c>
      <c r="S297" s="55"/>
    </row>
    <row r="298" spans="1:19" ht="25.5" customHeight="1">
      <c r="A298" s="108" t="s">
        <v>122</v>
      </c>
      <c r="B298" s="27" t="s">
        <v>108</v>
      </c>
      <c r="C298" s="27" t="s">
        <v>78</v>
      </c>
      <c r="D298" s="27" t="s">
        <v>81</v>
      </c>
      <c r="E298" s="27" t="s">
        <v>401</v>
      </c>
      <c r="F298" s="27" t="s">
        <v>131</v>
      </c>
      <c r="G298" s="27" t="s">
        <v>111</v>
      </c>
      <c r="H298" s="43"/>
      <c r="I298" s="28">
        <v>5</v>
      </c>
      <c r="J298" s="132">
        <v>0</v>
      </c>
      <c r="K298" s="132">
        <f>I298+J298</f>
        <v>5</v>
      </c>
      <c r="L298" s="132">
        <v>0</v>
      </c>
      <c r="M298" s="133">
        <v>0</v>
      </c>
      <c r="N298" s="133"/>
      <c r="O298" s="133"/>
      <c r="P298" s="133"/>
      <c r="Q298" s="133"/>
      <c r="R298" s="133">
        <f>L298+M298</f>
        <v>0</v>
      </c>
      <c r="S298" s="55"/>
    </row>
    <row r="299" spans="1:19" ht="45">
      <c r="A299" s="109" t="s">
        <v>224</v>
      </c>
      <c r="B299" s="25" t="s">
        <v>108</v>
      </c>
      <c r="C299" s="25" t="s">
        <v>78</v>
      </c>
      <c r="D299" s="25" t="s">
        <v>81</v>
      </c>
      <c r="E299" s="25" t="s">
        <v>401</v>
      </c>
      <c r="F299" s="25" t="s">
        <v>132</v>
      </c>
      <c r="G299" s="25"/>
      <c r="H299" s="43"/>
      <c r="I299" s="26">
        <f aca="true" t="shared" si="70" ref="I299:M300">I300</f>
        <v>25</v>
      </c>
      <c r="J299" s="131">
        <f t="shared" si="70"/>
        <v>0</v>
      </c>
      <c r="K299" s="131">
        <f t="shared" si="70"/>
        <v>25</v>
      </c>
      <c r="L299" s="131">
        <f t="shared" si="70"/>
        <v>0</v>
      </c>
      <c r="M299" s="131">
        <f t="shared" si="70"/>
        <v>0</v>
      </c>
      <c r="N299" s="135"/>
      <c r="O299" s="135"/>
      <c r="P299" s="135"/>
      <c r="Q299" s="135"/>
      <c r="R299" s="131">
        <f>R300</f>
        <v>0</v>
      </c>
      <c r="S299" s="55"/>
    </row>
    <row r="300" spans="1:19" ht="45">
      <c r="A300" s="109" t="s">
        <v>210</v>
      </c>
      <c r="B300" s="25" t="s">
        <v>108</v>
      </c>
      <c r="C300" s="25" t="s">
        <v>78</v>
      </c>
      <c r="D300" s="25" t="s">
        <v>81</v>
      </c>
      <c r="E300" s="25" t="s">
        <v>401</v>
      </c>
      <c r="F300" s="25" t="s">
        <v>133</v>
      </c>
      <c r="G300" s="25"/>
      <c r="H300" s="43"/>
      <c r="I300" s="26">
        <f t="shared" si="70"/>
        <v>25</v>
      </c>
      <c r="J300" s="131">
        <f t="shared" si="70"/>
        <v>0</v>
      </c>
      <c r="K300" s="131">
        <f t="shared" si="70"/>
        <v>25</v>
      </c>
      <c r="L300" s="131">
        <f t="shared" si="70"/>
        <v>0</v>
      </c>
      <c r="M300" s="131">
        <f t="shared" si="70"/>
        <v>0</v>
      </c>
      <c r="N300" s="135"/>
      <c r="O300" s="135"/>
      <c r="P300" s="135"/>
      <c r="Q300" s="135"/>
      <c r="R300" s="131">
        <f>R301</f>
        <v>0</v>
      </c>
      <c r="S300" s="55"/>
    </row>
    <row r="301" spans="1:19" ht="23.25" customHeight="1">
      <c r="A301" s="110" t="s">
        <v>122</v>
      </c>
      <c r="B301" s="27" t="s">
        <v>108</v>
      </c>
      <c r="C301" s="27" t="s">
        <v>78</v>
      </c>
      <c r="D301" s="27" t="s">
        <v>81</v>
      </c>
      <c r="E301" s="27" t="s">
        <v>401</v>
      </c>
      <c r="F301" s="27" t="s">
        <v>133</v>
      </c>
      <c r="G301" s="27" t="s">
        <v>111</v>
      </c>
      <c r="H301" s="43"/>
      <c r="I301" s="28">
        <v>25</v>
      </c>
      <c r="J301" s="132">
        <v>0</v>
      </c>
      <c r="K301" s="132">
        <f>I301+J301</f>
        <v>25</v>
      </c>
      <c r="L301" s="132">
        <v>0</v>
      </c>
      <c r="M301" s="133">
        <v>0</v>
      </c>
      <c r="N301" s="133"/>
      <c r="O301" s="133"/>
      <c r="P301" s="133"/>
      <c r="Q301" s="133"/>
      <c r="R301" s="133">
        <f>L301+M301</f>
        <v>0</v>
      </c>
      <c r="S301" s="55"/>
    </row>
    <row r="302" spans="1:19" ht="23.25" customHeight="1">
      <c r="A302" s="106" t="s">
        <v>53</v>
      </c>
      <c r="B302" s="25" t="s">
        <v>108</v>
      </c>
      <c r="C302" s="25" t="s">
        <v>78</v>
      </c>
      <c r="D302" s="25" t="s">
        <v>81</v>
      </c>
      <c r="E302" s="25" t="s">
        <v>265</v>
      </c>
      <c r="F302" s="25"/>
      <c r="G302" s="25"/>
      <c r="H302" s="25"/>
      <c r="I302" s="26">
        <f>I303</f>
        <v>28326.600000000002</v>
      </c>
      <c r="J302" s="131">
        <f>J303</f>
        <v>0</v>
      </c>
      <c r="K302" s="131">
        <f>K303</f>
        <v>28326.600000000002</v>
      </c>
      <c r="L302" s="131">
        <f>L303</f>
        <v>28326.600000000002</v>
      </c>
      <c r="M302" s="131">
        <f>M303</f>
        <v>0</v>
      </c>
      <c r="N302" s="135"/>
      <c r="O302" s="135"/>
      <c r="P302" s="135"/>
      <c r="Q302" s="135"/>
      <c r="R302" s="131">
        <f>R303</f>
        <v>28326.600000000002</v>
      </c>
      <c r="S302" s="55"/>
    </row>
    <row r="303" spans="1:19" ht="45">
      <c r="A303" s="107" t="s">
        <v>129</v>
      </c>
      <c r="B303" s="25" t="s">
        <v>108</v>
      </c>
      <c r="C303" s="25" t="s">
        <v>78</v>
      </c>
      <c r="D303" s="25" t="s">
        <v>81</v>
      </c>
      <c r="E303" s="25" t="s">
        <v>264</v>
      </c>
      <c r="F303" s="25"/>
      <c r="G303" s="25"/>
      <c r="H303" s="25"/>
      <c r="I303" s="26">
        <f>I304+I307+I310</f>
        <v>28326.600000000002</v>
      </c>
      <c r="J303" s="131">
        <f>J304+J307+J310</f>
        <v>0</v>
      </c>
      <c r="K303" s="131">
        <f>K304+K307+K310</f>
        <v>28326.600000000002</v>
      </c>
      <c r="L303" s="131">
        <f>L304+L307+L310</f>
        <v>28326.600000000002</v>
      </c>
      <c r="M303" s="131">
        <f>M304+M307+M310</f>
        <v>0</v>
      </c>
      <c r="N303" s="135"/>
      <c r="O303" s="135"/>
      <c r="P303" s="135"/>
      <c r="Q303" s="135"/>
      <c r="R303" s="131">
        <f>R304+R307+R310</f>
        <v>28326.600000000002</v>
      </c>
      <c r="S303" s="55"/>
    </row>
    <row r="304" spans="1:19" ht="90">
      <c r="A304" s="106" t="s">
        <v>208</v>
      </c>
      <c r="B304" s="25" t="s">
        <v>108</v>
      </c>
      <c r="C304" s="25" t="s">
        <v>78</v>
      </c>
      <c r="D304" s="25" t="s">
        <v>81</v>
      </c>
      <c r="E304" s="25" t="s">
        <v>264</v>
      </c>
      <c r="F304" s="25" t="s">
        <v>130</v>
      </c>
      <c r="G304" s="25"/>
      <c r="H304" s="25"/>
      <c r="I304" s="26">
        <f aca="true" t="shared" si="71" ref="I304:M305">I305</f>
        <v>23242.4</v>
      </c>
      <c r="J304" s="131">
        <f t="shared" si="71"/>
        <v>0</v>
      </c>
      <c r="K304" s="131">
        <f t="shared" si="71"/>
        <v>23242.4</v>
      </c>
      <c r="L304" s="131">
        <f t="shared" si="71"/>
        <v>23242.4</v>
      </c>
      <c r="M304" s="131">
        <f t="shared" si="71"/>
        <v>0</v>
      </c>
      <c r="N304" s="135"/>
      <c r="O304" s="135"/>
      <c r="P304" s="135"/>
      <c r="Q304" s="135"/>
      <c r="R304" s="131">
        <f>R305</f>
        <v>23242.4</v>
      </c>
      <c r="S304" s="55"/>
    </row>
    <row r="305" spans="1:19" ht="45">
      <c r="A305" s="106" t="s">
        <v>207</v>
      </c>
      <c r="B305" s="25" t="s">
        <v>108</v>
      </c>
      <c r="C305" s="25" t="s">
        <v>78</v>
      </c>
      <c r="D305" s="25" t="s">
        <v>81</v>
      </c>
      <c r="E305" s="25" t="s">
        <v>264</v>
      </c>
      <c r="F305" s="25" t="s">
        <v>131</v>
      </c>
      <c r="G305" s="25"/>
      <c r="H305" s="25"/>
      <c r="I305" s="26">
        <f t="shared" si="71"/>
        <v>23242.4</v>
      </c>
      <c r="J305" s="131">
        <f t="shared" si="71"/>
        <v>0</v>
      </c>
      <c r="K305" s="131">
        <f t="shared" si="71"/>
        <v>23242.4</v>
      </c>
      <c r="L305" s="131">
        <f t="shared" si="71"/>
        <v>23242.4</v>
      </c>
      <c r="M305" s="131">
        <f t="shared" si="71"/>
        <v>0</v>
      </c>
      <c r="N305" s="135"/>
      <c r="O305" s="135"/>
      <c r="P305" s="135"/>
      <c r="Q305" s="135"/>
      <c r="R305" s="131">
        <f>R306</f>
        <v>23242.4</v>
      </c>
      <c r="S305" s="55"/>
    </row>
    <row r="306" spans="1:19" ht="21" customHeight="1">
      <c r="A306" s="108" t="s">
        <v>122</v>
      </c>
      <c r="B306" s="27" t="s">
        <v>108</v>
      </c>
      <c r="C306" s="27" t="s">
        <v>78</v>
      </c>
      <c r="D306" s="27" t="s">
        <v>81</v>
      </c>
      <c r="E306" s="27" t="s">
        <v>264</v>
      </c>
      <c r="F306" s="27" t="s">
        <v>131</v>
      </c>
      <c r="G306" s="27" t="s">
        <v>111</v>
      </c>
      <c r="H306" s="27"/>
      <c r="I306" s="28">
        <v>23242.4</v>
      </c>
      <c r="J306" s="132">
        <v>0</v>
      </c>
      <c r="K306" s="132">
        <f>I306+J306</f>
        <v>23242.4</v>
      </c>
      <c r="L306" s="132">
        <v>23242.4</v>
      </c>
      <c r="M306" s="133">
        <v>0</v>
      </c>
      <c r="N306" s="133"/>
      <c r="O306" s="133"/>
      <c r="P306" s="133"/>
      <c r="Q306" s="133"/>
      <c r="R306" s="133">
        <f>L306+M306</f>
        <v>23242.4</v>
      </c>
      <c r="S306" s="55"/>
    </row>
    <row r="307" spans="1:19" ht="45">
      <c r="A307" s="109" t="s">
        <v>224</v>
      </c>
      <c r="B307" s="25" t="s">
        <v>108</v>
      </c>
      <c r="C307" s="25" t="s">
        <v>78</v>
      </c>
      <c r="D307" s="25" t="s">
        <v>81</v>
      </c>
      <c r="E307" s="25" t="s">
        <v>264</v>
      </c>
      <c r="F307" s="25" t="s">
        <v>132</v>
      </c>
      <c r="G307" s="25"/>
      <c r="H307" s="25"/>
      <c r="I307" s="26">
        <f aca="true" t="shared" si="72" ref="I307:M308">I308</f>
        <v>4950.5</v>
      </c>
      <c r="J307" s="131">
        <f t="shared" si="72"/>
        <v>0</v>
      </c>
      <c r="K307" s="131">
        <f t="shared" si="72"/>
        <v>4950.5</v>
      </c>
      <c r="L307" s="131">
        <f t="shared" si="72"/>
        <v>4950.5</v>
      </c>
      <c r="M307" s="131">
        <f t="shared" si="72"/>
        <v>0</v>
      </c>
      <c r="N307" s="135"/>
      <c r="O307" s="135"/>
      <c r="P307" s="135"/>
      <c r="Q307" s="135"/>
      <c r="R307" s="131">
        <f>R308</f>
        <v>4950.5</v>
      </c>
      <c r="S307" s="55"/>
    </row>
    <row r="308" spans="1:19" ht="45">
      <c r="A308" s="109" t="s">
        <v>210</v>
      </c>
      <c r="B308" s="25" t="s">
        <v>108</v>
      </c>
      <c r="C308" s="25" t="s">
        <v>78</v>
      </c>
      <c r="D308" s="25" t="s">
        <v>81</v>
      </c>
      <c r="E308" s="25" t="s">
        <v>264</v>
      </c>
      <c r="F308" s="25" t="s">
        <v>133</v>
      </c>
      <c r="G308" s="25"/>
      <c r="H308" s="25"/>
      <c r="I308" s="26">
        <f t="shared" si="72"/>
        <v>4950.5</v>
      </c>
      <c r="J308" s="131">
        <f t="shared" si="72"/>
        <v>0</v>
      </c>
      <c r="K308" s="131">
        <f t="shared" si="72"/>
        <v>4950.5</v>
      </c>
      <c r="L308" s="131">
        <f t="shared" si="72"/>
        <v>4950.5</v>
      </c>
      <c r="M308" s="131">
        <f t="shared" si="72"/>
        <v>0</v>
      </c>
      <c r="N308" s="135"/>
      <c r="O308" s="135"/>
      <c r="P308" s="135"/>
      <c r="Q308" s="135"/>
      <c r="R308" s="131">
        <f>R309</f>
        <v>4950.5</v>
      </c>
      <c r="S308" s="55"/>
    </row>
    <row r="309" spans="1:19" ht="21" customHeight="1">
      <c r="A309" s="108" t="s">
        <v>122</v>
      </c>
      <c r="B309" s="27" t="s">
        <v>108</v>
      </c>
      <c r="C309" s="27" t="s">
        <v>78</v>
      </c>
      <c r="D309" s="27" t="s">
        <v>81</v>
      </c>
      <c r="E309" s="27" t="s">
        <v>264</v>
      </c>
      <c r="F309" s="27" t="s">
        <v>133</v>
      </c>
      <c r="G309" s="27" t="s">
        <v>111</v>
      </c>
      <c r="H309" s="27"/>
      <c r="I309" s="28">
        <v>4950.5</v>
      </c>
      <c r="J309" s="132">
        <v>0</v>
      </c>
      <c r="K309" s="132">
        <f>I309+J309</f>
        <v>4950.5</v>
      </c>
      <c r="L309" s="132">
        <v>4950.5</v>
      </c>
      <c r="M309" s="133">
        <v>0</v>
      </c>
      <c r="N309" s="133"/>
      <c r="O309" s="133"/>
      <c r="P309" s="133"/>
      <c r="Q309" s="133"/>
      <c r="R309" s="133">
        <f>L309+M309</f>
        <v>4950.5</v>
      </c>
      <c r="S309" s="55"/>
    </row>
    <row r="310" spans="1:19" ht="18">
      <c r="A310" s="109" t="s">
        <v>141</v>
      </c>
      <c r="B310" s="25" t="s">
        <v>108</v>
      </c>
      <c r="C310" s="25" t="s">
        <v>78</v>
      </c>
      <c r="D310" s="25" t="s">
        <v>81</v>
      </c>
      <c r="E310" s="25" t="s">
        <v>264</v>
      </c>
      <c r="F310" s="25" t="s">
        <v>140</v>
      </c>
      <c r="G310" s="25"/>
      <c r="H310" s="25"/>
      <c r="I310" s="26">
        <f aca="true" t="shared" si="73" ref="I310:M311">I311</f>
        <v>133.7</v>
      </c>
      <c r="J310" s="131">
        <f t="shared" si="73"/>
        <v>0</v>
      </c>
      <c r="K310" s="131">
        <f t="shared" si="73"/>
        <v>133.7</v>
      </c>
      <c r="L310" s="131">
        <f t="shared" si="73"/>
        <v>133.7</v>
      </c>
      <c r="M310" s="131">
        <f t="shared" si="73"/>
        <v>0</v>
      </c>
      <c r="N310" s="135"/>
      <c r="O310" s="135"/>
      <c r="P310" s="135"/>
      <c r="Q310" s="135"/>
      <c r="R310" s="131">
        <f>R311</f>
        <v>133.7</v>
      </c>
      <c r="S310" s="55"/>
    </row>
    <row r="311" spans="1:19" ht="18">
      <c r="A311" s="109" t="s">
        <v>143</v>
      </c>
      <c r="B311" s="25" t="s">
        <v>108</v>
      </c>
      <c r="C311" s="25" t="s">
        <v>78</v>
      </c>
      <c r="D311" s="25" t="s">
        <v>81</v>
      </c>
      <c r="E311" s="25" t="s">
        <v>264</v>
      </c>
      <c r="F311" s="25" t="s">
        <v>142</v>
      </c>
      <c r="G311" s="25"/>
      <c r="H311" s="25"/>
      <c r="I311" s="26">
        <f t="shared" si="73"/>
        <v>133.7</v>
      </c>
      <c r="J311" s="131">
        <f t="shared" si="73"/>
        <v>0</v>
      </c>
      <c r="K311" s="131">
        <f t="shared" si="73"/>
        <v>133.7</v>
      </c>
      <c r="L311" s="131">
        <f t="shared" si="73"/>
        <v>133.7</v>
      </c>
      <c r="M311" s="131">
        <f t="shared" si="73"/>
        <v>0</v>
      </c>
      <c r="N311" s="135"/>
      <c r="O311" s="135"/>
      <c r="P311" s="135"/>
      <c r="Q311" s="135"/>
      <c r="R311" s="131">
        <f>R312</f>
        <v>133.7</v>
      </c>
      <c r="S311" s="55"/>
    </row>
    <row r="312" spans="1:19" ht="21" customHeight="1">
      <c r="A312" s="108" t="s">
        <v>122</v>
      </c>
      <c r="B312" s="27" t="s">
        <v>108</v>
      </c>
      <c r="C312" s="27" t="s">
        <v>78</v>
      </c>
      <c r="D312" s="27" t="s">
        <v>81</v>
      </c>
      <c r="E312" s="27" t="s">
        <v>264</v>
      </c>
      <c r="F312" s="27" t="s">
        <v>142</v>
      </c>
      <c r="G312" s="27" t="s">
        <v>111</v>
      </c>
      <c r="H312" s="27"/>
      <c r="I312" s="28">
        <v>133.7</v>
      </c>
      <c r="J312" s="132">
        <v>0</v>
      </c>
      <c r="K312" s="132">
        <f>I312+J312</f>
        <v>133.7</v>
      </c>
      <c r="L312" s="132">
        <v>133.7</v>
      </c>
      <c r="M312" s="133">
        <v>0</v>
      </c>
      <c r="N312" s="133"/>
      <c r="O312" s="133"/>
      <c r="P312" s="133"/>
      <c r="Q312" s="133"/>
      <c r="R312" s="133">
        <f>L312+M312</f>
        <v>133.7</v>
      </c>
      <c r="S312" s="55"/>
    </row>
    <row r="313" spans="1:19" ht="19.5" customHeight="1">
      <c r="A313" s="61" t="s">
        <v>198</v>
      </c>
      <c r="B313" s="43" t="s">
        <v>108</v>
      </c>
      <c r="C313" s="43" t="s">
        <v>78</v>
      </c>
      <c r="D313" s="43" t="s">
        <v>83</v>
      </c>
      <c r="E313" s="43"/>
      <c r="F313" s="43"/>
      <c r="G313" s="43"/>
      <c r="H313" s="27"/>
      <c r="I313" s="44">
        <f aca="true" t="shared" si="74" ref="I313:M317">I314</f>
        <v>131.5</v>
      </c>
      <c r="J313" s="130">
        <f t="shared" si="74"/>
        <v>0</v>
      </c>
      <c r="K313" s="130">
        <f t="shared" si="74"/>
        <v>131.5</v>
      </c>
      <c r="L313" s="130">
        <f t="shared" si="74"/>
        <v>10.2</v>
      </c>
      <c r="M313" s="130">
        <f t="shared" si="74"/>
        <v>0</v>
      </c>
      <c r="N313" s="135"/>
      <c r="O313" s="135"/>
      <c r="P313" s="135"/>
      <c r="Q313" s="135"/>
      <c r="R313" s="130">
        <f>R314</f>
        <v>10.2</v>
      </c>
      <c r="S313" s="55"/>
    </row>
    <row r="314" spans="1:19" ht="18.75" customHeight="1">
      <c r="A314" s="109" t="s">
        <v>53</v>
      </c>
      <c r="B314" s="25" t="s">
        <v>108</v>
      </c>
      <c r="C314" s="25" t="s">
        <v>78</v>
      </c>
      <c r="D314" s="25" t="s">
        <v>83</v>
      </c>
      <c r="E314" s="25" t="s">
        <v>265</v>
      </c>
      <c r="F314" s="25"/>
      <c r="G314" s="25"/>
      <c r="H314" s="27"/>
      <c r="I314" s="26">
        <f t="shared" si="74"/>
        <v>131.5</v>
      </c>
      <c r="J314" s="131">
        <f t="shared" si="74"/>
        <v>0</v>
      </c>
      <c r="K314" s="131">
        <f t="shared" si="74"/>
        <v>131.5</v>
      </c>
      <c r="L314" s="131">
        <f t="shared" si="74"/>
        <v>10.2</v>
      </c>
      <c r="M314" s="131">
        <f t="shared" si="74"/>
        <v>0</v>
      </c>
      <c r="N314" s="135"/>
      <c r="O314" s="135"/>
      <c r="P314" s="135"/>
      <c r="Q314" s="135"/>
      <c r="R314" s="131">
        <f>R315</f>
        <v>10.2</v>
      </c>
      <c r="S314" s="55"/>
    </row>
    <row r="315" spans="1:19" ht="105">
      <c r="A315" s="106" t="s">
        <v>43</v>
      </c>
      <c r="B315" s="25" t="s">
        <v>108</v>
      </c>
      <c r="C315" s="25" t="s">
        <v>78</v>
      </c>
      <c r="D315" s="25" t="s">
        <v>83</v>
      </c>
      <c r="E315" s="25" t="s">
        <v>341</v>
      </c>
      <c r="F315" s="25"/>
      <c r="G315" s="25"/>
      <c r="H315" s="27"/>
      <c r="I315" s="26">
        <f t="shared" si="74"/>
        <v>131.5</v>
      </c>
      <c r="J315" s="131">
        <f t="shared" si="74"/>
        <v>0</v>
      </c>
      <c r="K315" s="131">
        <f t="shared" si="74"/>
        <v>131.5</v>
      </c>
      <c r="L315" s="131">
        <f t="shared" si="74"/>
        <v>10.2</v>
      </c>
      <c r="M315" s="131">
        <f t="shared" si="74"/>
        <v>0</v>
      </c>
      <c r="N315" s="135"/>
      <c r="O315" s="135"/>
      <c r="P315" s="135"/>
      <c r="Q315" s="135"/>
      <c r="R315" s="131">
        <f>R316</f>
        <v>10.2</v>
      </c>
      <c r="S315" s="55"/>
    </row>
    <row r="316" spans="1:19" ht="45">
      <c r="A316" s="109" t="s">
        <v>224</v>
      </c>
      <c r="B316" s="25" t="s">
        <v>108</v>
      </c>
      <c r="C316" s="25" t="s">
        <v>78</v>
      </c>
      <c r="D316" s="25" t="s">
        <v>83</v>
      </c>
      <c r="E316" s="25" t="s">
        <v>341</v>
      </c>
      <c r="F316" s="25" t="s">
        <v>132</v>
      </c>
      <c r="G316" s="25"/>
      <c r="H316" s="27"/>
      <c r="I316" s="26">
        <f t="shared" si="74"/>
        <v>131.5</v>
      </c>
      <c r="J316" s="131">
        <f t="shared" si="74"/>
        <v>0</v>
      </c>
      <c r="K316" s="131">
        <f t="shared" si="74"/>
        <v>131.5</v>
      </c>
      <c r="L316" s="131">
        <f t="shared" si="74"/>
        <v>10.2</v>
      </c>
      <c r="M316" s="131">
        <f t="shared" si="74"/>
        <v>0</v>
      </c>
      <c r="N316" s="135"/>
      <c r="O316" s="135"/>
      <c r="P316" s="135"/>
      <c r="Q316" s="135"/>
      <c r="R316" s="131">
        <f>R317</f>
        <v>10.2</v>
      </c>
      <c r="S316" s="55"/>
    </row>
    <row r="317" spans="1:19" ht="45">
      <c r="A317" s="109" t="s">
        <v>210</v>
      </c>
      <c r="B317" s="25" t="s">
        <v>108</v>
      </c>
      <c r="C317" s="25" t="s">
        <v>78</v>
      </c>
      <c r="D317" s="25" t="s">
        <v>83</v>
      </c>
      <c r="E317" s="25" t="s">
        <v>341</v>
      </c>
      <c r="F317" s="25" t="s">
        <v>133</v>
      </c>
      <c r="G317" s="25"/>
      <c r="H317" s="27"/>
      <c r="I317" s="26">
        <f t="shared" si="74"/>
        <v>131.5</v>
      </c>
      <c r="J317" s="131">
        <f t="shared" si="74"/>
        <v>0</v>
      </c>
      <c r="K317" s="131">
        <f t="shared" si="74"/>
        <v>131.5</v>
      </c>
      <c r="L317" s="131">
        <f t="shared" si="74"/>
        <v>10.2</v>
      </c>
      <c r="M317" s="131">
        <f t="shared" si="74"/>
        <v>0</v>
      </c>
      <c r="N317" s="135"/>
      <c r="O317" s="135"/>
      <c r="P317" s="135"/>
      <c r="Q317" s="135"/>
      <c r="R317" s="131">
        <f>R318</f>
        <v>10.2</v>
      </c>
      <c r="S317" s="55"/>
    </row>
    <row r="318" spans="1:19" ht="20.25" customHeight="1">
      <c r="A318" s="110" t="s">
        <v>123</v>
      </c>
      <c r="B318" s="27" t="s">
        <v>108</v>
      </c>
      <c r="C318" s="27" t="s">
        <v>78</v>
      </c>
      <c r="D318" s="27" t="s">
        <v>83</v>
      </c>
      <c r="E318" s="27" t="s">
        <v>341</v>
      </c>
      <c r="F318" s="27" t="s">
        <v>133</v>
      </c>
      <c r="G318" s="27" t="s">
        <v>112</v>
      </c>
      <c r="H318" s="27"/>
      <c r="I318" s="28">
        <v>131.5</v>
      </c>
      <c r="J318" s="132">
        <v>0</v>
      </c>
      <c r="K318" s="132">
        <f>I318+J318</f>
        <v>131.5</v>
      </c>
      <c r="L318" s="132">
        <v>10.2</v>
      </c>
      <c r="M318" s="133">
        <v>0</v>
      </c>
      <c r="N318" s="133"/>
      <c r="O318" s="133"/>
      <c r="P318" s="133"/>
      <c r="Q318" s="133"/>
      <c r="R318" s="133">
        <f>L318+M318</f>
        <v>10.2</v>
      </c>
      <c r="S318" s="55"/>
    </row>
    <row r="319" spans="1:19" ht="18">
      <c r="A319" s="66" t="s">
        <v>64</v>
      </c>
      <c r="B319" s="43" t="s">
        <v>108</v>
      </c>
      <c r="C319" s="43" t="s">
        <v>78</v>
      </c>
      <c r="D319" s="43" t="s">
        <v>95</v>
      </c>
      <c r="E319" s="43"/>
      <c r="F319" s="43"/>
      <c r="G319" s="43"/>
      <c r="H319" s="43"/>
      <c r="I319" s="44">
        <f aca="true" t="shared" si="75" ref="I319:M323">I320</f>
        <v>100</v>
      </c>
      <c r="J319" s="130">
        <f t="shared" si="75"/>
        <v>0</v>
      </c>
      <c r="K319" s="130">
        <f t="shared" si="75"/>
        <v>100</v>
      </c>
      <c r="L319" s="130">
        <f t="shared" si="75"/>
        <v>100</v>
      </c>
      <c r="M319" s="130">
        <f t="shared" si="75"/>
        <v>0</v>
      </c>
      <c r="N319" s="135"/>
      <c r="O319" s="135"/>
      <c r="P319" s="135"/>
      <c r="Q319" s="135"/>
      <c r="R319" s="130">
        <f>R320</f>
        <v>100</v>
      </c>
      <c r="S319" s="55"/>
    </row>
    <row r="320" spans="1:19" ht="21" customHeight="1">
      <c r="A320" s="109" t="s">
        <v>53</v>
      </c>
      <c r="B320" s="25" t="s">
        <v>108</v>
      </c>
      <c r="C320" s="25" t="s">
        <v>78</v>
      </c>
      <c r="D320" s="25" t="s">
        <v>95</v>
      </c>
      <c r="E320" s="25" t="s">
        <v>265</v>
      </c>
      <c r="F320" s="25"/>
      <c r="G320" s="25"/>
      <c r="H320" s="25"/>
      <c r="I320" s="26">
        <f t="shared" si="75"/>
        <v>100</v>
      </c>
      <c r="J320" s="131">
        <f t="shared" si="75"/>
        <v>0</v>
      </c>
      <c r="K320" s="131">
        <f t="shared" si="75"/>
        <v>100</v>
      </c>
      <c r="L320" s="131">
        <f t="shared" si="75"/>
        <v>100</v>
      </c>
      <c r="M320" s="131">
        <f t="shared" si="75"/>
        <v>0</v>
      </c>
      <c r="N320" s="135"/>
      <c r="O320" s="135"/>
      <c r="P320" s="135"/>
      <c r="Q320" s="135"/>
      <c r="R320" s="131">
        <f>R321</f>
        <v>100</v>
      </c>
      <c r="S320" s="55"/>
    </row>
    <row r="321" spans="1:19" ht="45">
      <c r="A321" s="109" t="s">
        <v>179</v>
      </c>
      <c r="B321" s="25" t="s">
        <v>108</v>
      </c>
      <c r="C321" s="25" t="s">
        <v>78</v>
      </c>
      <c r="D321" s="25" t="s">
        <v>95</v>
      </c>
      <c r="E321" s="25" t="s">
        <v>342</v>
      </c>
      <c r="F321" s="25"/>
      <c r="G321" s="25"/>
      <c r="H321" s="25"/>
      <c r="I321" s="26">
        <f t="shared" si="75"/>
        <v>100</v>
      </c>
      <c r="J321" s="131">
        <f t="shared" si="75"/>
        <v>0</v>
      </c>
      <c r="K321" s="131">
        <f t="shared" si="75"/>
        <v>100</v>
      </c>
      <c r="L321" s="131">
        <f t="shared" si="75"/>
        <v>100</v>
      </c>
      <c r="M321" s="131">
        <f t="shared" si="75"/>
        <v>0</v>
      </c>
      <c r="N321" s="135"/>
      <c r="O321" s="135"/>
      <c r="P321" s="135"/>
      <c r="Q321" s="135"/>
      <c r="R321" s="131">
        <f>R322</f>
        <v>100</v>
      </c>
      <c r="S321" s="55"/>
    </row>
    <row r="322" spans="1:19" ht="18">
      <c r="A322" s="106" t="s">
        <v>141</v>
      </c>
      <c r="B322" s="25" t="s">
        <v>108</v>
      </c>
      <c r="C322" s="25" t="s">
        <v>78</v>
      </c>
      <c r="D322" s="25" t="s">
        <v>95</v>
      </c>
      <c r="E322" s="25" t="s">
        <v>342</v>
      </c>
      <c r="F322" s="25" t="s">
        <v>140</v>
      </c>
      <c r="G322" s="25"/>
      <c r="H322" s="25"/>
      <c r="I322" s="26">
        <f t="shared" si="75"/>
        <v>100</v>
      </c>
      <c r="J322" s="131">
        <f t="shared" si="75"/>
        <v>0</v>
      </c>
      <c r="K322" s="131">
        <f t="shared" si="75"/>
        <v>100</v>
      </c>
      <c r="L322" s="131">
        <f t="shared" si="75"/>
        <v>100</v>
      </c>
      <c r="M322" s="131">
        <f t="shared" si="75"/>
        <v>0</v>
      </c>
      <c r="N322" s="135"/>
      <c r="O322" s="135"/>
      <c r="P322" s="135"/>
      <c r="Q322" s="135"/>
      <c r="R322" s="131">
        <f>R323</f>
        <v>100</v>
      </c>
      <c r="S322" s="55"/>
    </row>
    <row r="323" spans="1:19" ht="18">
      <c r="A323" s="109" t="s">
        <v>195</v>
      </c>
      <c r="B323" s="25" t="s">
        <v>108</v>
      </c>
      <c r="C323" s="25" t="s">
        <v>78</v>
      </c>
      <c r="D323" s="25" t="s">
        <v>95</v>
      </c>
      <c r="E323" s="25" t="s">
        <v>342</v>
      </c>
      <c r="F323" s="25" t="s">
        <v>194</v>
      </c>
      <c r="G323" s="25"/>
      <c r="H323" s="25"/>
      <c r="I323" s="26">
        <f t="shared" si="75"/>
        <v>100</v>
      </c>
      <c r="J323" s="131">
        <f t="shared" si="75"/>
        <v>0</v>
      </c>
      <c r="K323" s="131">
        <f t="shared" si="75"/>
        <v>100</v>
      </c>
      <c r="L323" s="131">
        <f t="shared" si="75"/>
        <v>100</v>
      </c>
      <c r="M323" s="131">
        <f t="shared" si="75"/>
        <v>0</v>
      </c>
      <c r="N323" s="135"/>
      <c r="O323" s="135"/>
      <c r="P323" s="135"/>
      <c r="Q323" s="135"/>
      <c r="R323" s="131">
        <f>R324</f>
        <v>100</v>
      </c>
      <c r="S323" s="55"/>
    </row>
    <row r="324" spans="1:19" ht="20.25" customHeight="1">
      <c r="A324" s="110" t="s">
        <v>122</v>
      </c>
      <c r="B324" s="27" t="s">
        <v>108</v>
      </c>
      <c r="C324" s="27" t="s">
        <v>78</v>
      </c>
      <c r="D324" s="27" t="s">
        <v>95</v>
      </c>
      <c r="E324" s="27" t="s">
        <v>342</v>
      </c>
      <c r="F324" s="27" t="s">
        <v>194</v>
      </c>
      <c r="G324" s="27" t="s">
        <v>111</v>
      </c>
      <c r="H324" s="27"/>
      <c r="I324" s="28">
        <v>100</v>
      </c>
      <c r="J324" s="132">
        <v>0</v>
      </c>
      <c r="K324" s="132">
        <f>I324+J324</f>
        <v>100</v>
      </c>
      <c r="L324" s="132">
        <v>100</v>
      </c>
      <c r="M324" s="133">
        <v>0</v>
      </c>
      <c r="N324" s="133"/>
      <c r="O324" s="133"/>
      <c r="P324" s="133"/>
      <c r="Q324" s="133"/>
      <c r="R324" s="133">
        <f>L324+M324</f>
        <v>100</v>
      </c>
      <c r="S324" s="55"/>
    </row>
    <row r="325" spans="1:19" ht="21.75" customHeight="1">
      <c r="A325" s="61" t="s">
        <v>65</v>
      </c>
      <c r="B325" s="43" t="s">
        <v>108</v>
      </c>
      <c r="C325" s="43" t="s">
        <v>78</v>
      </c>
      <c r="D325" s="43" t="s">
        <v>117</v>
      </c>
      <c r="E325" s="43"/>
      <c r="F325" s="43"/>
      <c r="G325" s="43"/>
      <c r="H325" s="43"/>
      <c r="I325" s="44">
        <f>I326+I337+I349+I343</f>
        <v>2070.2</v>
      </c>
      <c r="J325" s="130">
        <f>J326+J337+J349+J343</f>
        <v>0</v>
      </c>
      <c r="K325" s="130">
        <f>K326+K337+K349+K343</f>
        <v>2070.2</v>
      </c>
      <c r="L325" s="130">
        <f>L326+L337+L349+L343</f>
        <v>2034.1999999999998</v>
      </c>
      <c r="M325" s="130">
        <f>M326+M337+M349+M343</f>
        <v>0</v>
      </c>
      <c r="N325" s="135"/>
      <c r="O325" s="135"/>
      <c r="P325" s="135"/>
      <c r="Q325" s="135"/>
      <c r="R325" s="130">
        <f>R326+R337+R349+R343</f>
        <v>2034.1999999999998</v>
      </c>
      <c r="S325" s="55"/>
    </row>
    <row r="326" spans="1:19" ht="45">
      <c r="A326" s="106" t="s">
        <v>441</v>
      </c>
      <c r="B326" s="25" t="s">
        <v>108</v>
      </c>
      <c r="C326" s="25" t="s">
        <v>78</v>
      </c>
      <c r="D326" s="25" t="s">
        <v>117</v>
      </c>
      <c r="E326" s="25" t="s">
        <v>325</v>
      </c>
      <c r="F326" s="25"/>
      <c r="G326" s="25"/>
      <c r="H326" s="25"/>
      <c r="I326" s="26">
        <f>I332+I327</f>
        <v>50</v>
      </c>
      <c r="J326" s="131">
        <f>J332+J327</f>
        <v>0</v>
      </c>
      <c r="K326" s="131">
        <f>K332+K327</f>
        <v>50</v>
      </c>
      <c r="L326" s="131">
        <f>L332+L327</f>
        <v>50</v>
      </c>
      <c r="M326" s="131">
        <f>M332+M327</f>
        <v>0</v>
      </c>
      <c r="N326" s="135"/>
      <c r="O326" s="135"/>
      <c r="P326" s="135"/>
      <c r="Q326" s="135"/>
      <c r="R326" s="131">
        <f>R332+R327</f>
        <v>50</v>
      </c>
      <c r="S326" s="55"/>
    </row>
    <row r="327" spans="1:19" ht="128.25" customHeight="1">
      <c r="A327" s="106" t="s">
        <v>499</v>
      </c>
      <c r="B327" s="25" t="s">
        <v>108</v>
      </c>
      <c r="C327" s="25" t="s">
        <v>78</v>
      </c>
      <c r="D327" s="25" t="s">
        <v>117</v>
      </c>
      <c r="E327" s="53" t="s">
        <v>40</v>
      </c>
      <c r="F327" s="25"/>
      <c r="G327" s="25"/>
      <c r="H327" s="25"/>
      <c r="I327" s="26">
        <f aca="true" t="shared" si="76" ref="I327:M330">I328</f>
        <v>39</v>
      </c>
      <c r="J327" s="131">
        <f t="shared" si="76"/>
        <v>0</v>
      </c>
      <c r="K327" s="131">
        <f t="shared" si="76"/>
        <v>39</v>
      </c>
      <c r="L327" s="131">
        <f t="shared" si="76"/>
        <v>33</v>
      </c>
      <c r="M327" s="131">
        <f t="shared" si="76"/>
        <v>0</v>
      </c>
      <c r="N327" s="135"/>
      <c r="O327" s="135"/>
      <c r="P327" s="135"/>
      <c r="Q327" s="135"/>
      <c r="R327" s="131">
        <f>R328</f>
        <v>33</v>
      </c>
      <c r="S327" s="55"/>
    </row>
    <row r="328" spans="1:19" ht="20.25" customHeight="1">
      <c r="A328" s="109" t="s">
        <v>190</v>
      </c>
      <c r="B328" s="25" t="s">
        <v>108</v>
      </c>
      <c r="C328" s="25" t="s">
        <v>78</v>
      </c>
      <c r="D328" s="25" t="s">
        <v>117</v>
      </c>
      <c r="E328" s="53" t="s">
        <v>41</v>
      </c>
      <c r="F328" s="25"/>
      <c r="G328" s="25"/>
      <c r="H328" s="25"/>
      <c r="I328" s="26">
        <f t="shared" si="76"/>
        <v>39</v>
      </c>
      <c r="J328" s="131">
        <f t="shared" si="76"/>
        <v>0</v>
      </c>
      <c r="K328" s="131">
        <f t="shared" si="76"/>
        <v>39</v>
      </c>
      <c r="L328" s="131">
        <f t="shared" si="76"/>
        <v>33</v>
      </c>
      <c r="M328" s="131">
        <f t="shared" si="76"/>
        <v>0</v>
      </c>
      <c r="N328" s="135"/>
      <c r="O328" s="135"/>
      <c r="P328" s="135"/>
      <c r="Q328" s="135"/>
      <c r="R328" s="131">
        <f>R329</f>
        <v>33</v>
      </c>
      <c r="S328" s="55"/>
    </row>
    <row r="329" spans="1:19" ht="45">
      <c r="A329" s="109" t="s">
        <v>224</v>
      </c>
      <c r="B329" s="25" t="s">
        <v>108</v>
      </c>
      <c r="C329" s="25" t="s">
        <v>78</v>
      </c>
      <c r="D329" s="25" t="s">
        <v>117</v>
      </c>
      <c r="E329" s="53" t="s">
        <v>41</v>
      </c>
      <c r="F329" s="25" t="s">
        <v>132</v>
      </c>
      <c r="G329" s="25"/>
      <c r="H329" s="25"/>
      <c r="I329" s="26">
        <f t="shared" si="76"/>
        <v>39</v>
      </c>
      <c r="J329" s="131">
        <f t="shared" si="76"/>
        <v>0</v>
      </c>
      <c r="K329" s="131">
        <f t="shared" si="76"/>
        <v>39</v>
      </c>
      <c r="L329" s="131">
        <f t="shared" si="76"/>
        <v>33</v>
      </c>
      <c r="M329" s="131">
        <f t="shared" si="76"/>
        <v>0</v>
      </c>
      <c r="N329" s="135"/>
      <c r="O329" s="135"/>
      <c r="P329" s="135"/>
      <c r="Q329" s="135"/>
      <c r="R329" s="131">
        <f>R330</f>
        <v>33</v>
      </c>
      <c r="S329" s="55"/>
    </row>
    <row r="330" spans="1:19" ht="45">
      <c r="A330" s="109" t="s">
        <v>210</v>
      </c>
      <c r="B330" s="25" t="s">
        <v>108</v>
      </c>
      <c r="C330" s="25" t="s">
        <v>78</v>
      </c>
      <c r="D330" s="25" t="s">
        <v>117</v>
      </c>
      <c r="E330" s="53" t="s">
        <v>41</v>
      </c>
      <c r="F330" s="25" t="s">
        <v>133</v>
      </c>
      <c r="G330" s="25"/>
      <c r="H330" s="25"/>
      <c r="I330" s="26">
        <f t="shared" si="76"/>
        <v>39</v>
      </c>
      <c r="J330" s="131">
        <f t="shared" si="76"/>
        <v>0</v>
      </c>
      <c r="K330" s="131">
        <f t="shared" si="76"/>
        <v>39</v>
      </c>
      <c r="L330" s="131">
        <f t="shared" si="76"/>
        <v>33</v>
      </c>
      <c r="M330" s="131">
        <f t="shared" si="76"/>
        <v>0</v>
      </c>
      <c r="N330" s="135"/>
      <c r="O330" s="135"/>
      <c r="P330" s="135"/>
      <c r="Q330" s="135"/>
      <c r="R330" s="131">
        <f>R331</f>
        <v>33</v>
      </c>
      <c r="S330" s="55"/>
    </row>
    <row r="331" spans="1:19" ht="18">
      <c r="A331" s="110" t="s">
        <v>122</v>
      </c>
      <c r="B331" s="27" t="s">
        <v>108</v>
      </c>
      <c r="C331" s="27" t="s">
        <v>78</v>
      </c>
      <c r="D331" s="27" t="s">
        <v>117</v>
      </c>
      <c r="E331" s="53" t="s">
        <v>41</v>
      </c>
      <c r="F331" s="27" t="s">
        <v>133</v>
      </c>
      <c r="G331" s="27" t="s">
        <v>111</v>
      </c>
      <c r="H331" s="27"/>
      <c r="I331" s="28">
        <v>39</v>
      </c>
      <c r="J331" s="132">
        <v>0</v>
      </c>
      <c r="K331" s="132">
        <f>I331+J331</f>
        <v>39</v>
      </c>
      <c r="L331" s="132">
        <v>33</v>
      </c>
      <c r="M331" s="133">
        <v>0</v>
      </c>
      <c r="N331" s="133"/>
      <c r="O331" s="133"/>
      <c r="P331" s="133"/>
      <c r="Q331" s="133"/>
      <c r="R331" s="133">
        <f>L331+M331</f>
        <v>33</v>
      </c>
      <c r="S331" s="55"/>
    </row>
    <row r="332" spans="1:19" ht="30">
      <c r="A332" s="109" t="s">
        <v>326</v>
      </c>
      <c r="B332" s="25" t="s">
        <v>108</v>
      </c>
      <c r="C332" s="25" t="s">
        <v>78</v>
      </c>
      <c r="D332" s="25" t="s">
        <v>117</v>
      </c>
      <c r="E332" s="53" t="s">
        <v>327</v>
      </c>
      <c r="F332" s="25"/>
      <c r="G332" s="25"/>
      <c r="H332" s="25"/>
      <c r="I332" s="26">
        <f aca="true" t="shared" si="77" ref="I332:M335">I333</f>
        <v>11</v>
      </c>
      <c r="J332" s="131">
        <f t="shared" si="77"/>
        <v>0</v>
      </c>
      <c r="K332" s="131">
        <f t="shared" si="77"/>
        <v>11</v>
      </c>
      <c r="L332" s="131">
        <f t="shared" si="77"/>
        <v>17</v>
      </c>
      <c r="M332" s="131">
        <f t="shared" si="77"/>
        <v>0</v>
      </c>
      <c r="N332" s="135"/>
      <c r="O332" s="135"/>
      <c r="P332" s="135"/>
      <c r="Q332" s="135"/>
      <c r="R332" s="131">
        <f>R333</f>
        <v>17</v>
      </c>
      <c r="S332" s="55"/>
    </row>
    <row r="333" spans="1:19" ht="18">
      <c r="A333" s="109" t="s">
        <v>190</v>
      </c>
      <c r="B333" s="25" t="s">
        <v>108</v>
      </c>
      <c r="C333" s="25" t="s">
        <v>78</v>
      </c>
      <c r="D333" s="25" t="s">
        <v>117</v>
      </c>
      <c r="E333" s="53" t="s">
        <v>328</v>
      </c>
      <c r="F333" s="25"/>
      <c r="G333" s="25"/>
      <c r="H333" s="25"/>
      <c r="I333" s="26">
        <f t="shared" si="77"/>
        <v>11</v>
      </c>
      <c r="J333" s="131">
        <f t="shared" si="77"/>
        <v>0</v>
      </c>
      <c r="K333" s="131">
        <f t="shared" si="77"/>
        <v>11</v>
      </c>
      <c r="L333" s="131">
        <f t="shared" si="77"/>
        <v>17</v>
      </c>
      <c r="M333" s="131">
        <f t="shared" si="77"/>
        <v>0</v>
      </c>
      <c r="N333" s="135"/>
      <c r="O333" s="135"/>
      <c r="P333" s="135"/>
      <c r="Q333" s="135"/>
      <c r="R333" s="131">
        <f>R334</f>
        <v>17</v>
      </c>
      <c r="S333" s="55"/>
    </row>
    <row r="334" spans="1:19" ht="45">
      <c r="A334" s="109" t="s">
        <v>224</v>
      </c>
      <c r="B334" s="25" t="s">
        <v>108</v>
      </c>
      <c r="C334" s="25" t="s">
        <v>78</v>
      </c>
      <c r="D334" s="25" t="s">
        <v>117</v>
      </c>
      <c r="E334" s="53" t="s">
        <v>328</v>
      </c>
      <c r="F334" s="25" t="s">
        <v>132</v>
      </c>
      <c r="G334" s="25"/>
      <c r="H334" s="25"/>
      <c r="I334" s="26">
        <f t="shared" si="77"/>
        <v>11</v>
      </c>
      <c r="J334" s="131">
        <f t="shared" si="77"/>
        <v>0</v>
      </c>
      <c r="K334" s="131">
        <f t="shared" si="77"/>
        <v>11</v>
      </c>
      <c r="L334" s="131">
        <f t="shared" si="77"/>
        <v>17</v>
      </c>
      <c r="M334" s="131">
        <f t="shared" si="77"/>
        <v>0</v>
      </c>
      <c r="N334" s="135"/>
      <c r="O334" s="135"/>
      <c r="P334" s="135"/>
      <c r="Q334" s="135"/>
      <c r="R334" s="131">
        <f>R335</f>
        <v>17</v>
      </c>
      <c r="S334" s="55"/>
    </row>
    <row r="335" spans="1:19" ht="45">
      <c r="A335" s="109" t="s">
        <v>210</v>
      </c>
      <c r="B335" s="25" t="s">
        <v>108</v>
      </c>
      <c r="C335" s="25" t="s">
        <v>78</v>
      </c>
      <c r="D335" s="25" t="s">
        <v>117</v>
      </c>
      <c r="E335" s="53" t="s">
        <v>328</v>
      </c>
      <c r="F335" s="25" t="s">
        <v>133</v>
      </c>
      <c r="G335" s="25"/>
      <c r="H335" s="25"/>
      <c r="I335" s="26">
        <f t="shared" si="77"/>
        <v>11</v>
      </c>
      <c r="J335" s="131">
        <f t="shared" si="77"/>
        <v>0</v>
      </c>
      <c r="K335" s="131">
        <f t="shared" si="77"/>
        <v>11</v>
      </c>
      <c r="L335" s="131">
        <f t="shared" si="77"/>
        <v>17</v>
      </c>
      <c r="M335" s="131">
        <f t="shared" si="77"/>
        <v>0</v>
      </c>
      <c r="N335" s="135"/>
      <c r="O335" s="135"/>
      <c r="P335" s="135"/>
      <c r="Q335" s="135"/>
      <c r="R335" s="131">
        <f>R336</f>
        <v>17</v>
      </c>
      <c r="S335" s="55"/>
    </row>
    <row r="336" spans="1:19" ht="19.5" customHeight="1">
      <c r="A336" s="110" t="s">
        <v>122</v>
      </c>
      <c r="B336" s="27" t="s">
        <v>108</v>
      </c>
      <c r="C336" s="27" t="s">
        <v>78</v>
      </c>
      <c r="D336" s="27" t="s">
        <v>117</v>
      </c>
      <c r="E336" s="59" t="s">
        <v>328</v>
      </c>
      <c r="F336" s="27" t="s">
        <v>133</v>
      </c>
      <c r="G336" s="27" t="s">
        <v>111</v>
      </c>
      <c r="H336" s="27"/>
      <c r="I336" s="28">
        <v>11</v>
      </c>
      <c r="J336" s="132">
        <v>0</v>
      </c>
      <c r="K336" s="132">
        <f>I336+J336</f>
        <v>11</v>
      </c>
      <c r="L336" s="132">
        <v>17</v>
      </c>
      <c r="M336" s="133">
        <v>0</v>
      </c>
      <c r="N336" s="133"/>
      <c r="O336" s="133"/>
      <c r="P336" s="133"/>
      <c r="Q336" s="133"/>
      <c r="R336" s="133">
        <f>L336+M336</f>
        <v>17</v>
      </c>
      <c r="S336" s="55"/>
    </row>
    <row r="337" spans="1:19" ht="60">
      <c r="A337" s="106" t="s">
        <v>226</v>
      </c>
      <c r="B337" s="25" t="s">
        <v>108</v>
      </c>
      <c r="C337" s="25" t="s">
        <v>78</v>
      </c>
      <c r="D337" s="25" t="s">
        <v>117</v>
      </c>
      <c r="E337" s="25" t="s">
        <v>324</v>
      </c>
      <c r="F337" s="25"/>
      <c r="G337" s="25"/>
      <c r="H337" s="25"/>
      <c r="I337" s="26">
        <f aca="true" t="shared" si="78" ref="I337:M341">I338</f>
        <v>31</v>
      </c>
      <c r="J337" s="131">
        <f t="shared" si="78"/>
        <v>0</v>
      </c>
      <c r="K337" s="131">
        <f t="shared" si="78"/>
        <v>31</v>
      </c>
      <c r="L337" s="131">
        <f t="shared" si="78"/>
        <v>0</v>
      </c>
      <c r="M337" s="131">
        <f t="shared" si="78"/>
        <v>0</v>
      </c>
      <c r="N337" s="135"/>
      <c r="O337" s="135"/>
      <c r="P337" s="135"/>
      <c r="Q337" s="135"/>
      <c r="R337" s="131">
        <f>R338</f>
        <v>0</v>
      </c>
      <c r="S337" s="55"/>
    </row>
    <row r="338" spans="1:19" ht="75">
      <c r="A338" s="106" t="s">
        <v>409</v>
      </c>
      <c r="B338" s="25" t="s">
        <v>108</v>
      </c>
      <c r="C338" s="25" t="s">
        <v>78</v>
      </c>
      <c r="D338" s="25" t="s">
        <v>117</v>
      </c>
      <c r="E338" s="25" t="s">
        <v>407</v>
      </c>
      <c r="F338" s="25"/>
      <c r="G338" s="25"/>
      <c r="H338" s="25"/>
      <c r="I338" s="26">
        <f t="shared" si="78"/>
        <v>31</v>
      </c>
      <c r="J338" s="131">
        <f t="shared" si="78"/>
        <v>0</v>
      </c>
      <c r="K338" s="131">
        <f t="shared" si="78"/>
        <v>31</v>
      </c>
      <c r="L338" s="131">
        <f t="shared" si="78"/>
        <v>0</v>
      </c>
      <c r="M338" s="131">
        <f t="shared" si="78"/>
        <v>0</v>
      </c>
      <c r="N338" s="135"/>
      <c r="O338" s="135"/>
      <c r="P338" s="135"/>
      <c r="Q338" s="135"/>
      <c r="R338" s="131">
        <f>R339</f>
        <v>0</v>
      </c>
      <c r="S338" s="55"/>
    </row>
    <row r="339" spans="1:19" ht="18">
      <c r="A339" s="109" t="s">
        <v>190</v>
      </c>
      <c r="B339" s="25" t="s">
        <v>108</v>
      </c>
      <c r="C339" s="25" t="s">
        <v>78</v>
      </c>
      <c r="D339" s="25" t="s">
        <v>117</v>
      </c>
      <c r="E339" s="25" t="s">
        <v>408</v>
      </c>
      <c r="F339" s="25"/>
      <c r="G339" s="25"/>
      <c r="H339" s="25"/>
      <c r="I339" s="26">
        <f t="shared" si="78"/>
        <v>31</v>
      </c>
      <c r="J339" s="131">
        <f t="shared" si="78"/>
        <v>0</v>
      </c>
      <c r="K339" s="131">
        <f t="shared" si="78"/>
        <v>31</v>
      </c>
      <c r="L339" s="131">
        <f t="shared" si="78"/>
        <v>0</v>
      </c>
      <c r="M339" s="131">
        <f t="shared" si="78"/>
        <v>0</v>
      </c>
      <c r="N339" s="135"/>
      <c r="O339" s="135"/>
      <c r="P339" s="135"/>
      <c r="Q339" s="135"/>
      <c r="R339" s="131">
        <f>R340</f>
        <v>0</v>
      </c>
      <c r="S339" s="55"/>
    </row>
    <row r="340" spans="1:19" ht="30">
      <c r="A340" s="106" t="s">
        <v>145</v>
      </c>
      <c r="B340" s="25" t="s">
        <v>108</v>
      </c>
      <c r="C340" s="25" t="s">
        <v>78</v>
      </c>
      <c r="D340" s="25" t="s">
        <v>117</v>
      </c>
      <c r="E340" s="25" t="s">
        <v>408</v>
      </c>
      <c r="F340" s="25" t="s">
        <v>144</v>
      </c>
      <c r="G340" s="25"/>
      <c r="H340" s="25"/>
      <c r="I340" s="26">
        <f t="shared" si="78"/>
        <v>31</v>
      </c>
      <c r="J340" s="131">
        <f t="shared" si="78"/>
        <v>0</v>
      </c>
      <c r="K340" s="131">
        <f t="shared" si="78"/>
        <v>31</v>
      </c>
      <c r="L340" s="131">
        <f t="shared" si="78"/>
        <v>0</v>
      </c>
      <c r="M340" s="131">
        <f t="shared" si="78"/>
        <v>0</v>
      </c>
      <c r="N340" s="135"/>
      <c r="O340" s="135"/>
      <c r="P340" s="135"/>
      <c r="Q340" s="135"/>
      <c r="R340" s="131">
        <f>R341</f>
        <v>0</v>
      </c>
      <c r="S340" s="55"/>
    </row>
    <row r="341" spans="1:19" ht="45">
      <c r="A341" s="106" t="s">
        <v>158</v>
      </c>
      <c r="B341" s="25" t="s">
        <v>108</v>
      </c>
      <c r="C341" s="25" t="s">
        <v>78</v>
      </c>
      <c r="D341" s="25" t="s">
        <v>117</v>
      </c>
      <c r="E341" s="25" t="s">
        <v>408</v>
      </c>
      <c r="F341" s="25" t="s">
        <v>148</v>
      </c>
      <c r="G341" s="25"/>
      <c r="H341" s="25"/>
      <c r="I341" s="26">
        <f t="shared" si="78"/>
        <v>31</v>
      </c>
      <c r="J341" s="131">
        <f t="shared" si="78"/>
        <v>0</v>
      </c>
      <c r="K341" s="131">
        <f t="shared" si="78"/>
        <v>31</v>
      </c>
      <c r="L341" s="131">
        <f t="shared" si="78"/>
        <v>0</v>
      </c>
      <c r="M341" s="131">
        <f t="shared" si="78"/>
        <v>0</v>
      </c>
      <c r="N341" s="135"/>
      <c r="O341" s="135"/>
      <c r="P341" s="135"/>
      <c r="Q341" s="135"/>
      <c r="R341" s="131">
        <f>R342</f>
        <v>0</v>
      </c>
      <c r="S341" s="55"/>
    </row>
    <row r="342" spans="1:19" ht="21.75" customHeight="1">
      <c r="A342" s="110" t="s">
        <v>122</v>
      </c>
      <c r="B342" s="27" t="s">
        <v>108</v>
      </c>
      <c r="C342" s="27" t="s">
        <v>78</v>
      </c>
      <c r="D342" s="27" t="s">
        <v>117</v>
      </c>
      <c r="E342" s="27" t="s">
        <v>408</v>
      </c>
      <c r="F342" s="27" t="s">
        <v>148</v>
      </c>
      <c r="G342" s="27" t="s">
        <v>111</v>
      </c>
      <c r="H342" s="27"/>
      <c r="I342" s="28">
        <v>31</v>
      </c>
      <c r="J342" s="132">
        <v>0</v>
      </c>
      <c r="K342" s="132">
        <f>I342+J342</f>
        <v>31</v>
      </c>
      <c r="L342" s="132">
        <v>0</v>
      </c>
      <c r="M342" s="133">
        <v>0</v>
      </c>
      <c r="N342" s="133"/>
      <c r="O342" s="133"/>
      <c r="P342" s="133"/>
      <c r="Q342" s="133"/>
      <c r="R342" s="133">
        <f>L342+M342</f>
        <v>0</v>
      </c>
      <c r="S342" s="55"/>
    </row>
    <row r="343" spans="1:19" ht="58.5" customHeight="1">
      <c r="A343" s="109" t="s">
        <v>404</v>
      </c>
      <c r="B343" s="25" t="s">
        <v>108</v>
      </c>
      <c r="C343" s="25" t="s">
        <v>78</v>
      </c>
      <c r="D343" s="25" t="s">
        <v>117</v>
      </c>
      <c r="E343" s="25" t="s">
        <v>20</v>
      </c>
      <c r="F343" s="25"/>
      <c r="G343" s="25"/>
      <c r="H343" s="25"/>
      <c r="I343" s="26">
        <f aca="true" t="shared" si="79" ref="I343:M347">I344</f>
        <v>5</v>
      </c>
      <c r="J343" s="131">
        <f t="shared" si="79"/>
        <v>0</v>
      </c>
      <c r="K343" s="131">
        <f t="shared" si="79"/>
        <v>5</v>
      </c>
      <c r="L343" s="131">
        <f t="shared" si="79"/>
        <v>0</v>
      </c>
      <c r="M343" s="131">
        <f t="shared" si="79"/>
        <v>0</v>
      </c>
      <c r="N343" s="135"/>
      <c r="O343" s="135"/>
      <c r="P343" s="135"/>
      <c r="Q343" s="135"/>
      <c r="R343" s="131">
        <f>R344</f>
        <v>0</v>
      </c>
      <c r="S343" s="55"/>
    </row>
    <row r="344" spans="1:19" ht="75">
      <c r="A344" s="109" t="s">
        <v>31</v>
      </c>
      <c r="B344" s="25" t="s">
        <v>108</v>
      </c>
      <c r="C344" s="25" t="s">
        <v>78</v>
      </c>
      <c r="D344" s="25" t="s">
        <v>117</v>
      </c>
      <c r="E344" s="53" t="s">
        <v>32</v>
      </c>
      <c r="F344" s="25"/>
      <c r="G344" s="25"/>
      <c r="H344" s="25"/>
      <c r="I344" s="26">
        <f t="shared" si="79"/>
        <v>5</v>
      </c>
      <c r="J344" s="131">
        <f t="shared" si="79"/>
        <v>0</v>
      </c>
      <c r="K344" s="131">
        <f t="shared" si="79"/>
        <v>5</v>
      </c>
      <c r="L344" s="131">
        <f t="shared" si="79"/>
        <v>0</v>
      </c>
      <c r="M344" s="131">
        <f t="shared" si="79"/>
        <v>0</v>
      </c>
      <c r="N344" s="135"/>
      <c r="O344" s="135"/>
      <c r="P344" s="135"/>
      <c r="Q344" s="135"/>
      <c r="R344" s="131">
        <f>R345</f>
        <v>0</v>
      </c>
      <c r="S344" s="55"/>
    </row>
    <row r="345" spans="1:19" ht="18">
      <c r="A345" s="109" t="s">
        <v>190</v>
      </c>
      <c r="B345" s="25" t="s">
        <v>108</v>
      </c>
      <c r="C345" s="25" t="s">
        <v>78</v>
      </c>
      <c r="D345" s="25" t="s">
        <v>117</v>
      </c>
      <c r="E345" s="60" t="s">
        <v>33</v>
      </c>
      <c r="F345" s="25"/>
      <c r="G345" s="25"/>
      <c r="H345" s="25"/>
      <c r="I345" s="26">
        <f t="shared" si="79"/>
        <v>5</v>
      </c>
      <c r="J345" s="131">
        <f t="shared" si="79"/>
        <v>0</v>
      </c>
      <c r="K345" s="131">
        <f t="shared" si="79"/>
        <v>5</v>
      </c>
      <c r="L345" s="131">
        <f t="shared" si="79"/>
        <v>0</v>
      </c>
      <c r="M345" s="131">
        <f t="shared" si="79"/>
        <v>0</v>
      </c>
      <c r="N345" s="135"/>
      <c r="O345" s="135"/>
      <c r="P345" s="135"/>
      <c r="Q345" s="135"/>
      <c r="R345" s="131">
        <f>R346</f>
        <v>0</v>
      </c>
      <c r="S345" s="55"/>
    </row>
    <row r="346" spans="1:19" ht="45">
      <c r="A346" s="109" t="s">
        <v>224</v>
      </c>
      <c r="B346" s="25" t="s">
        <v>108</v>
      </c>
      <c r="C346" s="25" t="s">
        <v>78</v>
      </c>
      <c r="D346" s="25" t="s">
        <v>117</v>
      </c>
      <c r="E346" s="53" t="s">
        <v>33</v>
      </c>
      <c r="F346" s="25" t="s">
        <v>132</v>
      </c>
      <c r="G346" s="25"/>
      <c r="H346" s="25"/>
      <c r="I346" s="26">
        <f t="shared" si="79"/>
        <v>5</v>
      </c>
      <c r="J346" s="131">
        <f t="shared" si="79"/>
        <v>0</v>
      </c>
      <c r="K346" s="131">
        <f t="shared" si="79"/>
        <v>5</v>
      </c>
      <c r="L346" s="131">
        <f t="shared" si="79"/>
        <v>0</v>
      </c>
      <c r="M346" s="131">
        <f t="shared" si="79"/>
        <v>0</v>
      </c>
      <c r="N346" s="135"/>
      <c r="O346" s="135"/>
      <c r="P346" s="135"/>
      <c r="Q346" s="135"/>
      <c r="R346" s="131">
        <f>R347</f>
        <v>0</v>
      </c>
      <c r="S346" s="55"/>
    </row>
    <row r="347" spans="1:19" ht="45">
      <c r="A347" s="109" t="s">
        <v>210</v>
      </c>
      <c r="B347" s="25" t="s">
        <v>108</v>
      </c>
      <c r="C347" s="25" t="s">
        <v>78</v>
      </c>
      <c r="D347" s="25" t="s">
        <v>117</v>
      </c>
      <c r="E347" s="53" t="s">
        <v>33</v>
      </c>
      <c r="F347" s="25" t="s">
        <v>133</v>
      </c>
      <c r="G347" s="25"/>
      <c r="H347" s="25"/>
      <c r="I347" s="26">
        <f t="shared" si="79"/>
        <v>5</v>
      </c>
      <c r="J347" s="131">
        <f t="shared" si="79"/>
        <v>0</v>
      </c>
      <c r="K347" s="131">
        <f t="shared" si="79"/>
        <v>5</v>
      </c>
      <c r="L347" s="131">
        <f t="shared" si="79"/>
        <v>0</v>
      </c>
      <c r="M347" s="131">
        <f t="shared" si="79"/>
        <v>0</v>
      </c>
      <c r="N347" s="135"/>
      <c r="O347" s="135"/>
      <c r="P347" s="135"/>
      <c r="Q347" s="135"/>
      <c r="R347" s="131">
        <f>R348</f>
        <v>0</v>
      </c>
      <c r="S347" s="55"/>
    </row>
    <row r="348" spans="1:19" ht="21" customHeight="1">
      <c r="A348" s="110" t="s">
        <v>122</v>
      </c>
      <c r="B348" s="27" t="s">
        <v>108</v>
      </c>
      <c r="C348" s="27" t="s">
        <v>78</v>
      </c>
      <c r="D348" s="27" t="s">
        <v>117</v>
      </c>
      <c r="E348" s="59" t="s">
        <v>33</v>
      </c>
      <c r="F348" s="27" t="s">
        <v>133</v>
      </c>
      <c r="G348" s="27" t="s">
        <v>111</v>
      </c>
      <c r="H348" s="27"/>
      <c r="I348" s="28">
        <v>5</v>
      </c>
      <c r="J348" s="132">
        <v>0</v>
      </c>
      <c r="K348" s="132">
        <f>I348+J348</f>
        <v>5</v>
      </c>
      <c r="L348" s="132">
        <v>0</v>
      </c>
      <c r="M348" s="133">
        <v>0</v>
      </c>
      <c r="N348" s="133"/>
      <c r="O348" s="133"/>
      <c r="P348" s="133"/>
      <c r="Q348" s="133"/>
      <c r="R348" s="133">
        <f>L348+M348</f>
        <v>0</v>
      </c>
      <c r="S348" s="55"/>
    </row>
    <row r="349" spans="1:19" ht="23.25" customHeight="1">
      <c r="A349" s="106" t="s">
        <v>53</v>
      </c>
      <c r="B349" s="25" t="s">
        <v>108</v>
      </c>
      <c r="C349" s="25" t="s">
        <v>78</v>
      </c>
      <c r="D349" s="25" t="s">
        <v>117</v>
      </c>
      <c r="E349" s="25" t="s">
        <v>265</v>
      </c>
      <c r="F349" s="25"/>
      <c r="G349" s="25"/>
      <c r="H349" s="25"/>
      <c r="I349" s="26">
        <f>I350+I357+I364+I371</f>
        <v>1984.1999999999998</v>
      </c>
      <c r="J349" s="131">
        <f>J350+J357+J364+J371</f>
        <v>0</v>
      </c>
      <c r="K349" s="131">
        <f>K350+K357+K364+K371</f>
        <v>1984.1999999999998</v>
      </c>
      <c r="L349" s="131">
        <f>L350+L357+L364+L371</f>
        <v>1984.1999999999998</v>
      </c>
      <c r="M349" s="131">
        <f>M350+M357+M364+M371</f>
        <v>0</v>
      </c>
      <c r="N349" s="135"/>
      <c r="O349" s="135"/>
      <c r="P349" s="135"/>
      <c r="Q349" s="135"/>
      <c r="R349" s="131">
        <f>R350+R357+R364+R371</f>
        <v>1984.1999999999998</v>
      </c>
      <c r="S349" s="55"/>
    </row>
    <row r="350" spans="1:19" ht="120">
      <c r="A350" s="106" t="s">
        <v>60</v>
      </c>
      <c r="B350" s="25" t="s">
        <v>108</v>
      </c>
      <c r="C350" s="25" t="s">
        <v>78</v>
      </c>
      <c r="D350" s="25" t="s">
        <v>117</v>
      </c>
      <c r="E350" s="25" t="s">
        <v>349</v>
      </c>
      <c r="F350" s="43"/>
      <c r="G350" s="43"/>
      <c r="H350" s="43"/>
      <c r="I350" s="26">
        <f>I351+I354</f>
        <v>360.7</v>
      </c>
      <c r="J350" s="131">
        <f>J351+J354</f>
        <v>0</v>
      </c>
      <c r="K350" s="131">
        <f>K351+K354</f>
        <v>360.7</v>
      </c>
      <c r="L350" s="131">
        <f>L351+L354</f>
        <v>360.7</v>
      </c>
      <c r="M350" s="131">
        <f>M351+M354</f>
        <v>0</v>
      </c>
      <c r="N350" s="135"/>
      <c r="O350" s="135"/>
      <c r="P350" s="135"/>
      <c r="Q350" s="135"/>
      <c r="R350" s="131">
        <f>R351+R354</f>
        <v>360.7</v>
      </c>
      <c r="S350" s="55"/>
    </row>
    <row r="351" spans="1:19" ht="90">
      <c r="A351" s="106" t="s">
        <v>208</v>
      </c>
      <c r="B351" s="25" t="s">
        <v>108</v>
      </c>
      <c r="C351" s="25" t="s">
        <v>78</v>
      </c>
      <c r="D351" s="25" t="s">
        <v>117</v>
      </c>
      <c r="E351" s="25" t="s">
        <v>349</v>
      </c>
      <c r="F351" s="25" t="s">
        <v>130</v>
      </c>
      <c r="G351" s="43"/>
      <c r="H351" s="43"/>
      <c r="I351" s="26">
        <f aca="true" t="shared" si="80" ref="I351:M352">I352</f>
        <v>293.4</v>
      </c>
      <c r="J351" s="131">
        <f t="shared" si="80"/>
        <v>0</v>
      </c>
      <c r="K351" s="131">
        <f t="shared" si="80"/>
        <v>293.4</v>
      </c>
      <c r="L351" s="131">
        <f t="shared" si="80"/>
        <v>293.4</v>
      </c>
      <c r="M351" s="131">
        <f t="shared" si="80"/>
        <v>0</v>
      </c>
      <c r="N351" s="135"/>
      <c r="O351" s="135"/>
      <c r="P351" s="135"/>
      <c r="Q351" s="135"/>
      <c r="R351" s="131">
        <f>R352</f>
        <v>293.4</v>
      </c>
      <c r="S351" s="55"/>
    </row>
    <row r="352" spans="1:19" ht="45">
      <c r="A352" s="106" t="s">
        <v>207</v>
      </c>
      <c r="B352" s="25" t="s">
        <v>108</v>
      </c>
      <c r="C352" s="25" t="s">
        <v>78</v>
      </c>
      <c r="D352" s="25" t="s">
        <v>117</v>
      </c>
      <c r="E352" s="25" t="s">
        <v>349</v>
      </c>
      <c r="F352" s="25" t="s">
        <v>131</v>
      </c>
      <c r="G352" s="25"/>
      <c r="H352" s="25"/>
      <c r="I352" s="26">
        <f t="shared" si="80"/>
        <v>293.4</v>
      </c>
      <c r="J352" s="131">
        <f t="shared" si="80"/>
        <v>0</v>
      </c>
      <c r="K352" s="131">
        <f t="shared" si="80"/>
        <v>293.4</v>
      </c>
      <c r="L352" s="131">
        <f t="shared" si="80"/>
        <v>293.4</v>
      </c>
      <c r="M352" s="131">
        <f t="shared" si="80"/>
        <v>0</v>
      </c>
      <c r="N352" s="135"/>
      <c r="O352" s="135"/>
      <c r="P352" s="135"/>
      <c r="Q352" s="135"/>
      <c r="R352" s="131">
        <f>R353</f>
        <v>293.4</v>
      </c>
      <c r="S352" s="55"/>
    </row>
    <row r="353" spans="1:19" ht="18" customHeight="1">
      <c r="A353" s="108" t="s">
        <v>123</v>
      </c>
      <c r="B353" s="27" t="s">
        <v>108</v>
      </c>
      <c r="C353" s="27" t="s">
        <v>78</v>
      </c>
      <c r="D353" s="27" t="s">
        <v>117</v>
      </c>
      <c r="E353" s="27" t="s">
        <v>349</v>
      </c>
      <c r="F353" s="27" t="s">
        <v>131</v>
      </c>
      <c r="G353" s="27" t="s">
        <v>112</v>
      </c>
      <c r="H353" s="27"/>
      <c r="I353" s="28">
        <v>293.4</v>
      </c>
      <c r="J353" s="132">
        <v>0</v>
      </c>
      <c r="K353" s="132">
        <f>I353+J353</f>
        <v>293.4</v>
      </c>
      <c r="L353" s="132">
        <v>293.4</v>
      </c>
      <c r="M353" s="133">
        <v>0</v>
      </c>
      <c r="N353" s="133"/>
      <c r="O353" s="133"/>
      <c r="P353" s="133"/>
      <c r="Q353" s="133"/>
      <c r="R353" s="133">
        <f>L353+M353</f>
        <v>293.4</v>
      </c>
      <c r="S353" s="55"/>
    </row>
    <row r="354" spans="1:19" ht="45">
      <c r="A354" s="109" t="s">
        <v>224</v>
      </c>
      <c r="B354" s="25" t="s">
        <v>108</v>
      </c>
      <c r="C354" s="25" t="s">
        <v>78</v>
      </c>
      <c r="D354" s="25" t="s">
        <v>117</v>
      </c>
      <c r="E354" s="25" t="s">
        <v>349</v>
      </c>
      <c r="F354" s="25" t="s">
        <v>132</v>
      </c>
      <c r="G354" s="25"/>
      <c r="H354" s="25"/>
      <c r="I354" s="26">
        <f aca="true" t="shared" si="81" ref="I354:M355">I355</f>
        <v>67.3</v>
      </c>
      <c r="J354" s="131">
        <f t="shared" si="81"/>
        <v>0</v>
      </c>
      <c r="K354" s="131">
        <f t="shared" si="81"/>
        <v>67.3</v>
      </c>
      <c r="L354" s="131">
        <f t="shared" si="81"/>
        <v>67.3</v>
      </c>
      <c r="M354" s="131">
        <f t="shared" si="81"/>
        <v>0</v>
      </c>
      <c r="N354" s="135"/>
      <c r="O354" s="135"/>
      <c r="P354" s="135"/>
      <c r="Q354" s="135"/>
      <c r="R354" s="131">
        <f>R355</f>
        <v>67.3</v>
      </c>
      <c r="S354" s="55"/>
    </row>
    <row r="355" spans="1:19" ht="45">
      <c r="A355" s="109" t="s">
        <v>210</v>
      </c>
      <c r="B355" s="25" t="s">
        <v>108</v>
      </c>
      <c r="C355" s="25" t="s">
        <v>78</v>
      </c>
      <c r="D355" s="25" t="s">
        <v>117</v>
      </c>
      <c r="E355" s="25" t="s">
        <v>349</v>
      </c>
      <c r="F355" s="25" t="s">
        <v>133</v>
      </c>
      <c r="G355" s="25"/>
      <c r="H355" s="25"/>
      <c r="I355" s="26">
        <f t="shared" si="81"/>
        <v>67.3</v>
      </c>
      <c r="J355" s="131">
        <f t="shared" si="81"/>
        <v>0</v>
      </c>
      <c r="K355" s="131">
        <f t="shared" si="81"/>
        <v>67.3</v>
      </c>
      <c r="L355" s="131">
        <f t="shared" si="81"/>
        <v>67.3</v>
      </c>
      <c r="M355" s="131">
        <f t="shared" si="81"/>
        <v>0</v>
      </c>
      <c r="N355" s="135"/>
      <c r="O355" s="135"/>
      <c r="P355" s="135"/>
      <c r="Q355" s="135"/>
      <c r="R355" s="131">
        <f>R356</f>
        <v>67.3</v>
      </c>
      <c r="S355" s="55"/>
    </row>
    <row r="356" spans="1:19" ht="24.75" customHeight="1">
      <c r="A356" s="108" t="s">
        <v>123</v>
      </c>
      <c r="B356" s="27" t="s">
        <v>108</v>
      </c>
      <c r="C356" s="27" t="s">
        <v>78</v>
      </c>
      <c r="D356" s="27" t="s">
        <v>117</v>
      </c>
      <c r="E356" s="27" t="s">
        <v>349</v>
      </c>
      <c r="F356" s="27" t="s">
        <v>133</v>
      </c>
      <c r="G356" s="27" t="s">
        <v>112</v>
      </c>
      <c r="H356" s="27"/>
      <c r="I356" s="28">
        <v>67.3</v>
      </c>
      <c r="J356" s="132">
        <v>0</v>
      </c>
      <c r="K356" s="132">
        <f>I356+J356</f>
        <v>67.3</v>
      </c>
      <c r="L356" s="132">
        <v>67.3</v>
      </c>
      <c r="M356" s="133">
        <v>0</v>
      </c>
      <c r="N356" s="133"/>
      <c r="O356" s="133"/>
      <c r="P356" s="133"/>
      <c r="Q356" s="133"/>
      <c r="R356" s="133">
        <f>L356+M356</f>
        <v>67.3</v>
      </c>
      <c r="S356" s="55"/>
    </row>
    <row r="357" spans="1:19" ht="105">
      <c r="A357" s="106" t="s">
        <v>44</v>
      </c>
      <c r="B357" s="25" t="s">
        <v>108</v>
      </c>
      <c r="C357" s="25" t="s">
        <v>78</v>
      </c>
      <c r="D357" s="25" t="s">
        <v>117</v>
      </c>
      <c r="E357" s="25" t="s">
        <v>350</v>
      </c>
      <c r="F357" s="25"/>
      <c r="G357" s="25"/>
      <c r="H357" s="25"/>
      <c r="I357" s="26">
        <f>I358+I361</f>
        <v>866.1</v>
      </c>
      <c r="J357" s="131">
        <f>J358+J361</f>
        <v>0</v>
      </c>
      <c r="K357" s="131">
        <f>K358+K361</f>
        <v>866.1</v>
      </c>
      <c r="L357" s="131">
        <f>L358+L361</f>
        <v>866.1</v>
      </c>
      <c r="M357" s="131">
        <f>M358+M361</f>
        <v>0</v>
      </c>
      <c r="N357" s="135"/>
      <c r="O357" s="135"/>
      <c r="P357" s="135"/>
      <c r="Q357" s="135"/>
      <c r="R357" s="131">
        <f>R358+R361</f>
        <v>866.1</v>
      </c>
      <c r="S357" s="55"/>
    </row>
    <row r="358" spans="1:19" ht="90">
      <c r="A358" s="106" t="s">
        <v>208</v>
      </c>
      <c r="B358" s="25" t="s">
        <v>108</v>
      </c>
      <c r="C358" s="25" t="s">
        <v>78</v>
      </c>
      <c r="D358" s="25" t="s">
        <v>117</v>
      </c>
      <c r="E358" s="25" t="s">
        <v>350</v>
      </c>
      <c r="F358" s="25" t="s">
        <v>130</v>
      </c>
      <c r="G358" s="25"/>
      <c r="H358" s="25"/>
      <c r="I358" s="26">
        <f aca="true" t="shared" si="82" ref="I358:M359">I359</f>
        <v>810.5</v>
      </c>
      <c r="J358" s="131">
        <f t="shared" si="82"/>
        <v>0</v>
      </c>
      <c r="K358" s="131">
        <f t="shared" si="82"/>
        <v>810.5</v>
      </c>
      <c r="L358" s="131">
        <f t="shared" si="82"/>
        <v>810.5</v>
      </c>
      <c r="M358" s="131">
        <f t="shared" si="82"/>
        <v>0</v>
      </c>
      <c r="N358" s="135"/>
      <c r="O358" s="135"/>
      <c r="P358" s="135"/>
      <c r="Q358" s="135"/>
      <c r="R358" s="131">
        <f>R359</f>
        <v>810.5</v>
      </c>
      <c r="S358" s="55"/>
    </row>
    <row r="359" spans="1:19" ht="45">
      <c r="A359" s="106" t="s">
        <v>207</v>
      </c>
      <c r="B359" s="25" t="s">
        <v>108</v>
      </c>
      <c r="C359" s="25" t="s">
        <v>78</v>
      </c>
      <c r="D359" s="25" t="s">
        <v>117</v>
      </c>
      <c r="E359" s="25" t="s">
        <v>350</v>
      </c>
      <c r="F359" s="25" t="s">
        <v>131</v>
      </c>
      <c r="G359" s="25"/>
      <c r="H359" s="25"/>
      <c r="I359" s="26">
        <f t="shared" si="82"/>
        <v>810.5</v>
      </c>
      <c r="J359" s="131">
        <f t="shared" si="82"/>
        <v>0</v>
      </c>
      <c r="K359" s="131">
        <f t="shared" si="82"/>
        <v>810.5</v>
      </c>
      <c r="L359" s="131">
        <f t="shared" si="82"/>
        <v>810.5</v>
      </c>
      <c r="M359" s="131">
        <f t="shared" si="82"/>
        <v>0</v>
      </c>
      <c r="N359" s="135"/>
      <c r="O359" s="135"/>
      <c r="P359" s="135"/>
      <c r="Q359" s="135"/>
      <c r="R359" s="131">
        <f>R360</f>
        <v>810.5</v>
      </c>
      <c r="S359" s="55"/>
    </row>
    <row r="360" spans="1:19" ht="25.5" customHeight="1">
      <c r="A360" s="108" t="s">
        <v>123</v>
      </c>
      <c r="B360" s="27" t="s">
        <v>108</v>
      </c>
      <c r="C360" s="27" t="s">
        <v>78</v>
      </c>
      <c r="D360" s="27" t="s">
        <v>117</v>
      </c>
      <c r="E360" s="27" t="s">
        <v>350</v>
      </c>
      <c r="F360" s="27" t="s">
        <v>131</v>
      </c>
      <c r="G360" s="27" t="s">
        <v>112</v>
      </c>
      <c r="H360" s="27"/>
      <c r="I360" s="28">
        <v>810.5</v>
      </c>
      <c r="J360" s="132">
        <v>0</v>
      </c>
      <c r="K360" s="132">
        <f>I360+J360</f>
        <v>810.5</v>
      </c>
      <c r="L360" s="132">
        <v>810.5</v>
      </c>
      <c r="M360" s="133">
        <v>0</v>
      </c>
      <c r="N360" s="133"/>
      <c r="O360" s="133"/>
      <c r="P360" s="133"/>
      <c r="Q360" s="133"/>
      <c r="R360" s="133">
        <f>L360+M360</f>
        <v>810.5</v>
      </c>
      <c r="S360" s="55"/>
    </row>
    <row r="361" spans="1:19" ht="45">
      <c r="A361" s="109" t="s">
        <v>224</v>
      </c>
      <c r="B361" s="25" t="s">
        <v>108</v>
      </c>
      <c r="C361" s="25" t="s">
        <v>78</v>
      </c>
      <c r="D361" s="25" t="s">
        <v>117</v>
      </c>
      <c r="E361" s="25" t="s">
        <v>350</v>
      </c>
      <c r="F361" s="25" t="s">
        <v>132</v>
      </c>
      <c r="G361" s="25"/>
      <c r="H361" s="25"/>
      <c r="I361" s="26">
        <f aca="true" t="shared" si="83" ref="I361:M362">I362</f>
        <v>55.6</v>
      </c>
      <c r="J361" s="131">
        <f t="shared" si="83"/>
        <v>0</v>
      </c>
      <c r="K361" s="131">
        <f t="shared" si="83"/>
        <v>55.6</v>
      </c>
      <c r="L361" s="131">
        <f t="shared" si="83"/>
        <v>55.6</v>
      </c>
      <c r="M361" s="131">
        <f t="shared" si="83"/>
        <v>0</v>
      </c>
      <c r="N361" s="135"/>
      <c r="O361" s="135"/>
      <c r="P361" s="135"/>
      <c r="Q361" s="135"/>
      <c r="R361" s="131">
        <f>R362</f>
        <v>55.6</v>
      </c>
      <c r="S361" s="55"/>
    </row>
    <row r="362" spans="1:19" ht="45">
      <c r="A362" s="109" t="s">
        <v>210</v>
      </c>
      <c r="B362" s="25" t="s">
        <v>108</v>
      </c>
      <c r="C362" s="25" t="s">
        <v>78</v>
      </c>
      <c r="D362" s="25" t="s">
        <v>117</v>
      </c>
      <c r="E362" s="25" t="s">
        <v>350</v>
      </c>
      <c r="F362" s="25" t="s">
        <v>133</v>
      </c>
      <c r="G362" s="25"/>
      <c r="H362" s="25"/>
      <c r="I362" s="26">
        <f t="shared" si="83"/>
        <v>55.6</v>
      </c>
      <c r="J362" s="131">
        <f t="shared" si="83"/>
        <v>0</v>
      </c>
      <c r="K362" s="131">
        <f t="shared" si="83"/>
        <v>55.6</v>
      </c>
      <c r="L362" s="131">
        <f t="shared" si="83"/>
        <v>55.6</v>
      </c>
      <c r="M362" s="131">
        <f t="shared" si="83"/>
        <v>0</v>
      </c>
      <c r="N362" s="135"/>
      <c r="O362" s="135"/>
      <c r="P362" s="135"/>
      <c r="Q362" s="135"/>
      <c r="R362" s="131">
        <f>R363</f>
        <v>55.6</v>
      </c>
      <c r="S362" s="55"/>
    </row>
    <row r="363" spans="1:19" ht="21" customHeight="1">
      <c r="A363" s="108" t="s">
        <v>123</v>
      </c>
      <c r="B363" s="27" t="s">
        <v>108</v>
      </c>
      <c r="C363" s="27" t="s">
        <v>78</v>
      </c>
      <c r="D363" s="27" t="s">
        <v>117</v>
      </c>
      <c r="E363" s="27" t="s">
        <v>350</v>
      </c>
      <c r="F363" s="27" t="s">
        <v>133</v>
      </c>
      <c r="G363" s="27" t="s">
        <v>112</v>
      </c>
      <c r="H363" s="27"/>
      <c r="I363" s="28">
        <v>55.6</v>
      </c>
      <c r="J363" s="132">
        <v>0</v>
      </c>
      <c r="K363" s="132">
        <f>I363+J363</f>
        <v>55.6</v>
      </c>
      <c r="L363" s="132">
        <v>55.6</v>
      </c>
      <c r="M363" s="133">
        <v>0</v>
      </c>
      <c r="N363" s="133"/>
      <c r="O363" s="133"/>
      <c r="P363" s="133"/>
      <c r="Q363" s="133"/>
      <c r="R363" s="133">
        <f>L363+M363</f>
        <v>55.6</v>
      </c>
      <c r="S363" s="55"/>
    </row>
    <row r="364" spans="1:19" ht="60">
      <c r="A364" s="106" t="s">
        <v>59</v>
      </c>
      <c r="B364" s="25" t="s">
        <v>108</v>
      </c>
      <c r="C364" s="25" t="s">
        <v>78</v>
      </c>
      <c r="D364" s="25" t="s">
        <v>117</v>
      </c>
      <c r="E364" s="25" t="s">
        <v>351</v>
      </c>
      <c r="F364" s="25"/>
      <c r="G364" s="25"/>
      <c r="H364" s="25"/>
      <c r="I364" s="26">
        <f>I365+I368</f>
        <v>357.4</v>
      </c>
      <c r="J364" s="131">
        <f>J365+J368</f>
        <v>0</v>
      </c>
      <c r="K364" s="131">
        <f>K365+K368</f>
        <v>357.4</v>
      </c>
      <c r="L364" s="131">
        <f>L365+L368</f>
        <v>357.4</v>
      </c>
      <c r="M364" s="131">
        <f>M365+M368</f>
        <v>0</v>
      </c>
      <c r="N364" s="135"/>
      <c r="O364" s="135"/>
      <c r="P364" s="135"/>
      <c r="Q364" s="135"/>
      <c r="R364" s="131">
        <f>R365+R368</f>
        <v>357.4</v>
      </c>
      <c r="S364" s="55"/>
    </row>
    <row r="365" spans="1:19" ht="90">
      <c r="A365" s="106" t="s">
        <v>208</v>
      </c>
      <c r="B365" s="25" t="s">
        <v>108</v>
      </c>
      <c r="C365" s="25" t="s">
        <v>78</v>
      </c>
      <c r="D365" s="25" t="s">
        <v>117</v>
      </c>
      <c r="E365" s="25" t="s">
        <v>351</v>
      </c>
      <c r="F365" s="25" t="s">
        <v>130</v>
      </c>
      <c r="G365" s="25"/>
      <c r="H365" s="25"/>
      <c r="I365" s="26">
        <f aca="true" t="shared" si="84" ref="I365:M366">I366</f>
        <v>309.4</v>
      </c>
      <c r="J365" s="131">
        <f t="shared" si="84"/>
        <v>0</v>
      </c>
      <c r="K365" s="131">
        <f t="shared" si="84"/>
        <v>309.4</v>
      </c>
      <c r="L365" s="131">
        <f t="shared" si="84"/>
        <v>309.4</v>
      </c>
      <c r="M365" s="131">
        <f t="shared" si="84"/>
        <v>0</v>
      </c>
      <c r="N365" s="135"/>
      <c r="O365" s="135"/>
      <c r="P365" s="135"/>
      <c r="Q365" s="135"/>
      <c r="R365" s="131">
        <f>R366</f>
        <v>309.4</v>
      </c>
      <c r="S365" s="55"/>
    </row>
    <row r="366" spans="1:19" ht="45">
      <c r="A366" s="106" t="s">
        <v>207</v>
      </c>
      <c r="B366" s="25" t="s">
        <v>108</v>
      </c>
      <c r="C366" s="25" t="s">
        <v>78</v>
      </c>
      <c r="D366" s="25" t="s">
        <v>117</v>
      </c>
      <c r="E366" s="25" t="s">
        <v>351</v>
      </c>
      <c r="F366" s="25" t="s">
        <v>131</v>
      </c>
      <c r="G366" s="25"/>
      <c r="H366" s="25"/>
      <c r="I366" s="26">
        <f t="shared" si="84"/>
        <v>309.4</v>
      </c>
      <c r="J366" s="131">
        <f t="shared" si="84"/>
        <v>0</v>
      </c>
      <c r="K366" s="131">
        <f t="shared" si="84"/>
        <v>309.4</v>
      </c>
      <c r="L366" s="131">
        <f t="shared" si="84"/>
        <v>309.4</v>
      </c>
      <c r="M366" s="131">
        <f t="shared" si="84"/>
        <v>0</v>
      </c>
      <c r="N366" s="135"/>
      <c r="O366" s="135"/>
      <c r="P366" s="135"/>
      <c r="Q366" s="135"/>
      <c r="R366" s="131">
        <f>R367</f>
        <v>309.4</v>
      </c>
      <c r="S366" s="55"/>
    </row>
    <row r="367" spans="1:19" ht="21" customHeight="1">
      <c r="A367" s="108" t="s">
        <v>123</v>
      </c>
      <c r="B367" s="27" t="s">
        <v>108</v>
      </c>
      <c r="C367" s="27" t="s">
        <v>78</v>
      </c>
      <c r="D367" s="27" t="s">
        <v>117</v>
      </c>
      <c r="E367" s="27" t="s">
        <v>351</v>
      </c>
      <c r="F367" s="27" t="s">
        <v>131</v>
      </c>
      <c r="G367" s="27" t="s">
        <v>112</v>
      </c>
      <c r="H367" s="27"/>
      <c r="I367" s="28">
        <v>309.4</v>
      </c>
      <c r="J367" s="132">
        <v>0</v>
      </c>
      <c r="K367" s="132">
        <f>I367+J367</f>
        <v>309.4</v>
      </c>
      <c r="L367" s="132">
        <v>309.4</v>
      </c>
      <c r="M367" s="133">
        <v>0</v>
      </c>
      <c r="N367" s="133"/>
      <c r="O367" s="133"/>
      <c r="P367" s="133"/>
      <c r="Q367" s="133"/>
      <c r="R367" s="133">
        <f>L367+M367</f>
        <v>309.4</v>
      </c>
      <c r="S367" s="55"/>
    </row>
    <row r="368" spans="1:19" ht="45">
      <c r="A368" s="109" t="s">
        <v>224</v>
      </c>
      <c r="B368" s="25" t="s">
        <v>108</v>
      </c>
      <c r="C368" s="25" t="s">
        <v>78</v>
      </c>
      <c r="D368" s="25" t="s">
        <v>117</v>
      </c>
      <c r="E368" s="25" t="s">
        <v>351</v>
      </c>
      <c r="F368" s="25" t="s">
        <v>132</v>
      </c>
      <c r="G368" s="25"/>
      <c r="H368" s="27"/>
      <c r="I368" s="26">
        <f aca="true" t="shared" si="85" ref="I368:M369">I369</f>
        <v>48</v>
      </c>
      <c r="J368" s="131">
        <f t="shared" si="85"/>
        <v>0</v>
      </c>
      <c r="K368" s="131">
        <f t="shared" si="85"/>
        <v>48</v>
      </c>
      <c r="L368" s="131">
        <f t="shared" si="85"/>
        <v>48</v>
      </c>
      <c r="M368" s="131">
        <f t="shared" si="85"/>
        <v>0</v>
      </c>
      <c r="N368" s="135"/>
      <c r="O368" s="135"/>
      <c r="P368" s="135"/>
      <c r="Q368" s="135"/>
      <c r="R368" s="131">
        <f>R369</f>
        <v>48</v>
      </c>
      <c r="S368" s="55"/>
    </row>
    <row r="369" spans="1:19" ht="45">
      <c r="A369" s="109" t="s">
        <v>210</v>
      </c>
      <c r="B369" s="25" t="s">
        <v>108</v>
      </c>
      <c r="C369" s="25" t="s">
        <v>78</v>
      </c>
      <c r="D369" s="25" t="s">
        <v>117</v>
      </c>
      <c r="E369" s="25" t="s">
        <v>351</v>
      </c>
      <c r="F369" s="25" t="s">
        <v>133</v>
      </c>
      <c r="G369" s="25"/>
      <c r="H369" s="27"/>
      <c r="I369" s="26">
        <f t="shared" si="85"/>
        <v>48</v>
      </c>
      <c r="J369" s="131">
        <f t="shared" si="85"/>
        <v>0</v>
      </c>
      <c r="K369" s="131">
        <f t="shared" si="85"/>
        <v>48</v>
      </c>
      <c r="L369" s="131">
        <f t="shared" si="85"/>
        <v>48</v>
      </c>
      <c r="M369" s="131">
        <f t="shared" si="85"/>
        <v>0</v>
      </c>
      <c r="N369" s="135"/>
      <c r="O369" s="135"/>
      <c r="P369" s="135"/>
      <c r="Q369" s="135"/>
      <c r="R369" s="131">
        <f>R370</f>
        <v>48</v>
      </c>
      <c r="S369" s="55"/>
    </row>
    <row r="370" spans="1:19" ht="23.25" customHeight="1">
      <c r="A370" s="108" t="s">
        <v>123</v>
      </c>
      <c r="B370" s="27" t="s">
        <v>108</v>
      </c>
      <c r="C370" s="27" t="s">
        <v>78</v>
      </c>
      <c r="D370" s="27" t="s">
        <v>117</v>
      </c>
      <c r="E370" s="27" t="s">
        <v>351</v>
      </c>
      <c r="F370" s="27" t="s">
        <v>133</v>
      </c>
      <c r="G370" s="27" t="s">
        <v>112</v>
      </c>
      <c r="H370" s="27"/>
      <c r="I370" s="28">
        <v>48</v>
      </c>
      <c r="J370" s="132">
        <v>0</v>
      </c>
      <c r="K370" s="132">
        <f>I370+J370</f>
        <v>48</v>
      </c>
      <c r="L370" s="132">
        <v>48</v>
      </c>
      <c r="M370" s="133">
        <v>0</v>
      </c>
      <c r="N370" s="133"/>
      <c r="O370" s="133"/>
      <c r="P370" s="133"/>
      <c r="Q370" s="133"/>
      <c r="R370" s="133">
        <f>L370+M370</f>
        <v>48</v>
      </c>
      <c r="S370" s="55"/>
    </row>
    <row r="371" spans="1:19" ht="45">
      <c r="A371" s="109" t="s">
        <v>164</v>
      </c>
      <c r="B371" s="25" t="s">
        <v>108</v>
      </c>
      <c r="C371" s="25" t="s">
        <v>78</v>
      </c>
      <c r="D371" s="25" t="s">
        <v>117</v>
      </c>
      <c r="E371" s="25" t="s">
        <v>280</v>
      </c>
      <c r="F371" s="25"/>
      <c r="G371" s="25"/>
      <c r="H371" s="27"/>
      <c r="I371" s="26">
        <f>I372+I375</f>
        <v>400</v>
      </c>
      <c r="J371" s="131">
        <f>J372+J375</f>
        <v>0</v>
      </c>
      <c r="K371" s="131">
        <f>K372+K375</f>
        <v>400</v>
      </c>
      <c r="L371" s="131">
        <f>L372+L375</f>
        <v>400</v>
      </c>
      <c r="M371" s="131">
        <f>M372+M375</f>
        <v>0</v>
      </c>
      <c r="N371" s="135"/>
      <c r="O371" s="135"/>
      <c r="P371" s="135"/>
      <c r="Q371" s="135"/>
      <c r="R371" s="131">
        <f>R372+R375</f>
        <v>400</v>
      </c>
      <c r="S371" s="55"/>
    </row>
    <row r="372" spans="1:19" ht="45">
      <c r="A372" s="109" t="s">
        <v>224</v>
      </c>
      <c r="B372" s="25" t="s">
        <v>108</v>
      </c>
      <c r="C372" s="25" t="s">
        <v>78</v>
      </c>
      <c r="D372" s="25" t="s">
        <v>117</v>
      </c>
      <c r="E372" s="25" t="s">
        <v>280</v>
      </c>
      <c r="F372" s="25" t="s">
        <v>132</v>
      </c>
      <c r="G372" s="25"/>
      <c r="H372" s="27"/>
      <c r="I372" s="26">
        <f aca="true" t="shared" si="86" ref="I372:M373">I373</f>
        <v>355</v>
      </c>
      <c r="J372" s="131">
        <f t="shared" si="86"/>
        <v>0</v>
      </c>
      <c r="K372" s="131">
        <f t="shared" si="86"/>
        <v>355</v>
      </c>
      <c r="L372" s="131">
        <f t="shared" si="86"/>
        <v>355</v>
      </c>
      <c r="M372" s="131">
        <f t="shared" si="86"/>
        <v>0</v>
      </c>
      <c r="N372" s="135"/>
      <c r="O372" s="135"/>
      <c r="P372" s="135"/>
      <c r="Q372" s="135"/>
      <c r="R372" s="131">
        <f>R373</f>
        <v>355</v>
      </c>
      <c r="S372" s="55"/>
    </row>
    <row r="373" spans="1:19" ht="45">
      <c r="A373" s="109" t="s">
        <v>210</v>
      </c>
      <c r="B373" s="25" t="s">
        <v>108</v>
      </c>
      <c r="C373" s="25" t="s">
        <v>78</v>
      </c>
      <c r="D373" s="25" t="s">
        <v>117</v>
      </c>
      <c r="E373" s="25" t="s">
        <v>280</v>
      </c>
      <c r="F373" s="25" t="s">
        <v>133</v>
      </c>
      <c r="G373" s="25"/>
      <c r="H373" s="27"/>
      <c r="I373" s="26">
        <f t="shared" si="86"/>
        <v>355</v>
      </c>
      <c r="J373" s="131">
        <f t="shared" si="86"/>
        <v>0</v>
      </c>
      <c r="K373" s="131">
        <f t="shared" si="86"/>
        <v>355</v>
      </c>
      <c r="L373" s="131">
        <f t="shared" si="86"/>
        <v>355</v>
      </c>
      <c r="M373" s="131">
        <f t="shared" si="86"/>
        <v>0</v>
      </c>
      <c r="N373" s="135"/>
      <c r="O373" s="135"/>
      <c r="P373" s="135"/>
      <c r="Q373" s="135"/>
      <c r="R373" s="131">
        <f>R374</f>
        <v>355</v>
      </c>
      <c r="S373" s="55"/>
    </row>
    <row r="374" spans="1:19" ht="20.25" customHeight="1">
      <c r="A374" s="110" t="s">
        <v>122</v>
      </c>
      <c r="B374" s="27" t="s">
        <v>108</v>
      </c>
      <c r="C374" s="27" t="s">
        <v>78</v>
      </c>
      <c r="D374" s="27" t="s">
        <v>117</v>
      </c>
      <c r="E374" s="27" t="s">
        <v>280</v>
      </c>
      <c r="F374" s="27" t="s">
        <v>133</v>
      </c>
      <c r="G374" s="27" t="s">
        <v>111</v>
      </c>
      <c r="H374" s="27"/>
      <c r="I374" s="28">
        <v>355</v>
      </c>
      <c r="J374" s="132">
        <v>0</v>
      </c>
      <c r="K374" s="132">
        <f>I374+J374</f>
        <v>355</v>
      </c>
      <c r="L374" s="132">
        <v>355</v>
      </c>
      <c r="M374" s="133">
        <v>0</v>
      </c>
      <c r="N374" s="133"/>
      <c r="O374" s="133"/>
      <c r="P374" s="133"/>
      <c r="Q374" s="133"/>
      <c r="R374" s="133">
        <f>L374+M374</f>
        <v>355</v>
      </c>
      <c r="S374" s="55"/>
    </row>
    <row r="375" spans="1:19" ht="18">
      <c r="A375" s="109" t="s">
        <v>141</v>
      </c>
      <c r="B375" s="25" t="s">
        <v>108</v>
      </c>
      <c r="C375" s="25" t="s">
        <v>78</v>
      </c>
      <c r="D375" s="25" t="s">
        <v>117</v>
      </c>
      <c r="E375" s="25" t="s">
        <v>280</v>
      </c>
      <c r="F375" s="25" t="s">
        <v>140</v>
      </c>
      <c r="G375" s="25"/>
      <c r="H375" s="27"/>
      <c r="I375" s="26">
        <f aca="true" t="shared" si="87" ref="I375:M376">I376</f>
        <v>45</v>
      </c>
      <c r="J375" s="131">
        <f t="shared" si="87"/>
        <v>0</v>
      </c>
      <c r="K375" s="131">
        <f t="shared" si="87"/>
        <v>45</v>
      </c>
      <c r="L375" s="131">
        <f t="shared" si="87"/>
        <v>45</v>
      </c>
      <c r="M375" s="131">
        <f t="shared" si="87"/>
        <v>0</v>
      </c>
      <c r="N375" s="135"/>
      <c r="O375" s="135"/>
      <c r="P375" s="135"/>
      <c r="Q375" s="135"/>
      <c r="R375" s="131">
        <f>R376</f>
        <v>45</v>
      </c>
      <c r="S375" s="55"/>
    </row>
    <row r="376" spans="1:19" ht="18">
      <c r="A376" s="109" t="s">
        <v>143</v>
      </c>
      <c r="B376" s="25" t="s">
        <v>108</v>
      </c>
      <c r="C376" s="25" t="s">
        <v>78</v>
      </c>
      <c r="D376" s="25" t="s">
        <v>117</v>
      </c>
      <c r="E376" s="25" t="s">
        <v>280</v>
      </c>
      <c r="F376" s="25" t="s">
        <v>142</v>
      </c>
      <c r="G376" s="25"/>
      <c r="H376" s="27"/>
      <c r="I376" s="26">
        <f t="shared" si="87"/>
        <v>45</v>
      </c>
      <c r="J376" s="131">
        <f t="shared" si="87"/>
        <v>0</v>
      </c>
      <c r="K376" s="131">
        <f t="shared" si="87"/>
        <v>45</v>
      </c>
      <c r="L376" s="131">
        <f t="shared" si="87"/>
        <v>45</v>
      </c>
      <c r="M376" s="131">
        <f t="shared" si="87"/>
        <v>0</v>
      </c>
      <c r="N376" s="135"/>
      <c r="O376" s="135"/>
      <c r="P376" s="135"/>
      <c r="Q376" s="135"/>
      <c r="R376" s="131">
        <f>R377</f>
        <v>45</v>
      </c>
      <c r="S376" s="55"/>
    </row>
    <row r="377" spans="1:19" ht="24" customHeight="1">
      <c r="A377" s="110" t="s">
        <v>122</v>
      </c>
      <c r="B377" s="27" t="s">
        <v>108</v>
      </c>
      <c r="C377" s="27" t="s">
        <v>78</v>
      </c>
      <c r="D377" s="27" t="s">
        <v>117</v>
      </c>
      <c r="E377" s="27" t="s">
        <v>280</v>
      </c>
      <c r="F377" s="27" t="s">
        <v>142</v>
      </c>
      <c r="G377" s="27" t="s">
        <v>111</v>
      </c>
      <c r="H377" s="27"/>
      <c r="I377" s="28">
        <v>45</v>
      </c>
      <c r="J377" s="132">
        <v>0</v>
      </c>
      <c r="K377" s="132">
        <f>I377+J377</f>
        <v>45</v>
      </c>
      <c r="L377" s="132">
        <v>45</v>
      </c>
      <c r="M377" s="133">
        <v>0</v>
      </c>
      <c r="N377" s="133"/>
      <c r="O377" s="133"/>
      <c r="P377" s="133"/>
      <c r="Q377" s="133"/>
      <c r="R377" s="133">
        <f>L377+M377</f>
        <v>45</v>
      </c>
      <c r="S377" s="55"/>
    </row>
    <row r="378" spans="1:19" ht="18">
      <c r="A378" s="61" t="s">
        <v>66</v>
      </c>
      <c r="B378" s="43" t="s">
        <v>108</v>
      </c>
      <c r="C378" s="43" t="s">
        <v>81</v>
      </c>
      <c r="D378" s="43"/>
      <c r="E378" s="43"/>
      <c r="F378" s="43"/>
      <c r="G378" s="43"/>
      <c r="H378" s="43"/>
      <c r="I378" s="44">
        <f aca="true" t="shared" si="88" ref="I378:M389">I379</f>
        <v>60</v>
      </c>
      <c r="J378" s="130">
        <f t="shared" si="88"/>
        <v>0</v>
      </c>
      <c r="K378" s="130">
        <f t="shared" si="88"/>
        <v>60</v>
      </c>
      <c r="L378" s="130">
        <f aca="true" t="shared" si="89" ref="L378:L389">L379</f>
        <v>0</v>
      </c>
      <c r="M378" s="130">
        <f t="shared" si="88"/>
        <v>0</v>
      </c>
      <c r="N378" s="135"/>
      <c r="O378" s="135"/>
      <c r="P378" s="135"/>
      <c r="Q378" s="135"/>
      <c r="R378" s="130">
        <f aca="true" t="shared" si="90" ref="R378:R384">R379</f>
        <v>0</v>
      </c>
      <c r="S378" s="55"/>
    </row>
    <row r="379" spans="1:19" ht="28.5">
      <c r="A379" s="61" t="s">
        <v>96</v>
      </c>
      <c r="B379" s="43" t="s">
        <v>108</v>
      </c>
      <c r="C379" s="43" t="s">
        <v>81</v>
      </c>
      <c r="D379" s="43" t="s">
        <v>93</v>
      </c>
      <c r="E379" s="43"/>
      <c r="F379" s="43"/>
      <c r="G379" s="43"/>
      <c r="H379" s="43"/>
      <c r="I379" s="44">
        <f t="shared" si="88"/>
        <v>60</v>
      </c>
      <c r="J379" s="130">
        <f t="shared" si="88"/>
        <v>0</v>
      </c>
      <c r="K379" s="130">
        <f t="shared" si="88"/>
        <v>60</v>
      </c>
      <c r="L379" s="130">
        <f t="shared" si="89"/>
        <v>0</v>
      </c>
      <c r="M379" s="130">
        <f t="shared" si="88"/>
        <v>0</v>
      </c>
      <c r="N379" s="135"/>
      <c r="O379" s="135"/>
      <c r="P379" s="135"/>
      <c r="Q379" s="135"/>
      <c r="R379" s="130">
        <f t="shared" si="90"/>
        <v>0</v>
      </c>
      <c r="S379" s="55"/>
    </row>
    <row r="380" spans="1:19" ht="60">
      <c r="A380" s="106" t="s">
        <v>228</v>
      </c>
      <c r="B380" s="25" t="s">
        <v>108</v>
      </c>
      <c r="C380" s="25" t="s">
        <v>81</v>
      </c>
      <c r="D380" s="25" t="s">
        <v>93</v>
      </c>
      <c r="E380" s="25" t="s">
        <v>343</v>
      </c>
      <c r="F380" s="25"/>
      <c r="G380" s="25"/>
      <c r="H380" s="25"/>
      <c r="I380" s="26">
        <f>I381+I386</f>
        <v>60</v>
      </c>
      <c r="J380" s="131">
        <f>J381+J386</f>
        <v>0</v>
      </c>
      <c r="K380" s="131">
        <f>K381+K386</f>
        <v>60</v>
      </c>
      <c r="L380" s="131">
        <f>L381+L386</f>
        <v>0</v>
      </c>
      <c r="M380" s="131">
        <f>M381+M386</f>
        <v>0</v>
      </c>
      <c r="N380" s="135"/>
      <c r="O380" s="135"/>
      <c r="P380" s="135"/>
      <c r="Q380" s="135"/>
      <c r="R380" s="131">
        <f>R381+R386</f>
        <v>0</v>
      </c>
      <c r="S380" s="55"/>
    </row>
    <row r="381" spans="1:19" ht="60">
      <c r="A381" s="107" t="s">
        <v>344</v>
      </c>
      <c r="B381" s="25" t="s">
        <v>108</v>
      </c>
      <c r="C381" s="25" t="s">
        <v>81</v>
      </c>
      <c r="D381" s="25" t="s">
        <v>93</v>
      </c>
      <c r="E381" s="53" t="s">
        <v>345</v>
      </c>
      <c r="F381" s="25"/>
      <c r="G381" s="25"/>
      <c r="H381" s="25"/>
      <c r="I381" s="26">
        <f t="shared" si="88"/>
        <v>20</v>
      </c>
      <c r="J381" s="131">
        <f t="shared" si="88"/>
        <v>0</v>
      </c>
      <c r="K381" s="131">
        <f t="shared" si="88"/>
        <v>20</v>
      </c>
      <c r="L381" s="131">
        <f t="shared" si="89"/>
        <v>0</v>
      </c>
      <c r="M381" s="131">
        <f t="shared" si="88"/>
        <v>0</v>
      </c>
      <c r="N381" s="135"/>
      <c r="O381" s="135"/>
      <c r="P381" s="135"/>
      <c r="Q381" s="135"/>
      <c r="R381" s="131">
        <f t="shared" si="90"/>
        <v>0</v>
      </c>
      <c r="S381" s="55"/>
    </row>
    <row r="382" spans="1:19" ht="18">
      <c r="A382" s="109" t="s">
        <v>190</v>
      </c>
      <c r="B382" s="25" t="s">
        <v>108</v>
      </c>
      <c r="C382" s="25" t="s">
        <v>81</v>
      </c>
      <c r="D382" s="25" t="s">
        <v>93</v>
      </c>
      <c r="E382" s="60" t="s">
        <v>346</v>
      </c>
      <c r="F382" s="25"/>
      <c r="G382" s="25"/>
      <c r="H382" s="25"/>
      <c r="I382" s="26">
        <f t="shared" si="88"/>
        <v>20</v>
      </c>
      <c r="J382" s="131">
        <f t="shared" si="88"/>
        <v>0</v>
      </c>
      <c r="K382" s="131">
        <f t="shared" si="88"/>
        <v>20</v>
      </c>
      <c r="L382" s="131">
        <f t="shared" si="89"/>
        <v>0</v>
      </c>
      <c r="M382" s="131">
        <f t="shared" si="88"/>
        <v>0</v>
      </c>
      <c r="N382" s="135"/>
      <c r="O382" s="135"/>
      <c r="P382" s="135"/>
      <c r="Q382" s="135"/>
      <c r="R382" s="131">
        <f t="shared" si="90"/>
        <v>0</v>
      </c>
      <c r="S382" s="55"/>
    </row>
    <row r="383" spans="1:19" ht="45">
      <c r="A383" s="109" t="s">
        <v>224</v>
      </c>
      <c r="B383" s="25" t="s">
        <v>108</v>
      </c>
      <c r="C383" s="25" t="s">
        <v>81</v>
      </c>
      <c r="D383" s="25" t="s">
        <v>93</v>
      </c>
      <c r="E383" s="53" t="s">
        <v>346</v>
      </c>
      <c r="F383" s="25" t="s">
        <v>132</v>
      </c>
      <c r="G383" s="25"/>
      <c r="H383" s="25"/>
      <c r="I383" s="26">
        <f t="shared" si="88"/>
        <v>20</v>
      </c>
      <c r="J383" s="131">
        <f t="shared" si="88"/>
        <v>0</v>
      </c>
      <c r="K383" s="131">
        <f t="shared" si="88"/>
        <v>20</v>
      </c>
      <c r="L383" s="131">
        <f t="shared" si="89"/>
        <v>0</v>
      </c>
      <c r="M383" s="131">
        <f t="shared" si="88"/>
        <v>0</v>
      </c>
      <c r="N383" s="135"/>
      <c r="O383" s="135"/>
      <c r="P383" s="135"/>
      <c r="Q383" s="135"/>
      <c r="R383" s="131">
        <f t="shared" si="90"/>
        <v>0</v>
      </c>
      <c r="S383" s="55"/>
    </row>
    <row r="384" spans="1:19" ht="45">
      <c r="A384" s="109" t="s">
        <v>210</v>
      </c>
      <c r="B384" s="25" t="s">
        <v>108</v>
      </c>
      <c r="C384" s="25" t="s">
        <v>81</v>
      </c>
      <c r="D384" s="25" t="s">
        <v>93</v>
      </c>
      <c r="E384" s="53" t="s">
        <v>346</v>
      </c>
      <c r="F384" s="25" t="s">
        <v>133</v>
      </c>
      <c r="G384" s="25"/>
      <c r="H384" s="25"/>
      <c r="I384" s="26">
        <f t="shared" si="88"/>
        <v>20</v>
      </c>
      <c r="J384" s="131">
        <f t="shared" si="88"/>
        <v>0</v>
      </c>
      <c r="K384" s="131">
        <f t="shared" si="88"/>
        <v>20</v>
      </c>
      <c r="L384" s="131">
        <f t="shared" si="89"/>
        <v>0</v>
      </c>
      <c r="M384" s="131">
        <f t="shared" si="88"/>
        <v>0</v>
      </c>
      <c r="N384" s="135"/>
      <c r="O384" s="135"/>
      <c r="P384" s="135"/>
      <c r="Q384" s="135"/>
      <c r="R384" s="131">
        <f t="shared" si="90"/>
        <v>0</v>
      </c>
      <c r="S384" s="55"/>
    </row>
    <row r="385" spans="1:19" ht="21" customHeight="1">
      <c r="A385" s="110" t="s">
        <v>122</v>
      </c>
      <c r="B385" s="27" t="s">
        <v>108</v>
      </c>
      <c r="C385" s="27" t="s">
        <v>81</v>
      </c>
      <c r="D385" s="27" t="s">
        <v>93</v>
      </c>
      <c r="E385" s="54" t="s">
        <v>346</v>
      </c>
      <c r="F385" s="27" t="s">
        <v>133</v>
      </c>
      <c r="G385" s="27" t="s">
        <v>111</v>
      </c>
      <c r="H385" s="27"/>
      <c r="I385" s="28">
        <v>20</v>
      </c>
      <c r="J385" s="132">
        <v>0</v>
      </c>
      <c r="K385" s="132">
        <f>I385+J385</f>
        <v>20</v>
      </c>
      <c r="L385" s="132">
        <v>0</v>
      </c>
      <c r="M385" s="133">
        <v>0</v>
      </c>
      <c r="N385" s="133"/>
      <c r="O385" s="133"/>
      <c r="P385" s="133"/>
      <c r="Q385" s="133"/>
      <c r="R385" s="133">
        <f>L385+M385</f>
        <v>0</v>
      </c>
      <c r="S385" s="55"/>
    </row>
    <row r="386" spans="1:19" ht="60">
      <c r="A386" s="106" t="s">
        <v>154</v>
      </c>
      <c r="B386" s="25" t="s">
        <v>108</v>
      </c>
      <c r="C386" s="25" t="s">
        <v>81</v>
      </c>
      <c r="D386" s="25" t="s">
        <v>93</v>
      </c>
      <c r="E386" s="53" t="s">
        <v>347</v>
      </c>
      <c r="F386" s="25"/>
      <c r="G386" s="25"/>
      <c r="H386" s="25"/>
      <c r="I386" s="26">
        <f t="shared" si="88"/>
        <v>40</v>
      </c>
      <c r="J386" s="131">
        <f t="shared" si="88"/>
        <v>0</v>
      </c>
      <c r="K386" s="131">
        <f t="shared" si="88"/>
        <v>40</v>
      </c>
      <c r="L386" s="131">
        <f t="shared" si="89"/>
        <v>0</v>
      </c>
      <c r="M386" s="131">
        <f t="shared" si="88"/>
        <v>0</v>
      </c>
      <c r="N386" s="135"/>
      <c r="O386" s="135"/>
      <c r="P386" s="135"/>
      <c r="Q386" s="135"/>
      <c r="R386" s="131">
        <f>R387</f>
        <v>0</v>
      </c>
      <c r="S386" s="55"/>
    </row>
    <row r="387" spans="1:19" ht="18">
      <c r="A387" s="109" t="s">
        <v>190</v>
      </c>
      <c r="B387" s="25" t="s">
        <v>108</v>
      </c>
      <c r="C387" s="25" t="s">
        <v>81</v>
      </c>
      <c r="D387" s="25" t="s">
        <v>93</v>
      </c>
      <c r="E387" s="60" t="s">
        <v>348</v>
      </c>
      <c r="F387" s="25"/>
      <c r="G387" s="25"/>
      <c r="H387" s="25"/>
      <c r="I387" s="26">
        <f t="shared" si="88"/>
        <v>40</v>
      </c>
      <c r="J387" s="131">
        <f t="shared" si="88"/>
        <v>0</v>
      </c>
      <c r="K387" s="131">
        <f t="shared" si="88"/>
        <v>40</v>
      </c>
      <c r="L387" s="131">
        <f t="shared" si="89"/>
        <v>0</v>
      </c>
      <c r="M387" s="131">
        <f t="shared" si="88"/>
        <v>0</v>
      </c>
      <c r="N387" s="135"/>
      <c r="O387" s="135"/>
      <c r="P387" s="135"/>
      <c r="Q387" s="135"/>
      <c r="R387" s="131">
        <f>R388</f>
        <v>0</v>
      </c>
      <c r="S387" s="55"/>
    </row>
    <row r="388" spans="1:19" ht="45">
      <c r="A388" s="109" t="s">
        <v>224</v>
      </c>
      <c r="B388" s="25" t="s">
        <v>108</v>
      </c>
      <c r="C388" s="25" t="s">
        <v>81</v>
      </c>
      <c r="D388" s="25" t="s">
        <v>93</v>
      </c>
      <c r="E388" s="53" t="s">
        <v>348</v>
      </c>
      <c r="F388" s="25" t="s">
        <v>132</v>
      </c>
      <c r="G388" s="25"/>
      <c r="H388" s="25"/>
      <c r="I388" s="26">
        <f t="shared" si="88"/>
        <v>40</v>
      </c>
      <c r="J388" s="131">
        <f t="shared" si="88"/>
        <v>0</v>
      </c>
      <c r="K388" s="131">
        <f t="shared" si="88"/>
        <v>40</v>
      </c>
      <c r="L388" s="131">
        <f t="shared" si="89"/>
        <v>0</v>
      </c>
      <c r="M388" s="131">
        <f t="shared" si="88"/>
        <v>0</v>
      </c>
      <c r="N388" s="135"/>
      <c r="O388" s="135"/>
      <c r="P388" s="135"/>
      <c r="Q388" s="135"/>
      <c r="R388" s="131">
        <f>R389</f>
        <v>0</v>
      </c>
      <c r="S388" s="55"/>
    </row>
    <row r="389" spans="1:19" ht="45">
      <c r="A389" s="109" t="s">
        <v>210</v>
      </c>
      <c r="B389" s="25" t="s">
        <v>108</v>
      </c>
      <c r="C389" s="25" t="s">
        <v>81</v>
      </c>
      <c r="D389" s="25" t="s">
        <v>93</v>
      </c>
      <c r="E389" s="53" t="s">
        <v>348</v>
      </c>
      <c r="F389" s="25" t="s">
        <v>133</v>
      </c>
      <c r="G389" s="25"/>
      <c r="H389" s="25"/>
      <c r="I389" s="26">
        <f t="shared" si="88"/>
        <v>40</v>
      </c>
      <c r="J389" s="131">
        <f t="shared" si="88"/>
        <v>0</v>
      </c>
      <c r="K389" s="131">
        <f t="shared" si="88"/>
        <v>40</v>
      </c>
      <c r="L389" s="131">
        <f t="shared" si="89"/>
        <v>0</v>
      </c>
      <c r="M389" s="131">
        <f t="shared" si="88"/>
        <v>0</v>
      </c>
      <c r="N389" s="135"/>
      <c r="O389" s="135"/>
      <c r="P389" s="135"/>
      <c r="Q389" s="135"/>
      <c r="R389" s="131">
        <f>R390</f>
        <v>0</v>
      </c>
      <c r="S389" s="55"/>
    </row>
    <row r="390" spans="1:19" ht="22.5" customHeight="1">
      <c r="A390" s="110" t="s">
        <v>122</v>
      </c>
      <c r="B390" s="27" t="s">
        <v>108</v>
      </c>
      <c r="C390" s="27" t="s">
        <v>81</v>
      </c>
      <c r="D390" s="27" t="s">
        <v>93</v>
      </c>
      <c r="E390" s="59" t="s">
        <v>348</v>
      </c>
      <c r="F390" s="27" t="s">
        <v>133</v>
      </c>
      <c r="G390" s="27" t="s">
        <v>111</v>
      </c>
      <c r="H390" s="27"/>
      <c r="I390" s="28">
        <v>40</v>
      </c>
      <c r="J390" s="132">
        <v>0</v>
      </c>
      <c r="K390" s="132">
        <f>I390+J390</f>
        <v>40</v>
      </c>
      <c r="L390" s="132">
        <v>0</v>
      </c>
      <c r="M390" s="133">
        <v>0</v>
      </c>
      <c r="N390" s="133"/>
      <c r="O390" s="133"/>
      <c r="P390" s="133"/>
      <c r="Q390" s="133"/>
      <c r="R390" s="133">
        <f>L390+M390</f>
        <v>0</v>
      </c>
      <c r="S390" s="55"/>
    </row>
    <row r="391" spans="1:19" ht="18">
      <c r="A391" s="61" t="s">
        <v>75</v>
      </c>
      <c r="B391" s="43" t="s">
        <v>108</v>
      </c>
      <c r="C391" s="43" t="s">
        <v>92</v>
      </c>
      <c r="D391" s="43"/>
      <c r="E391" s="43"/>
      <c r="F391" s="43"/>
      <c r="G391" s="43"/>
      <c r="H391" s="43"/>
      <c r="I391" s="31">
        <f>I392+I400+I410+I434</f>
        <v>21141.100000000002</v>
      </c>
      <c r="J391" s="134">
        <f>J392+J400+J410+J434</f>
        <v>0</v>
      </c>
      <c r="K391" s="134">
        <f>K392+K400+K410+K434</f>
        <v>21141.100000000002</v>
      </c>
      <c r="L391" s="134">
        <f>L392+L400+L410+L434</f>
        <v>21141.100000000002</v>
      </c>
      <c r="M391" s="134">
        <f>M392+M400+M410+M434</f>
        <v>0</v>
      </c>
      <c r="N391" s="135"/>
      <c r="O391" s="135"/>
      <c r="P391" s="135"/>
      <c r="Q391" s="135"/>
      <c r="R391" s="134">
        <f>R392+R400+R410+R434</f>
        <v>21141.100000000002</v>
      </c>
      <c r="S391" s="55"/>
    </row>
    <row r="392" spans="1:19" ht="18">
      <c r="A392" s="61" t="s">
        <v>76</v>
      </c>
      <c r="B392" s="43" t="s">
        <v>108</v>
      </c>
      <c r="C392" s="43">
        <v>10</v>
      </c>
      <c r="D392" s="43" t="s">
        <v>78</v>
      </c>
      <c r="E392" s="43"/>
      <c r="F392" s="43"/>
      <c r="G392" s="43"/>
      <c r="H392" s="43"/>
      <c r="I392" s="44">
        <f aca="true" t="shared" si="91" ref="I392:M398">I393</f>
        <v>5883.1</v>
      </c>
      <c r="J392" s="130">
        <f t="shared" si="91"/>
        <v>0</v>
      </c>
      <c r="K392" s="130">
        <f t="shared" si="91"/>
        <v>5883.1</v>
      </c>
      <c r="L392" s="130">
        <f t="shared" si="91"/>
        <v>5883.1</v>
      </c>
      <c r="M392" s="130">
        <f t="shared" si="91"/>
        <v>0</v>
      </c>
      <c r="N392" s="135"/>
      <c r="O392" s="135"/>
      <c r="P392" s="135"/>
      <c r="Q392" s="135"/>
      <c r="R392" s="130">
        <f>R393</f>
        <v>5883.1</v>
      </c>
      <c r="S392" s="55"/>
    </row>
    <row r="393" spans="1:19" ht="20.25" customHeight="1">
      <c r="A393" s="106" t="s">
        <v>53</v>
      </c>
      <c r="B393" s="25" t="s">
        <v>108</v>
      </c>
      <c r="C393" s="25" t="s">
        <v>92</v>
      </c>
      <c r="D393" s="25" t="s">
        <v>78</v>
      </c>
      <c r="E393" s="25" t="s">
        <v>265</v>
      </c>
      <c r="F393" s="25"/>
      <c r="G393" s="25"/>
      <c r="H393" s="25"/>
      <c r="I393" s="26">
        <f t="shared" si="91"/>
        <v>5883.1</v>
      </c>
      <c r="J393" s="131">
        <f t="shared" si="91"/>
        <v>0</v>
      </c>
      <c r="K393" s="131">
        <f t="shared" si="91"/>
        <v>5883.1</v>
      </c>
      <c r="L393" s="131">
        <f t="shared" si="91"/>
        <v>5883.1</v>
      </c>
      <c r="M393" s="131">
        <f t="shared" si="91"/>
        <v>0</v>
      </c>
      <c r="N393" s="135"/>
      <c r="O393" s="135"/>
      <c r="P393" s="135"/>
      <c r="Q393" s="135"/>
      <c r="R393" s="131">
        <f>R394</f>
        <v>5883.1</v>
      </c>
      <c r="S393" s="55"/>
    </row>
    <row r="394" spans="1:19" ht="60">
      <c r="A394" s="106" t="s">
        <v>180</v>
      </c>
      <c r="B394" s="25" t="s">
        <v>108</v>
      </c>
      <c r="C394" s="25">
        <v>10</v>
      </c>
      <c r="D394" s="25" t="s">
        <v>78</v>
      </c>
      <c r="E394" s="25" t="s">
        <v>352</v>
      </c>
      <c r="F394" s="25"/>
      <c r="G394" s="25"/>
      <c r="H394" s="25"/>
      <c r="I394" s="26">
        <f t="shared" si="91"/>
        <v>5883.1</v>
      </c>
      <c r="J394" s="131">
        <f t="shared" si="91"/>
        <v>0</v>
      </c>
      <c r="K394" s="131">
        <f t="shared" si="91"/>
        <v>5883.1</v>
      </c>
      <c r="L394" s="131">
        <f t="shared" si="91"/>
        <v>5883.1</v>
      </c>
      <c r="M394" s="131">
        <f t="shared" si="91"/>
        <v>0</v>
      </c>
      <c r="N394" s="135"/>
      <c r="O394" s="135"/>
      <c r="P394" s="135"/>
      <c r="Q394" s="135"/>
      <c r="R394" s="131">
        <f>R395</f>
        <v>5883.1</v>
      </c>
      <c r="S394" s="55"/>
    </row>
    <row r="395" spans="1:19" ht="30">
      <c r="A395" s="106" t="s">
        <v>145</v>
      </c>
      <c r="B395" s="25" t="s">
        <v>108</v>
      </c>
      <c r="C395" s="25">
        <v>10</v>
      </c>
      <c r="D395" s="25" t="s">
        <v>78</v>
      </c>
      <c r="E395" s="25" t="s">
        <v>352</v>
      </c>
      <c r="F395" s="25" t="s">
        <v>144</v>
      </c>
      <c r="G395" s="25"/>
      <c r="H395" s="25"/>
      <c r="I395" s="26">
        <f>I398+I396</f>
        <v>5883.1</v>
      </c>
      <c r="J395" s="131">
        <f aca="true" t="shared" si="92" ref="J395:R395">J398+J396</f>
        <v>0</v>
      </c>
      <c r="K395" s="131">
        <f t="shared" si="92"/>
        <v>5883.1</v>
      </c>
      <c r="L395" s="131">
        <f t="shared" si="92"/>
        <v>5883.1</v>
      </c>
      <c r="M395" s="131">
        <f t="shared" si="92"/>
        <v>0</v>
      </c>
      <c r="N395" s="131">
        <f t="shared" si="92"/>
        <v>0</v>
      </c>
      <c r="O395" s="131">
        <f t="shared" si="92"/>
        <v>0</v>
      </c>
      <c r="P395" s="131">
        <f t="shared" si="92"/>
        <v>0</v>
      </c>
      <c r="Q395" s="131">
        <f t="shared" si="92"/>
        <v>0</v>
      </c>
      <c r="R395" s="131">
        <f t="shared" si="92"/>
        <v>5883.1</v>
      </c>
      <c r="S395" s="55"/>
    </row>
    <row r="396" spans="1:19" ht="30">
      <c r="A396" s="106" t="s">
        <v>147</v>
      </c>
      <c r="B396" s="25" t="s">
        <v>108</v>
      </c>
      <c r="C396" s="25">
        <v>10</v>
      </c>
      <c r="D396" s="25" t="s">
        <v>78</v>
      </c>
      <c r="E396" s="25" t="s">
        <v>352</v>
      </c>
      <c r="F396" s="25" t="s">
        <v>146</v>
      </c>
      <c r="G396" s="25"/>
      <c r="H396" s="25"/>
      <c r="I396" s="26">
        <f>I397</f>
        <v>5883.1</v>
      </c>
      <c r="J396" s="131">
        <f>J397</f>
        <v>0</v>
      </c>
      <c r="K396" s="131">
        <f>K397</f>
        <v>5883.1</v>
      </c>
      <c r="L396" s="131">
        <f>L397</f>
        <v>5883.1</v>
      </c>
      <c r="M396" s="131">
        <f>M397</f>
        <v>0</v>
      </c>
      <c r="N396" s="135"/>
      <c r="O396" s="135"/>
      <c r="P396" s="135"/>
      <c r="Q396" s="135"/>
      <c r="R396" s="131">
        <f>R397</f>
        <v>5883.1</v>
      </c>
      <c r="S396" s="55"/>
    </row>
    <row r="397" spans="1:19" ht="21" customHeight="1">
      <c r="A397" s="108" t="s">
        <v>122</v>
      </c>
      <c r="B397" s="27" t="s">
        <v>108</v>
      </c>
      <c r="C397" s="27">
        <v>10</v>
      </c>
      <c r="D397" s="27" t="s">
        <v>78</v>
      </c>
      <c r="E397" s="27" t="s">
        <v>352</v>
      </c>
      <c r="F397" s="27" t="s">
        <v>146</v>
      </c>
      <c r="G397" s="27" t="s">
        <v>111</v>
      </c>
      <c r="H397" s="25"/>
      <c r="I397" s="28">
        <v>5883.1</v>
      </c>
      <c r="J397" s="132">
        <v>0</v>
      </c>
      <c r="K397" s="132">
        <f>I397+J397</f>
        <v>5883.1</v>
      </c>
      <c r="L397" s="132">
        <v>5883.1</v>
      </c>
      <c r="M397" s="132">
        <v>0</v>
      </c>
      <c r="N397" s="133"/>
      <c r="O397" s="133"/>
      <c r="P397" s="133"/>
      <c r="Q397" s="133"/>
      <c r="R397" s="132">
        <f>L397+M397</f>
        <v>5883.1</v>
      </c>
      <c r="S397" s="55"/>
    </row>
    <row r="398" spans="1:19" ht="45">
      <c r="A398" s="106" t="s">
        <v>158</v>
      </c>
      <c r="B398" s="25" t="s">
        <v>108</v>
      </c>
      <c r="C398" s="25">
        <v>10</v>
      </c>
      <c r="D398" s="25" t="s">
        <v>78</v>
      </c>
      <c r="E398" s="25" t="s">
        <v>352</v>
      </c>
      <c r="F398" s="25" t="s">
        <v>148</v>
      </c>
      <c r="G398" s="25"/>
      <c r="H398" s="25"/>
      <c r="I398" s="26">
        <f t="shared" si="91"/>
        <v>0</v>
      </c>
      <c r="J398" s="131">
        <f t="shared" si="91"/>
        <v>0</v>
      </c>
      <c r="K398" s="131">
        <f t="shared" si="91"/>
        <v>0</v>
      </c>
      <c r="L398" s="131">
        <f t="shared" si="91"/>
        <v>0</v>
      </c>
      <c r="M398" s="131">
        <f t="shared" si="91"/>
        <v>0</v>
      </c>
      <c r="N398" s="135"/>
      <c r="O398" s="135"/>
      <c r="P398" s="135"/>
      <c r="Q398" s="135"/>
      <c r="R398" s="131">
        <f>R399</f>
        <v>0</v>
      </c>
      <c r="S398" s="55"/>
    </row>
    <row r="399" spans="1:19" ht="21.75" customHeight="1">
      <c r="A399" s="108" t="s">
        <v>122</v>
      </c>
      <c r="B399" s="27" t="s">
        <v>108</v>
      </c>
      <c r="C399" s="27">
        <v>10</v>
      </c>
      <c r="D399" s="27" t="s">
        <v>78</v>
      </c>
      <c r="E399" s="27" t="s">
        <v>352</v>
      </c>
      <c r="F399" s="27" t="s">
        <v>148</v>
      </c>
      <c r="G399" s="27" t="s">
        <v>111</v>
      </c>
      <c r="H399" s="27"/>
      <c r="I399" s="28">
        <v>0</v>
      </c>
      <c r="J399" s="132">
        <v>0</v>
      </c>
      <c r="K399" s="132">
        <f>I399+J399</f>
        <v>0</v>
      </c>
      <c r="L399" s="132">
        <v>0</v>
      </c>
      <c r="M399" s="133">
        <v>0</v>
      </c>
      <c r="N399" s="133"/>
      <c r="O399" s="133"/>
      <c r="P399" s="133"/>
      <c r="Q399" s="133"/>
      <c r="R399" s="133">
        <f>L399+M399</f>
        <v>0</v>
      </c>
      <c r="S399" s="55"/>
    </row>
    <row r="400" spans="1:19" ht="18">
      <c r="A400" s="61" t="s">
        <v>90</v>
      </c>
      <c r="B400" s="43" t="s">
        <v>108</v>
      </c>
      <c r="C400" s="43" t="s">
        <v>92</v>
      </c>
      <c r="D400" s="43" t="s">
        <v>79</v>
      </c>
      <c r="E400" s="43"/>
      <c r="F400" s="43"/>
      <c r="G400" s="43"/>
      <c r="H400" s="43"/>
      <c r="I400" s="44">
        <f>I401</f>
        <v>64</v>
      </c>
      <c r="J400" s="130">
        <f>J401</f>
        <v>0</v>
      </c>
      <c r="K400" s="130">
        <f>K401</f>
        <v>64</v>
      </c>
      <c r="L400" s="130">
        <f>L401</f>
        <v>64</v>
      </c>
      <c r="M400" s="130">
        <f>M401</f>
        <v>0</v>
      </c>
      <c r="N400" s="135"/>
      <c r="O400" s="135"/>
      <c r="P400" s="135"/>
      <c r="Q400" s="135"/>
      <c r="R400" s="130">
        <f>R401</f>
        <v>64</v>
      </c>
      <c r="S400" s="55"/>
    </row>
    <row r="401" spans="1:19" ht="24" customHeight="1">
      <c r="A401" s="106" t="s">
        <v>53</v>
      </c>
      <c r="B401" s="25" t="s">
        <v>108</v>
      </c>
      <c r="C401" s="25" t="s">
        <v>92</v>
      </c>
      <c r="D401" s="25" t="s">
        <v>79</v>
      </c>
      <c r="E401" s="25" t="s">
        <v>265</v>
      </c>
      <c r="F401" s="25"/>
      <c r="G401" s="25"/>
      <c r="H401" s="25"/>
      <c r="I401" s="26">
        <f>I402+I406</f>
        <v>64</v>
      </c>
      <c r="J401" s="131">
        <f>J402+J406</f>
        <v>0</v>
      </c>
      <c r="K401" s="131">
        <f>K402+K406</f>
        <v>64</v>
      </c>
      <c r="L401" s="131">
        <f>L402+L406</f>
        <v>64</v>
      </c>
      <c r="M401" s="131">
        <f>M402+M406</f>
        <v>0</v>
      </c>
      <c r="N401" s="135"/>
      <c r="O401" s="135"/>
      <c r="P401" s="135"/>
      <c r="Q401" s="135"/>
      <c r="R401" s="131">
        <f>R402+R406</f>
        <v>64</v>
      </c>
      <c r="S401" s="55"/>
    </row>
    <row r="402" spans="1:19" ht="75">
      <c r="A402" s="109" t="s">
        <v>183</v>
      </c>
      <c r="B402" s="25" t="s">
        <v>108</v>
      </c>
      <c r="C402" s="25" t="s">
        <v>92</v>
      </c>
      <c r="D402" s="25" t="s">
        <v>79</v>
      </c>
      <c r="E402" s="25" t="s">
        <v>353</v>
      </c>
      <c r="F402" s="25"/>
      <c r="G402" s="25"/>
      <c r="H402" s="25"/>
      <c r="I402" s="26">
        <f aca="true" t="shared" si="93" ref="I402:M404">I403</f>
        <v>24</v>
      </c>
      <c r="J402" s="131">
        <f t="shared" si="93"/>
        <v>0</v>
      </c>
      <c r="K402" s="131">
        <f t="shared" si="93"/>
        <v>24</v>
      </c>
      <c r="L402" s="131">
        <f t="shared" si="93"/>
        <v>24</v>
      </c>
      <c r="M402" s="131">
        <f t="shared" si="93"/>
        <v>0</v>
      </c>
      <c r="N402" s="135"/>
      <c r="O402" s="135"/>
      <c r="P402" s="135"/>
      <c r="Q402" s="135"/>
      <c r="R402" s="131">
        <f>R403</f>
        <v>24</v>
      </c>
      <c r="S402" s="55"/>
    </row>
    <row r="403" spans="1:19" ht="30">
      <c r="A403" s="106" t="s">
        <v>145</v>
      </c>
      <c r="B403" s="25" t="s">
        <v>108</v>
      </c>
      <c r="C403" s="25">
        <v>10</v>
      </c>
      <c r="D403" s="25" t="s">
        <v>79</v>
      </c>
      <c r="E403" s="25" t="s">
        <v>353</v>
      </c>
      <c r="F403" s="25" t="s">
        <v>144</v>
      </c>
      <c r="G403" s="25"/>
      <c r="H403" s="25"/>
      <c r="I403" s="26">
        <f t="shared" si="93"/>
        <v>24</v>
      </c>
      <c r="J403" s="131">
        <f t="shared" si="93"/>
        <v>0</v>
      </c>
      <c r="K403" s="131">
        <f t="shared" si="93"/>
        <v>24</v>
      </c>
      <c r="L403" s="131">
        <f t="shared" si="93"/>
        <v>24</v>
      </c>
      <c r="M403" s="131">
        <f t="shared" si="93"/>
        <v>0</v>
      </c>
      <c r="N403" s="135"/>
      <c r="O403" s="135"/>
      <c r="P403" s="135"/>
      <c r="Q403" s="135"/>
      <c r="R403" s="131">
        <f>R404</f>
        <v>24</v>
      </c>
      <c r="S403" s="55"/>
    </row>
    <row r="404" spans="1:19" ht="30">
      <c r="A404" s="106" t="s">
        <v>147</v>
      </c>
      <c r="B404" s="25" t="s">
        <v>108</v>
      </c>
      <c r="C404" s="25">
        <v>10</v>
      </c>
      <c r="D404" s="25" t="s">
        <v>79</v>
      </c>
      <c r="E404" s="25" t="s">
        <v>353</v>
      </c>
      <c r="F404" s="25" t="s">
        <v>146</v>
      </c>
      <c r="G404" s="25"/>
      <c r="H404" s="25"/>
      <c r="I404" s="26">
        <f t="shared" si="93"/>
        <v>24</v>
      </c>
      <c r="J404" s="131">
        <f t="shared" si="93"/>
        <v>0</v>
      </c>
      <c r="K404" s="131">
        <f t="shared" si="93"/>
        <v>24</v>
      </c>
      <c r="L404" s="131">
        <f t="shared" si="93"/>
        <v>24</v>
      </c>
      <c r="M404" s="131">
        <f t="shared" si="93"/>
        <v>0</v>
      </c>
      <c r="N404" s="135"/>
      <c r="O404" s="135"/>
      <c r="P404" s="135"/>
      <c r="Q404" s="135"/>
      <c r="R404" s="131">
        <f>R405</f>
        <v>24</v>
      </c>
      <c r="S404" s="55"/>
    </row>
    <row r="405" spans="1:19" ht="24" customHeight="1">
      <c r="A405" s="108" t="s">
        <v>122</v>
      </c>
      <c r="B405" s="27" t="s">
        <v>108</v>
      </c>
      <c r="C405" s="27">
        <v>10</v>
      </c>
      <c r="D405" s="27" t="s">
        <v>79</v>
      </c>
      <c r="E405" s="27" t="s">
        <v>353</v>
      </c>
      <c r="F405" s="27" t="s">
        <v>146</v>
      </c>
      <c r="G405" s="27" t="s">
        <v>111</v>
      </c>
      <c r="H405" s="27"/>
      <c r="I405" s="28">
        <v>24</v>
      </c>
      <c r="J405" s="132">
        <v>0</v>
      </c>
      <c r="K405" s="132">
        <f>I405+J405</f>
        <v>24</v>
      </c>
      <c r="L405" s="132">
        <v>24</v>
      </c>
      <c r="M405" s="133">
        <v>0</v>
      </c>
      <c r="N405" s="133"/>
      <c r="O405" s="133"/>
      <c r="P405" s="133"/>
      <c r="Q405" s="133"/>
      <c r="R405" s="133">
        <f>L405+M405</f>
        <v>24</v>
      </c>
      <c r="S405" s="55"/>
    </row>
    <row r="406" spans="1:19" ht="120">
      <c r="A406" s="109" t="s">
        <v>182</v>
      </c>
      <c r="B406" s="25" t="s">
        <v>108</v>
      </c>
      <c r="C406" s="25" t="s">
        <v>92</v>
      </c>
      <c r="D406" s="25" t="s">
        <v>79</v>
      </c>
      <c r="E406" s="25" t="s">
        <v>354</v>
      </c>
      <c r="F406" s="25"/>
      <c r="G406" s="25"/>
      <c r="H406" s="25"/>
      <c r="I406" s="26">
        <f aca="true" t="shared" si="94" ref="I406:M408">I407</f>
        <v>40</v>
      </c>
      <c r="J406" s="131">
        <f t="shared" si="94"/>
        <v>0</v>
      </c>
      <c r="K406" s="131">
        <f t="shared" si="94"/>
        <v>40</v>
      </c>
      <c r="L406" s="131">
        <f t="shared" si="94"/>
        <v>40</v>
      </c>
      <c r="M406" s="131">
        <f t="shared" si="94"/>
        <v>0</v>
      </c>
      <c r="N406" s="135"/>
      <c r="O406" s="135"/>
      <c r="P406" s="135"/>
      <c r="Q406" s="135"/>
      <c r="R406" s="131">
        <f>R407</f>
        <v>40</v>
      </c>
      <c r="S406" s="55"/>
    </row>
    <row r="407" spans="1:19" ht="30">
      <c r="A407" s="106" t="s">
        <v>145</v>
      </c>
      <c r="B407" s="25" t="s">
        <v>108</v>
      </c>
      <c r="C407" s="25">
        <v>10</v>
      </c>
      <c r="D407" s="25" t="s">
        <v>79</v>
      </c>
      <c r="E407" s="25" t="s">
        <v>354</v>
      </c>
      <c r="F407" s="25" t="s">
        <v>144</v>
      </c>
      <c r="G407" s="25"/>
      <c r="H407" s="25"/>
      <c r="I407" s="26">
        <f t="shared" si="94"/>
        <v>40</v>
      </c>
      <c r="J407" s="131">
        <f t="shared" si="94"/>
        <v>0</v>
      </c>
      <c r="K407" s="131">
        <f t="shared" si="94"/>
        <v>40</v>
      </c>
      <c r="L407" s="131">
        <f t="shared" si="94"/>
        <v>40</v>
      </c>
      <c r="M407" s="131">
        <f t="shared" si="94"/>
        <v>0</v>
      </c>
      <c r="N407" s="135"/>
      <c r="O407" s="135"/>
      <c r="P407" s="135"/>
      <c r="Q407" s="135"/>
      <c r="R407" s="131">
        <f>R408</f>
        <v>40</v>
      </c>
      <c r="S407" s="55"/>
    </row>
    <row r="408" spans="1:19" ht="45">
      <c r="A408" s="106" t="s">
        <v>158</v>
      </c>
      <c r="B408" s="25" t="s">
        <v>108</v>
      </c>
      <c r="C408" s="25">
        <v>10</v>
      </c>
      <c r="D408" s="25" t="s">
        <v>79</v>
      </c>
      <c r="E408" s="25" t="s">
        <v>354</v>
      </c>
      <c r="F408" s="25" t="s">
        <v>148</v>
      </c>
      <c r="G408" s="25"/>
      <c r="H408" s="25"/>
      <c r="I408" s="26">
        <f t="shared" si="94"/>
        <v>40</v>
      </c>
      <c r="J408" s="131">
        <f t="shared" si="94"/>
        <v>0</v>
      </c>
      <c r="K408" s="131">
        <f t="shared" si="94"/>
        <v>40</v>
      </c>
      <c r="L408" s="131">
        <f t="shared" si="94"/>
        <v>40</v>
      </c>
      <c r="M408" s="131">
        <f t="shared" si="94"/>
        <v>0</v>
      </c>
      <c r="N408" s="135"/>
      <c r="O408" s="135"/>
      <c r="P408" s="135"/>
      <c r="Q408" s="135"/>
      <c r="R408" s="131">
        <f>R409</f>
        <v>40</v>
      </c>
      <c r="S408" s="55"/>
    </row>
    <row r="409" spans="1:19" ht="24" customHeight="1">
      <c r="A409" s="108" t="s">
        <v>122</v>
      </c>
      <c r="B409" s="27" t="s">
        <v>108</v>
      </c>
      <c r="C409" s="27">
        <v>10</v>
      </c>
      <c r="D409" s="27" t="s">
        <v>79</v>
      </c>
      <c r="E409" s="27" t="s">
        <v>355</v>
      </c>
      <c r="F409" s="27" t="s">
        <v>148</v>
      </c>
      <c r="G409" s="27" t="s">
        <v>111</v>
      </c>
      <c r="H409" s="27"/>
      <c r="I409" s="28">
        <v>40</v>
      </c>
      <c r="J409" s="132">
        <v>0</v>
      </c>
      <c r="K409" s="132">
        <f>I409+J409</f>
        <v>40</v>
      </c>
      <c r="L409" s="132">
        <v>40</v>
      </c>
      <c r="M409" s="133">
        <v>0</v>
      </c>
      <c r="N409" s="133"/>
      <c r="O409" s="133"/>
      <c r="P409" s="133"/>
      <c r="Q409" s="133"/>
      <c r="R409" s="133">
        <f>L409+M409</f>
        <v>40</v>
      </c>
      <c r="S409" s="55"/>
    </row>
    <row r="410" spans="1:19" ht="18">
      <c r="A410" s="61" t="s">
        <v>126</v>
      </c>
      <c r="B410" s="43" t="s">
        <v>108</v>
      </c>
      <c r="C410" s="43" t="s">
        <v>92</v>
      </c>
      <c r="D410" s="43" t="s">
        <v>81</v>
      </c>
      <c r="E410" s="43"/>
      <c r="F410" s="43"/>
      <c r="G410" s="43"/>
      <c r="H410" s="43"/>
      <c r="I410" s="44">
        <f>I411</f>
        <v>12348.1</v>
      </c>
      <c r="J410" s="130">
        <f>J411</f>
        <v>0</v>
      </c>
      <c r="K410" s="130">
        <f>K411</f>
        <v>12348.1</v>
      </c>
      <c r="L410" s="130">
        <f>L411</f>
        <v>12348.1</v>
      </c>
      <c r="M410" s="130">
        <f>M411</f>
        <v>0</v>
      </c>
      <c r="N410" s="135"/>
      <c r="O410" s="135"/>
      <c r="P410" s="135"/>
      <c r="Q410" s="135"/>
      <c r="R410" s="130">
        <f>R411</f>
        <v>12348.1</v>
      </c>
      <c r="S410" s="55"/>
    </row>
    <row r="411" spans="1:19" ht="24" customHeight="1">
      <c r="A411" s="106" t="s">
        <v>53</v>
      </c>
      <c r="B411" s="25" t="s">
        <v>108</v>
      </c>
      <c r="C411" s="25" t="s">
        <v>92</v>
      </c>
      <c r="D411" s="25" t="s">
        <v>81</v>
      </c>
      <c r="E411" s="25" t="s">
        <v>265</v>
      </c>
      <c r="F411" s="25"/>
      <c r="G411" s="25"/>
      <c r="H411" s="25"/>
      <c r="I411" s="26">
        <f>I412+I416+I420+I426+I430</f>
        <v>12348.1</v>
      </c>
      <c r="J411" s="131">
        <f>J412+J416+J420+J426+J430</f>
        <v>0</v>
      </c>
      <c r="K411" s="131">
        <f>K412+K416+K420+K426+K430</f>
        <v>12348.1</v>
      </c>
      <c r="L411" s="131">
        <f>L412+L416+L420+L426+L430</f>
        <v>12348.1</v>
      </c>
      <c r="M411" s="131">
        <f>M412+M416+M420+M426+M430</f>
        <v>0</v>
      </c>
      <c r="N411" s="135"/>
      <c r="O411" s="135"/>
      <c r="P411" s="135"/>
      <c r="Q411" s="135"/>
      <c r="R411" s="131">
        <f>R412+R416+R420+R426+R430</f>
        <v>12348.1</v>
      </c>
      <c r="S411" s="55"/>
    </row>
    <row r="412" spans="1:19" ht="75">
      <c r="A412" s="111" t="s">
        <v>52</v>
      </c>
      <c r="B412" s="25" t="s">
        <v>108</v>
      </c>
      <c r="C412" s="25" t="s">
        <v>92</v>
      </c>
      <c r="D412" s="25" t="s">
        <v>81</v>
      </c>
      <c r="E412" s="25" t="s">
        <v>356</v>
      </c>
      <c r="F412" s="25"/>
      <c r="G412" s="25"/>
      <c r="H412" s="25"/>
      <c r="I412" s="26">
        <f aca="true" t="shared" si="95" ref="I412:M414">I413</f>
        <v>187.2</v>
      </c>
      <c r="J412" s="131">
        <f t="shared" si="95"/>
        <v>0</v>
      </c>
      <c r="K412" s="131">
        <f t="shared" si="95"/>
        <v>187.2</v>
      </c>
      <c r="L412" s="131">
        <f t="shared" si="95"/>
        <v>187.2</v>
      </c>
      <c r="M412" s="131">
        <f t="shared" si="95"/>
        <v>0</v>
      </c>
      <c r="N412" s="135"/>
      <c r="O412" s="135"/>
      <c r="P412" s="135"/>
      <c r="Q412" s="135"/>
      <c r="R412" s="131">
        <f>R413</f>
        <v>187.2</v>
      </c>
      <c r="S412" s="55"/>
    </row>
    <row r="413" spans="1:19" ht="30">
      <c r="A413" s="106" t="s">
        <v>145</v>
      </c>
      <c r="B413" s="25" t="s">
        <v>108</v>
      </c>
      <c r="C413" s="25" t="s">
        <v>92</v>
      </c>
      <c r="D413" s="25" t="s">
        <v>81</v>
      </c>
      <c r="E413" s="25" t="s">
        <v>356</v>
      </c>
      <c r="F413" s="25" t="s">
        <v>144</v>
      </c>
      <c r="G413" s="25"/>
      <c r="H413" s="25"/>
      <c r="I413" s="26">
        <f t="shared" si="95"/>
        <v>187.2</v>
      </c>
      <c r="J413" s="131">
        <f t="shared" si="95"/>
        <v>0</v>
      </c>
      <c r="K413" s="131">
        <f t="shared" si="95"/>
        <v>187.2</v>
      </c>
      <c r="L413" s="131">
        <f t="shared" si="95"/>
        <v>187.2</v>
      </c>
      <c r="M413" s="131">
        <f t="shared" si="95"/>
        <v>0</v>
      </c>
      <c r="N413" s="135"/>
      <c r="O413" s="135"/>
      <c r="P413" s="135"/>
      <c r="Q413" s="135"/>
      <c r="R413" s="131">
        <f>R414</f>
        <v>187.2</v>
      </c>
      <c r="S413" s="55"/>
    </row>
    <row r="414" spans="1:19" ht="30">
      <c r="A414" s="106" t="s">
        <v>147</v>
      </c>
      <c r="B414" s="25" t="s">
        <v>108</v>
      </c>
      <c r="C414" s="25" t="s">
        <v>92</v>
      </c>
      <c r="D414" s="25" t="s">
        <v>81</v>
      </c>
      <c r="E414" s="25" t="s">
        <v>356</v>
      </c>
      <c r="F414" s="25" t="s">
        <v>146</v>
      </c>
      <c r="G414" s="25"/>
      <c r="H414" s="25"/>
      <c r="I414" s="26">
        <f t="shared" si="95"/>
        <v>187.2</v>
      </c>
      <c r="J414" s="131">
        <f t="shared" si="95"/>
        <v>0</v>
      </c>
      <c r="K414" s="131">
        <f t="shared" si="95"/>
        <v>187.2</v>
      </c>
      <c r="L414" s="131">
        <f t="shared" si="95"/>
        <v>187.2</v>
      </c>
      <c r="M414" s="131">
        <f t="shared" si="95"/>
        <v>0</v>
      </c>
      <c r="N414" s="135"/>
      <c r="O414" s="135"/>
      <c r="P414" s="135"/>
      <c r="Q414" s="135"/>
      <c r="R414" s="131">
        <f>R415</f>
        <v>187.2</v>
      </c>
      <c r="S414" s="55"/>
    </row>
    <row r="415" spans="1:19" ht="24" customHeight="1">
      <c r="A415" s="108" t="s">
        <v>123</v>
      </c>
      <c r="B415" s="27" t="s">
        <v>108</v>
      </c>
      <c r="C415" s="27" t="s">
        <v>92</v>
      </c>
      <c r="D415" s="27" t="s">
        <v>81</v>
      </c>
      <c r="E415" s="27" t="s">
        <v>356</v>
      </c>
      <c r="F415" s="27" t="s">
        <v>146</v>
      </c>
      <c r="G415" s="27" t="s">
        <v>112</v>
      </c>
      <c r="H415" s="27"/>
      <c r="I415" s="28">
        <v>187.2</v>
      </c>
      <c r="J415" s="132">
        <v>0</v>
      </c>
      <c r="K415" s="132">
        <f>I415+J415</f>
        <v>187.2</v>
      </c>
      <c r="L415" s="132">
        <v>187.2</v>
      </c>
      <c r="M415" s="133">
        <v>0</v>
      </c>
      <c r="N415" s="133"/>
      <c r="O415" s="133"/>
      <c r="P415" s="133"/>
      <c r="Q415" s="133"/>
      <c r="R415" s="133">
        <f>L415+M415</f>
        <v>187.2</v>
      </c>
      <c r="S415" s="55"/>
    </row>
    <row r="416" spans="1:19" ht="210">
      <c r="A416" s="113" t="s">
        <v>229</v>
      </c>
      <c r="B416" s="25" t="s">
        <v>108</v>
      </c>
      <c r="C416" s="25" t="s">
        <v>92</v>
      </c>
      <c r="D416" s="25" t="s">
        <v>81</v>
      </c>
      <c r="E416" s="25" t="s">
        <v>357</v>
      </c>
      <c r="F416" s="25"/>
      <c r="G416" s="25"/>
      <c r="H416" s="25"/>
      <c r="I416" s="26">
        <f aca="true" t="shared" si="96" ref="I416:M418">I417</f>
        <v>0</v>
      </c>
      <c r="J416" s="131">
        <f t="shared" si="96"/>
        <v>0</v>
      </c>
      <c r="K416" s="131">
        <f t="shared" si="96"/>
        <v>0</v>
      </c>
      <c r="L416" s="131">
        <f t="shared" si="96"/>
        <v>0</v>
      </c>
      <c r="M416" s="131">
        <f t="shared" si="96"/>
        <v>0</v>
      </c>
      <c r="N416" s="135"/>
      <c r="O416" s="135"/>
      <c r="P416" s="135"/>
      <c r="Q416" s="135"/>
      <c r="R416" s="131">
        <f>R417</f>
        <v>0</v>
      </c>
      <c r="S416" s="55"/>
    </row>
    <row r="417" spans="1:19" ht="36" customHeight="1">
      <c r="A417" s="106" t="s">
        <v>145</v>
      </c>
      <c r="B417" s="25" t="s">
        <v>108</v>
      </c>
      <c r="C417" s="25">
        <v>10</v>
      </c>
      <c r="D417" s="25" t="s">
        <v>81</v>
      </c>
      <c r="E417" s="25" t="s">
        <v>357</v>
      </c>
      <c r="F417" s="25" t="s">
        <v>144</v>
      </c>
      <c r="G417" s="25"/>
      <c r="H417" s="25"/>
      <c r="I417" s="26">
        <f t="shared" si="96"/>
        <v>0</v>
      </c>
      <c r="J417" s="131">
        <f t="shared" si="96"/>
        <v>0</v>
      </c>
      <c r="K417" s="131">
        <f t="shared" si="96"/>
        <v>0</v>
      </c>
      <c r="L417" s="131">
        <f t="shared" si="96"/>
        <v>0</v>
      </c>
      <c r="M417" s="131">
        <f t="shared" si="96"/>
        <v>0</v>
      </c>
      <c r="N417" s="135"/>
      <c r="O417" s="135"/>
      <c r="P417" s="135"/>
      <c r="Q417" s="135"/>
      <c r="R417" s="131">
        <f>R418</f>
        <v>0</v>
      </c>
      <c r="S417" s="55"/>
    </row>
    <row r="418" spans="1:19" ht="48" customHeight="1">
      <c r="A418" s="106" t="s">
        <v>158</v>
      </c>
      <c r="B418" s="25" t="s">
        <v>108</v>
      </c>
      <c r="C418" s="25">
        <v>10</v>
      </c>
      <c r="D418" s="25" t="s">
        <v>81</v>
      </c>
      <c r="E418" s="25" t="s">
        <v>357</v>
      </c>
      <c r="F418" s="25" t="s">
        <v>148</v>
      </c>
      <c r="G418" s="25"/>
      <c r="H418" s="25"/>
      <c r="I418" s="26">
        <f t="shared" si="96"/>
        <v>0</v>
      </c>
      <c r="J418" s="131">
        <f t="shared" si="96"/>
        <v>0</v>
      </c>
      <c r="K418" s="131">
        <f t="shared" si="96"/>
        <v>0</v>
      </c>
      <c r="L418" s="131">
        <f t="shared" si="96"/>
        <v>0</v>
      </c>
      <c r="M418" s="131">
        <f t="shared" si="96"/>
        <v>0</v>
      </c>
      <c r="N418" s="135"/>
      <c r="O418" s="135"/>
      <c r="P418" s="135"/>
      <c r="Q418" s="135"/>
      <c r="R418" s="131">
        <f>R419</f>
        <v>0</v>
      </c>
      <c r="S418" s="55"/>
    </row>
    <row r="419" spans="1:19" ht="22.5" customHeight="1">
      <c r="A419" s="108" t="s">
        <v>123</v>
      </c>
      <c r="B419" s="27" t="s">
        <v>108</v>
      </c>
      <c r="C419" s="27">
        <v>10</v>
      </c>
      <c r="D419" s="27" t="s">
        <v>81</v>
      </c>
      <c r="E419" s="27" t="s">
        <v>357</v>
      </c>
      <c r="F419" s="27" t="s">
        <v>148</v>
      </c>
      <c r="G419" s="27" t="s">
        <v>112</v>
      </c>
      <c r="H419" s="27"/>
      <c r="I419" s="28">
        <v>0</v>
      </c>
      <c r="J419" s="132">
        <v>0</v>
      </c>
      <c r="K419" s="132">
        <f>I419+J419</f>
        <v>0</v>
      </c>
      <c r="L419" s="132">
        <v>0</v>
      </c>
      <c r="M419" s="133">
        <v>0</v>
      </c>
      <c r="N419" s="133"/>
      <c r="O419" s="133"/>
      <c r="P419" s="133"/>
      <c r="Q419" s="133"/>
      <c r="R419" s="133">
        <f>L419+M419</f>
        <v>0</v>
      </c>
      <c r="S419" s="55"/>
    </row>
    <row r="420" spans="1:19" ht="75">
      <c r="A420" s="111" t="s">
        <v>168</v>
      </c>
      <c r="B420" s="25" t="s">
        <v>108</v>
      </c>
      <c r="C420" s="25" t="s">
        <v>92</v>
      </c>
      <c r="D420" s="25" t="s">
        <v>81</v>
      </c>
      <c r="E420" s="25" t="s">
        <v>358</v>
      </c>
      <c r="F420" s="25"/>
      <c r="G420" s="25"/>
      <c r="H420" s="25"/>
      <c r="I420" s="26">
        <f>I421</f>
        <v>11960.9</v>
      </c>
      <c r="J420" s="131">
        <f>J421</f>
        <v>0</v>
      </c>
      <c r="K420" s="131">
        <f>K421</f>
        <v>11960.9</v>
      </c>
      <c r="L420" s="131">
        <f>L421</f>
        <v>11960.9</v>
      </c>
      <c r="M420" s="131">
        <f>M421</f>
        <v>0</v>
      </c>
      <c r="N420" s="135"/>
      <c r="O420" s="135"/>
      <c r="P420" s="135"/>
      <c r="Q420" s="135"/>
      <c r="R420" s="131">
        <f>R421</f>
        <v>11960.9</v>
      </c>
      <c r="S420" s="55"/>
    </row>
    <row r="421" spans="1:19" ht="30">
      <c r="A421" s="106" t="s">
        <v>145</v>
      </c>
      <c r="B421" s="25" t="s">
        <v>108</v>
      </c>
      <c r="C421" s="25">
        <v>10</v>
      </c>
      <c r="D421" s="25" t="s">
        <v>81</v>
      </c>
      <c r="E421" s="25" t="s">
        <v>358</v>
      </c>
      <c r="F421" s="25" t="s">
        <v>144</v>
      </c>
      <c r="G421" s="25"/>
      <c r="H421" s="25"/>
      <c r="I421" s="26">
        <f>I422+I424</f>
        <v>11960.9</v>
      </c>
      <c r="J421" s="131">
        <f>J422+J424</f>
        <v>0</v>
      </c>
      <c r="K421" s="131">
        <f>K422+K424</f>
        <v>11960.9</v>
      </c>
      <c r="L421" s="131">
        <f>L422+L424</f>
        <v>11960.9</v>
      </c>
      <c r="M421" s="131">
        <f>M422+M424</f>
        <v>0</v>
      </c>
      <c r="N421" s="135"/>
      <c r="O421" s="135"/>
      <c r="P421" s="135"/>
      <c r="Q421" s="135"/>
      <c r="R421" s="131">
        <f>R422+R424</f>
        <v>11960.9</v>
      </c>
      <c r="S421" s="55"/>
    </row>
    <row r="422" spans="1:19" ht="30">
      <c r="A422" s="106" t="s">
        <v>147</v>
      </c>
      <c r="B422" s="25" t="s">
        <v>108</v>
      </c>
      <c r="C422" s="25">
        <v>10</v>
      </c>
      <c r="D422" s="25" t="s">
        <v>81</v>
      </c>
      <c r="E422" s="25" t="s">
        <v>358</v>
      </c>
      <c r="F422" s="25" t="s">
        <v>146</v>
      </c>
      <c r="G422" s="25"/>
      <c r="H422" s="25"/>
      <c r="I422" s="26">
        <f>I423</f>
        <v>8560.9</v>
      </c>
      <c r="J422" s="131">
        <f>J423</f>
        <v>0</v>
      </c>
      <c r="K422" s="131">
        <f>K423</f>
        <v>8560.9</v>
      </c>
      <c r="L422" s="131">
        <f>L423</f>
        <v>8560.9</v>
      </c>
      <c r="M422" s="131">
        <f>M423</f>
        <v>0</v>
      </c>
      <c r="N422" s="135"/>
      <c r="O422" s="135"/>
      <c r="P422" s="135"/>
      <c r="Q422" s="135"/>
      <c r="R422" s="131">
        <f>R423</f>
        <v>8560.9</v>
      </c>
      <c r="S422" s="55"/>
    </row>
    <row r="423" spans="1:19" ht="21.75" customHeight="1">
      <c r="A423" s="108" t="s">
        <v>123</v>
      </c>
      <c r="B423" s="27" t="s">
        <v>108</v>
      </c>
      <c r="C423" s="27">
        <v>10</v>
      </c>
      <c r="D423" s="27" t="s">
        <v>81</v>
      </c>
      <c r="E423" s="27" t="s">
        <v>358</v>
      </c>
      <c r="F423" s="27" t="s">
        <v>146</v>
      </c>
      <c r="G423" s="27" t="s">
        <v>112</v>
      </c>
      <c r="H423" s="27"/>
      <c r="I423" s="28">
        <v>8560.9</v>
      </c>
      <c r="J423" s="132">
        <v>0</v>
      </c>
      <c r="K423" s="132">
        <f>I423+J423</f>
        <v>8560.9</v>
      </c>
      <c r="L423" s="132">
        <v>8560.9</v>
      </c>
      <c r="M423" s="133">
        <v>0</v>
      </c>
      <c r="N423" s="133"/>
      <c r="O423" s="133"/>
      <c r="P423" s="133"/>
      <c r="Q423" s="133"/>
      <c r="R423" s="133">
        <f>L423+M423</f>
        <v>8560.9</v>
      </c>
      <c r="S423" s="55"/>
    </row>
    <row r="424" spans="1:19" ht="45">
      <c r="A424" s="106" t="s">
        <v>158</v>
      </c>
      <c r="B424" s="25" t="s">
        <v>108</v>
      </c>
      <c r="C424" s="25">
        <v>10</v>
      </c>
      <c r="D424" s="25" t="s">
        <v>81</v>
      </c>
      <c r="E424" s="25" t="s">
        <v>358</v>
      </c>
      <c r="F424" s="25" t="s">
        <v>148</v>
      </c>
      <c r="G424" s="27"/>
      <c r="H424" s="27"/>
      <c r="I424" s="26">
        <f>I425</f>
        <v>3400</v>
      </c>
      <c r="J424" s="131">
        <f>J425</f>
        <v>0</v>
      </c>
      <c r="K424" s="131">
        <f>K425</f>
        <v>3400</v>
      </c>
      <c r="L424" s="131">
        <f>L425</f>
        <v>3400</v>
      </c>
      <c r="M424" s="131">
        <f>M425</f>
        <v>0</v>
      </c>
      <c r="N424" s="135"/>
      <c r="O424" s="135"/>
      <c r="P424" s="135"/>
      <c r="Q424" s="135"/>
      <c r="R424" s="131">
        <f>R425</f>
        <v>3400</v>
      </c>
      <c r="S424" s="55"/>
    </row>
    <row r="425" spans="1:19" ht="23.25" customHeight="1">
      <c r="A425" s="108" t="s">
        <v>123</v>
      </c>
      <c r="B425" s="27" t="s">
        <v>108</v>
      </c>
      <c r="C425" s="27">
        <v>10</v>
      </c>
      <c r="D425" s="27" t="s">
        <v>81</v>
      </c>
      <c r="E425" s="27" t="s">
        <v>358</v>
      </c>
      <c r="F425" s="27" t="s">
        <v>148</v>
      </c>
      <c r="G425" s="27" t="s">
        <v>112</v>
      </c>
      <c r="H425" s="27"/>
      <c r="I425" s="28">
        <v>3400</v>
      </c>
      <c r="J425" s="132">
        <v>0</v>
      </c>
      <c r="K425" s="132">
        <f>I425+J425</f>
        <v>3400</v>
      </c>
      <c r="L425" s="132">
        <v>3400</v>
      </c>
      <c r="M425" s="133">
        <v>0</v>
      </c>
      <c r="N425" s="133"/>
      <c r="O425" s="133"/>
      <c r="P425" s="133"/>
      <c r="Q425" s="133"/>
      <c r="R425" s="133">
        <f>L425+M425</f>
        <v>3400</v>
      </c>
      <c r="S425" s="55"/>
    </row>
    <row r="426" spans="1:19" ht="122.25" customHeight="1">
      <c r="A426" s="109" t="s">
        <v>230</v>
      </c>
      <c r="B426" s="25" t="s">
        <v>108</v>
      </c>
      <c r="C426" s="25" t="s">
        <v>92</v>
      </c>
      <c r="D426" s="25" t="s">
        <v>81</v>
      </c>
      <c r="E426" s="25" t="s">
        <v>359</v>
      </c>
      <c r="F426" s="25"/>
      <c r="G426" s="25"/>
      <c r="H426" s="25"/>
      <c r="I426" s="26">
        <f aca="true" t="shared" si="97" ref="I426:M428">I427</f>
        <v>50</v>
      </c>
      <c r="J426" s="131">
        <f t="shared" si="97"/>
        <v>0</v>
      </c>
      <c r="K426" s="131">
        <f t="shared" si="97"/>
        <v>50</v>
      </c>
      <c r="L426" s="131">
        <f t="shared" si="97"/>
        <v>50</v>
      </c>
      <c r="M426" s="131">
        <f t="shared" si="97"/>
        <v>0</v>
      </c>
      <c r="N426" s="135"/>
      <c r="O426" s="135"/>
      <c r="P426" s="135"/>
      <c r="Q426" s="135"/>
      <c r="R426" s="131">
        <f>R427</f>
        <v>50</v>
      </c>
      <c r="S426" s="55"/>
    </row>
    <row r="427" spans="1:19" ht="30">
      <c r="A427" s="106" t="s">
        <v>145</v>
      </c>
      <c r="B427" s="25" t="s">
        <v>108</v>
      </c>
      <c r="C427" s="25">
        <v>10</v>
      </c>
      <c r="D427" s="25" t="s">
        <v>81</v>
      </c>
      <c r="E427" s="25" t="s">
        <v>359</v>
      </c>
      <c r="F427" s="25" t="s">
        <v>144</v>
      </c>
      <c r="G427" s="25"/>
      <c r="H427" s="27"/>
      <c r="I427" s="26">
        <f t="shared" si="97"/>
        <v>50</v>
      </c>
      <c r="J427" s="131">
        <f t="shared" si="97"/>
        <v>0</v>
      </c>
      <c r="K427" s="131">
        <f t="shared" si="97"/>
        <v>50</v>
      </c>
      <c r="L427" s="131">
        <f t="shared" si="97"/>
        <v>50</v>
      </c>
      <c r="M427" s="131">
        <f t="shared" si="97"/>
        <v>0</v>
      </c>
      <c r="N427" s="135"/>
      <c r="O427" s="135"/>
      <c r="P427" s="135"/>
      <c r="Q427" s="135"/>
      <c r="R427" s="131">
        <f>R428</f>
        <v>50</v>
      </c>
      <c r="S427" s="55"/>
    </row>
    <row r="428" spans="1:19" ht="45">
      <c r="A428" s="106" t="s">
        <v>158</v>
      </c>
      <c r="B428" s="25" t="s">
        <v>108</v>
      </c>
      <c r="C428" s="25">
        <v>10</v>
      </c>
      <c r="D428" s="25" t="s">
        <v>81</v>
      </c>
      <c r="E428" s="25" t="s">
        <v>359</v>
      </c>
      <c r="F428" s="25" t="s">
        <v>148</v>
      </c>
      <c r="G428" s="25"/>
      <c r="H428" s="27"/>
      <c r="I428" s="26">
        <f t="shared" si="97"/>
        <v>50</v>
      </c>
      <c r="J428" s="131">
        <f t="shared" si="97"/>
        <v>0</v>
      </c>
      <c r="K428" s="131">
        <f t="shared" si="97"/>
        <v>50</v>
      </c>
      <c r="L428" s="131">
        <f t="shared" si="97"/>
        <v>50</v>
      </c>
      <c r="M428" s="131">
        <f t="shared" si="97"/>
        <v>0</v>
      </c>
      <c r="N428" s="135"/>
      <c r="O428" s="135"/>
      <c r="P428" s="135"/>
      <c r="Q428" s="135"/>
      <c r="R428" s="131">
        <f>R429</f>
        <v>50</v>
      </c>
      <c r="S428" s="55"/>
    </row>
    <row r="429" spans="1:19" ht="22.5" customHeight="1">
      <c r="A429" s="108" t="s">
        <v>123</v>
      </c>
      <c r="B429" s="27" t="s">
        <v>108</v>
      </c>
      <c r="C429" s="27">
        <v>10</v>
      </c>
      <c r="D429" s="27" t="s">
        <v>81</v>
      </c>
      <c r="E429" s="27" t="s">
        <v>359</v>
      </c>
      <c r="F429" s="27" t="s">
        <v>148</v>
      </c>
      <c r="G429" s="27" t="s">
        <v>112</v>
      </c>
      <c r="H429" s="27"/>
      <c r="I429" s="28">
        <v>50</v>
      </c>
      <c r="J429" s="132">
        <v>0</v>
      </c>
      <c r="K429" s="132">
        <f>I429+J429</f>
        <v>50</v>
      </c>
      <c r="L429" s="132">
        <v>50</v>
      </c>
      <c r="M429" s="133">
        <v>0</v>
      </c>
      <c r="N429" s="133"/>
      <c r="O429" s="133"/>
      <c r="P429" s="133"/>
      <c r="Q429" s="133"/>
      <c r="R429" s="133">
        <f>L429+M429</f>
        <v>50</v>
      </c>
      <c r="S429" s="55"/>
    </row>
    <row r="430" spans="1:19" ht="75">
      <c r="A430" s="111" t="s">
        <v>231</v>
      </c>
      <c r="B430" s="25" t="s">
        <v>108</v>
      </c>
      <c r="C430" s="25" t="s">
        <v>92</v>
      </c>
      <c r="D430" s="25" t="s">
        <v>81</v>
      </c>
      <c r="E430" s="25" t="s">
        <v>360</v>
      </c>
      <c r="F430" s="25"/>
      <c r="G430" s="25"/>
      <c r="H430" s="25"/>
      <c r="I430" s="26">
        <f aca="true" t="shared" si="98" ref="I430:M432">I431</f>
        <v>150</v>
      </c>
      <c r="J430" s="131">
        <f t="shared" si="98"/>
        <v>0</v>
      </c>
      <c r="K430" s="131">
        <f t="shared" si="98"/>
        <v>150</v>
      </c>
      <c r="L430" s="131">
        <f t="shared" si="98"/>
        <v>150</v>
      </c>
      <c r="M430" s="131">
        <f t="shared" si="98"/>
        <v>0</v>
      </c>
      <c r="N430" s="135"/>
      <c r="O430" s="135"/>
      <c r="P430" s="135"/>
      <c r="Q430" s="135"/>
      <c r="R430" s="131">
        <f>R431</f>
        <v>150</v>
      </c>
      <c r="S430" s="55"/>
    </row>
    <row r="431" spans="1:19" ht="30">
      <c r="A431" s="106" t="s">
        <v>145</v>
      </c>
      <c r="B431" s="25" t="s">
        <v>108</v>
      </c>
      <c r="C431" s="25">
        <v>10</v>
      </c>
      <c r="D431" s="25" t="s">
        <v>81</v>
      </c>
      <c r="E431" s="25" t="s">
        <v>360</v>
      </c>
      <c r="F431" s="25" t="s">
        <v>144</v>
      </c>
      <c r="G431" s="25"/>
      <c r="H431" s="25"/>
      <c r="I431" s="26">
        <f t="shared" si="98"/>
        <v>150</v>
      </c>
      <c r="J431" s="131">
        <f t="shared" si="98"/>
        <v>0</v>
      </c>
      <c r="K431" s="131">
        <f t="shared" si="98"/>
        <v>150</v>
      </c>
      <c r="L431" s="131">
        <f t="shared" si="98"/>
        <v>150</v>
      </c>
      <c r="M431" s="131">
        <f t="shared" si="98"/>
        <v>0</v>
      </c>
      <c r="N431" s="135"/>
      <c r="O431" s="135"/>
      <c r="P431" s="135"/>
      <c r="Q431" s="135"/>
      <c r="R431" s="131">
        <f>R432</f>
        <v>150</v>
      </c>
      <c r="S431" s="55"/>
    </row>
    <row r="432" spans="1:19" ht="30">
      <c r="A432" s="106" t="s">
        <v>147</v>
      </c>
      <c r="B432" s="25" t="s">
        <v>108</v>
      </c>
      <c r="C432" s="25">
        <v>10</v>
      </c>
      <c r="D432" s="25" t="s">
        <v>81</v>
      </c>
      <c r="E432" s="25" t="s">
        <v>360</v>
      </c>
      <c r="F432" s="25" t="s">
        <v>146</v>
      </c>
      <c r="G432" s="25"/>
      <c r="H432" s="25"/>
      <c r="I432" s="26">
        <f t="shared" si="98"/>
        <v>150</v>
      </c>
      <c r="J432" s="131">
        <f t="shared" si="98"/>
        <v>0</v>
      </c>
      <c r="K432" s="131">
        <f t="shared" si="98"/>
        <v>150</v>
      </c>
      <c r="L432" s="131">
        <f t="shared" si="98"/>
        <v>150</v>
      </c>
      <c r="M432" s="131">
        <f t="shared" si="98"/>
        <v>0</v>
      </c>
      <c r="N432" s="135"/>
      <c r="O432" s="135"/>
      <c r="P432" s="135"/>
      <c r="Q432" s="135"/>
      <c r="R432" s="131">
        <f>R433</f>
        <v>150</v>
      </c>
      <c r="S432" s="55"/>
    </row>
    <row r="433" spans="1:19" ht="23.25" customHeight="1">
      <c r="A433" s="108" t="s">
        <v>123</v>
      </c>
      <c r="B433" s="27" t="s">
        <v>108</v>
      </c>
      <c r="C433" s="27">
        <v>10</v>
      </c>
      <c r="D433" s="27" t="s">
        <v>81</v>
      </c>
      <c r="E433" s="27" t="s">
        <v>360</v>
      </c>
      <c r="F433" s="27" t="s">
        <v>146</v>
      </c>
      <c r="G433" s="27" t="s">
        <v>112</v>
      </c>
      <c r="H433" s="27"/>
      <c r="I433" s="28">
        <v>150</v>
      </c>
      <c r="J433" s="132">
        <v>0</v>
      </c>
      <c r="K433" s="132">
        <f>I433+J433</f>
        <v>150</v>
      </c>
      <c r="L433" s="132">
        <v>150</v>
      </c>
      <c r="M433" s="133">
        <v>0</v>
      </c>
      <c r="N433" s="133"/>
      <c r="O433" s="133"/>
      <c r="P433" s="133"/>
      <c r="Q433" s="133"/>
      <c r="R433" s="133">
        <f>L433+M433</f>
        <v>150</v>
      </c>
      <c r="S433" s="55"/>
    </row>
    <row r="434" spans="1:19" ht="28.5">
      <c r="A434" s="61" t="s">
        <v>77</v>
      </c>
      <c r="B434" s="43" t="s">
        <v>108</v>
      </c>
      <c r="C434" s="43" t="s">
        <v>92</v>
      </c>
      <c r="D434" s="43" t="s">
        <v>86</v>
      </c>
      <c r="E434" s="43"/>
      <c r="F434" s="43" t="s">
        <v>98</v>
      </c>
      <c r="G434" s="43"/>
      <c r="H434" s="43"/>
      <c r="I434" s="44">
        <f aca="true" t="shared" si="99" ref="I434:M435">I435</f>
        <v>2845.9</v>
      </c>
      <c r="J434" s="130">
        <f t="shared" si="99"/>
        <v>0</v>
      </c>
      <c r="K434" s="130">
        <f t="shared" si="99"/>
        <v>2845.9</v>
      </c>
      <c r="L434" s="130">
        <f t="shared" si="99"/>
        <v>2845.9</v>
      </c>
      <c r="M434" s="130">
        <f t="shared" si="99"/>
        <v>0</v>
      </c>
      <c r="N434" s="135"/>
      <c r="O434" s="135"/>
      <c r="P434" s="135"/>
      <c r="Q434" s="135"/>
      <c r="R434" s="130">
        <f>R435</f>
        <v>2845.9</v>
      </c>
      <c r="S434" s="55"/>
    </row>
    <row r="435" spans="1:19" ht="19.5" customHeight="1">
      <c r="A435" s="106" t="s">
        <v>53</v>
      </c>
      <c r="B435" s="25" t="s">
        <v>108</v>
      </c>
      <c r="C435" s="25" t="s">
        <v>92</v>
      </c>
      <c r="D435" s="25" t="s">
        <v>86</v>
      </c>
      <c r="E435" s="25" t="s">
        <v>265</v>
      </c>
      <c r="F435" s="25"/>
      <c r="G435" s="25"/>
      <c r="H435" s="25"/>
      <c r="I435" s="26">
        <f t="shared" si="99"/>
        <v>2845.9</v>
      </c>
      <c r="J435" s="131">
        <f t="shared" si="99"/>
        <v>0</v>
      </c>
      <c r="K435" s="131">
        <f t="shared" si="99"/>
        <v>2845.9</v>
      </c>
      <c r="L435" s="131">
        <f t="shared" si="99"/>
        <v>2845.9</v>
      </c>
      <c r="M435" s="131">
        <f t="shared" si="99"/>
        <v>0</v>
      </c>
      <c r="N435" s="135"/>
      <c r="O435" s="135"/>
      <c r="P435" s="135"/>
      <c r="Q435" s="135"/>
      <c r="R435" s="131">
        <f>R436</f>
        <v>2845.9</v>
      </c>
      <c r="S435" s="55"/>
    </row>
    <row r="436" spans="1:19" ht="45.75" customHeight="1">
      <c r="A436" s="106" t="s">
        <v>54</v>
      </c>
      <c r="B436" s="25" t="s">
        <v>108</v>
      </c>
      <c r="C436" s="25">
        <v>10</v>
      </c>
      <c r="D436" s="25" t="s">
        <v>86</v>
      </c>
      <c r="E436" s="25" t="s">
        <v>361</v>
      </c>
      <c r="F436" s="25"/>
      <c r="G436" s="25"/>
      <c r="H436" s="25"/>
      <c r="I436" s="26">
        <f>I437+I440</f>
        <v>2845.9</v>
      </c>
      <c r="J436" s="131">
        <f>J437+J440</f>
        <v>0</v>
      </c>
      <c r="K436" s="131">
        <f>K437+K440</f>
        <v>2845.9</v>
      </c>
      <c r="L436" s="131">
        <f>L437+L440</f>
        <v>2845.9</v>
      </c>
      <c r="M436" s="131">
        <f>M437+M440</f>
        <v>0</v>
      </c>
      <c r="N436" s="135"/>
      <c r="O436" s="135"/>
      <c r="P436" s="135"/>
      <c r="Q436" s="135"/>
      <c r="R436" s="131">
        <f>R437+R440</f>
        <v>2845.9</v>
      </c>
      <c r="S436" s="55"/>
    </row>
    <row r="437" spans="1:19" ht="93.75" customHeight="1">
      <c r="A437" s="106" t="s">
        <v>208</v>
      </c>
      <c r="B437" s="25" t="s">
        <v>108</v>
      </c>
      <c r="C437" s="25" t="s">
        <v>92</v>
      </c>
      <c r="D437" s="25" t="s">
        <v>86</v>
      </c>
      <c r="E437" s="25" t="s">
        <v>361</v>
      </c>
      <c r="F437" s="25" t="s">
        <v>130</v>
      </c>
      <c r="G437" s="25"/>
      <c r="H437" s="25"/>
      <c r="I437" s="26">
        <f aca="true" t="shared" si="100" ref="I437:M438">I438</f>
        <v>2522.8</v>
      </c>
      <c r="J437" s="131">
        <f t="shared" si="100"/>
        <v>0</v>
      </c>
      <c r="K437" s="131">
        <f t="shared" si="100"/>
        <v>2522.8</v>
      </c>
      <c r="L437" s="131">
        <f t="shared" si="100"/>
        <v>2522.8</v>
      </c>
      <c r="M437" s="131">
        <f t="shared" si="100"/>
        <v>0</v>
      </c>
      <c r="N437" s="135"/>
      <c r="O437" s="135"/>
      <c r="P437" s="135"/>
      <c r="Q437" s="135"/>
      <c r="R437" s="131">
        <f>R438</f>
        <v>2522.8</v>
      </c>
      <c r="S437" s="55"/>
    </row>
    <row r="438" spans="1:19" ht="45">
      <c r="A438" s="106" t="s">
        <v>207</v>
      </c>
      <c r="B438" s="25" t="s">
        <v>108</v>
      </c>
      <c r="C438" s="25">
        <v>10</v>
      </c>
      <c r="D438" s="25" t="s">
        <v>86</v>
      </c>
      <c r="E438" s="25" t="s">
        <v>361</v>
      </c>
      <c r="F438" s="25" t="s">
        <v>131</v>
      </c>
      <c r="G438" s="25"/>
      <c r="H438" s="25"/>
      <c r="I438" s="26">
        <f t="shared" si="100"/>
        <v>2522.8</v>
      </c>
      <c r="J438" s="131">
        <f t="shared" si="100"/>
        <v>0</v>
      </c>
      <c r="K438" s="131">
        <f t="shared" si="100"/>
        <v>2522.8</v>
      </c>
      <c r="L438" s="131">
        <f t="shared" si="100"/>
        <v>2522.8</v>
      </c>
      <c r="M438" s="131">
        <f t="shared" si="100"/>
        <v>0</v>
      </c>
      <c r="N438" s="135"/>
      <c r="O438" s="135"/>
      <c r="P438" s="135"/>
      <c r="Q438" s="135"/>
      <c r="R438" s="131">
        <f>R439</f>
        <v>2522.8</v>
      </c>
      <c r="S438" s="55"/>
    </row>
    <row r="439" spans="1:19" ht="20.25" customHeight="1">
      <c r="A439" s="108" t="s">
        <v>123</v>
      </c>
      <c r="B439" s="27" t="s">
        <v>108</v>
      </c>
      <c r="C439" s="27">
        <v>10</v>
      </c>
      <c r="D439" s="27" t="s">
        <v>86</v>
      </c>
      <c r="E439" s="27" t="s">
        <v>361</v>
      </c>
      <c r="F439" s="27" t="s">
        <v>131</v>
      </c>
      <c r="G439" s="27" t="s">
        <v>112</v>
      </c>
      <c r="H439" s="27"/>
      <c r="I439" s="28">
        <v>2522.8</v>
      </c>
      <c r="J439" s="132">
        <v>0</v>
      </c>
      <c r="K439" s="132">
        <f>I439+J439</f>
        <v>2522.8</v>
      </c>
      <c r="L439" s="132">
        <v>2522.8</v>
      </c>
      <c r="M439" s="133">
        <v>0</v>
      </c>
      <c r="N439" s="133"/>
      <c r="O439" s="133"/>
      <c r="P439" s="133"/>
      <c r="Q439" s="133"/>
      <c r="R439" s="133">
        <f>L439+M439</f>
        <v>2522.8</v>
      </c>
      <c r="S439" s="55"/>
    </row>
    <row r="440" spans="1:19" ht="45">
      <c r="A440" s="109" t="s">
        <v>224</v>
      </c>
      <c r="B440" s="25" t="s">
        <v>108</v>
      </c>
      <c r="C440" s="25">
        <v>10</v>
      </c>
      <c r="D440" s="25" t="s">
        <v>86</v>
      </c>
      <c r="E440" s="25" t="s">
        <v>361</v>
      </c>
      <c r="F440" s="25" t="s">
        <v>132</v>
      </c>
      <c r="G440" s="25"/>
      <c r="H440" s="25"/>
      <c r="I440" s="26">
        <f aca="true" t="shared" si="101" ref="I440:M441">I441</f>
        <v>323.1</v>
      </c>
      <c r="J440" s="131">
        <f t="shared" si="101"/>
        <v>0</v>
      </c>
      <c r="K440" s="131">
        <f t="shared" si="101"/>
        <v>323.1</v>
      </c>
      <c r="L440" s="131">
        <f t="shared" si="101"/>
        <v>323.1</v>
      </c>
      <c r="M440" s="131">
        <f t="shared" si="101"/>
        <v>0</v>
      </c>
      <c r="N440" s="135"/>
      <c r="O440" s="135"/>
      <c r="P440" s="135"/>
      <c r="Q440" s="135"/>
      <c r="R440" s="131">
        <f>R441</f>
        <v>323.1</v>
      </c>
      <c r="S440" s="55"/>
    </row>
    <row r="441" spans="1:19" ht="45">
      <c r="A441" s="109" t="s">
        <v>210</v>
      </c>
      <c r="B441" s="25" t="s">
        <v>108</v>
      </c>
      <c r="C441" s="25">
        <v>10</v>
      </c>
      <c r="D441" s="25" t="s">
        <v>86</v>
      </c>
      <c r="E441" s="25" t="s">
        <v>361</v>
      </c>
      <c r="F441" s="25" t="s">
        <v>133</v>
      </c>
      <c r="G441" s="25"/>
      <c r="H441" s="25"/>
      <c r="I441" s="26">
        <f t="shared" si="101"/>
        <v>323.1</v>
      </c>
      <c r="J441" s="131">
        <f t="shared" si="101"/>
        <v>0</v>
      </c>
      <c r="K441" s="131">
        <f t="shared" si="101"/>
        <v>323.1</v>
      </c>
      <c r="L441" s="131">
        <f t="shared" si="101"/>
        <v>323.1</v>
      </c>
      <c r="M441" s="131">
        <f t="shared" si="101"/>
        <v>0</v>
      </c>
      <c r="N441" s="135"/>
      <c r="O441" s="135"/>
      <c r="P441" s="135"/>
      <c r="Q441" s="135"/>
      <c r="R441" s="131">
        <f>R442</f>
        <v>323.1</v>
      </c>
      <c r="S441" s="55"/>
    </row>
    <row r="442" spans="1:19" ht="20.25" customHeight="1">
      <c r="A442" s="108" t="s">
        <v>123</v>
      </c>
      <c r="B442" s="27" t="s">
        <v>108</v>
      </c>
      <c r="C442" s="27">
        <v>10</v>
      </c>
      <c r="D442" s="27" t="s">
        <v>86</v>
      </c>
      <c r="E442" s="27" t="s">
        <v>361</v>
      </c>
      <c r="F442" s="27" t="s">
        <v>133</v>
      </c>
      <c r="G442" s="27" t="s">
        <v>112</v>
      </c>
      <c r="H442" s="27"/>
      <c r="I442" s="28">
        <v>323.1</v>
      </c>
      <c r="J442" s="132">
        <v>0</v>
      </c>
      <c r="K442" s="132">
        <f>I442+J442</f>
        <v>323.1</v>
      </c>
      <c r="L442" s="132">
        <v>323.1</v>
      </c>
      <c r="M442" s="133">
        <v>0</v>
      </c>
      <c r="N442" s="133"/>
      <c r="O442" s="133"/>
      <c r="P442" s="133"/>
      <c r="Q442" s="133"/>
      <c r="R442" s="133">
        <f>L442+M442</f>
        <v>323.1</v>
      </c>
      <c r="S442" s="55"/>
    </row>
    <row r="443" spans="1:19" ht="47.25" customHeight="1">
      <c r="A443" s="61" t="s">
        <v>214</v>
      </c>
      <c r="B443" s="43" t="s">
        <v>215</v>
      </c>
      <c r="C443" s="43"/>
      <c r="D443" s="43"/>
      <c r="E443" s="43"/>
      <c r="F443" s="43"/>
      <c r="G443" s="43"/>
      <c r="H443" s="43"/>
      <c r="I443" s="44">
        <f>I446+I495</f>
        <v>160247.8</v>
      </c>
      <c r="J443" s="130">
        <f>J446+J495</f>
        <v>20000</v>
      </c>
      <c r="K443" s="130">
        <f>K446+K495</f>
        <v>180247.8</v>
      </c>
      <c r="L443" s="130">
        <f>L446+L495</f>
        <v>155636.3</v>
      </c>
      <c r="M443" s="130">
        <f>M446+M495</f>
        <v>0</v>
      </c>
      <c r="N443" s="135"/>
      <c r="O443" s="135"/>
      <c r="P443" s="135"/>
      <c r="Q443" s="135"/>
      <c r="R443" s="130">
        <f>R446+R495</f>
        <v>155636.3</v>
      </c>
      <c r="S443" s="55"/>
    </row>
    <row r="444" spans="1:19" ht="18">
      <c r="A444" s="61" t="s">
        <v>122</v>
      </c>
      <c r="B444" s="43" t="s">
        <v>215</v>
      </c>
      <c r="C444" s="43"/>
      <c r="D444" s="43"/>
      <c r="E444" s="43"/>
      <c r="F444" s="43"/>
      <c r="G444" s="43" t="s">
        <v>111</v>
      </c>
      <c r="H444" s="43"/>
      <c r="I444" s="44">
        <f>I452+I463+I472+I494+I511+I516+I521+I534+I539+I543+I548+I553+I558+I563+I568+I573+I584+I595+I604+I607+I527+I590+I578+I478+I486+I506</f>
        <v>42235.9</v>
      </c>
      <c r="J444" s="130">
        <f aca="true" t="shared" si="102" ref="J444:R444">J452+J463+J472+J494+J511+J516+J521+J534+J539+J543+J548+J553+J558+J563+J568+J573+J584+J595+J604+J607+J527+J590+J578+J478+J486+J506</f>
        <v>0</v>
      </c>
      <c r="K444" s="130">
        <f t="shared" si="102"/>
        <v>42235.9</v>
      </c>
      <c r="L444" s="130">
        <f t="shared" si="102"/>
        <v>32611.5</v>
      </c>
      <c r="M444" s="130">
        <f t="shared" si="102"/>
        <v>0</v>
      </c>
      <c r="N444" s="130" t="e">
        <f t="shared" si="102"/>
        <v>#REF!</v>
      </c>
      <c r="O444" s="130" t="e">
        <f t="shared" si="102"/>
        <v>#REF!</v>
      </c>
      <c r="P444" s="130">
        <f t="shared" si="102"/>
        <v>0</v>
      </c>
      <c r="Q444" s="130">
        <f t="shared" si="102"/>
        <v>0</v>
      </c>
      <c r="R444" s="130">
        <f t="shared" si="102"/>
        <v>32611.5</v>
      </c>
      <c r="S444" s="55"/>
    </row>
    <row r="445" spans="1:19" ht="18">
      <c r="A445" s="61" t="s">
        <v>123</v>
      </c>
      <c r="B445" s="43" t="s">
        <v>215</v>
      </c>
      <c r="C445" s="43"/>
      <c r="D445" s="43"/>
      <c r="E445" s="43"/>
      <c r="F445" s="43"/>
      <c r="G445" s="43" t="s">
        <v>112</v>
      </c>
      <c r="H445" s="43"/>
      <c r="I445" s="44">
        <f>I459+I468+I490+I598+I502+I483</f>
        <v>118011.9</v>
      </c>
      <c r="J445" s="130">
        <f aca="true" t="shared" si="103" ref="J445:R445">J459+J468+J490+J598+J502+J483</f>
        <v>20000</v>
      </c>
      <c r="K445" s="130">
        <f t="shared" si="103"/>
        <v>138011.9</v>
      </c>
      <c r="L445" s="130">
        <f t="shared" si="103"/>
        <v>123024.8</v>
      </c>
      <c r="M445" s="130">
        <f t="shared" si="103"/>
        <v>0</v>
      </c>
      <c r="N445" s="130">
        <f t="shared" si="103"/>
        <v>0</v>
      </c>
      <c r="O445" s="130">
        <f t="shared" si="103"/>
        <v>0</v>
      </c>
      <c r="P445" s="130">
        <f t="shared" si="103"/>
        <v>0</v>
      </c>
      <c r="Q445" s="130">
        <f t="shared" si="103"/>
        <v>0</v>
      </c>
      <c r="R445" s="130">
        <f t="shared" si="103"/>
        <v>123024.8</v>
      </c>
      <c r="S445" s="55"/>
    </row>
    <row r="446" spans="1:19" ht="18">
      <c r="A446" s="61" t="s">
        <v>66</v>
      </c>
      <c r="B446" s="43" t="s">
        <v>215</v>
      </c>
      <c r="C446" s="43" t="s">
        <v>81</v>
      </c>
      <c r="D446" s="43"/>
      <c r="E446" s="43"/>
      <c r="F446" s="43"/>
      <c r="G446" s="43"/>
      <c r="H446" s="27"/>
      <c r="I446" s="44">
        <f>I447+I453</f>
        <v>98889.79999999999</v>
      </c>
      <c r="J446" s="130">
        <f>J447+J453</f>
        <v>20000</v>
      </c>
      <c r="K446" s="130">
        <f>K447+K453</f>
        <v>118889.79999999999</v>
      </c>
      <c r="L446" s="130">
        <f>L447+L453</f>
        <v>106924.8</v>
      </c>
      <c r="M446" s="130">
        <f>M447+M453</f>
        <v>0</v>
      </c>
      <c r="N446" s="135"/>
      <c r="O446" s="135"/>
      <c r="P446" s="135"/>
      <c r="Q446" s="135"/>
      <c r="R446" s="130">
        <f>R447+R453</f>
        <v>106924.8</v>
      </c>
      <c r="S446" s="55"/>
    </row>
    <row r="447" spans="1:19" ht="18">
      <c r="A447" s="61" t="s">
        <v>156</v>
      </c>
      <c r="B447" s="43" t="s">
        <v>215</v>
      </c>
      <c r="C447" s="43" t="s">
        <v>81</v>
      </c>
      <c r="D447" s="43" t="s">
        <v>82</v>
      </c>
      <c r="E447" s="43"/>
      <c r="F447" s="43"/>
      <c r="G447" s="43"/>
      <c r="H447" s="27"/>
      <c r="I447" s="44">
        <f aca="true" t="shared" si="104" ref="I447:M451">I448</f>
        <v>220</v>
      </c>
      <c r="J447" s="130">
        <f t="shared" si="104"/>
        <v>0</v>
      </c>
      <c r="K447" s="130">
        <f t="shared" si="104"/>
        <v>220</v>
      </c>
      <c r="L447" s="130">
        <f t="shared" si="104"/>
        <v>220</v>
      </c>
      <c r="M447" s="130">
        <f t="shared" si="104"/>
        <v>0</v>
      </c>
      <c r="N447" s="135"/>
      <c r="O447" s="135"/>
      <c r="P447" s="135"/>
      <c r="Q447" s="135"/>
      <c r="R447" s="130">
        <f>R448</f>
        <v>220</v>
      </c>
      <c r="S447" s="55"/>
    </row>
    <row r="448" spans="1:19" ht="16.5" customHeight="1">
      <c r="A448" s="109" t="s">
        <v>53</v>
      </c>
      <c r="B448" s="25" t="s">
        <v>215</v>
      </c>
      <c r="C448" s="25" t="s">
        <v>81</v>
      </c>
      <c r="D448" s="25" t="s">
        <v>82</v>
      </c>
      <c r="E448" s="25" t="s">
        <v>265</v>
      </c>
      <c r="F448" s="43"/>
      <c r="G448" s="43"/>
      <c r="H448" s="27"/>
      <c r="I448" s="26">
        <f t="shared" si="104"/>
        <v>220</v>
      </c>
      <c r="J448" s="131">
        <f t="shared" si="104"/>
        <v>0</v>
      </c>
      <c r="K448" s="131">
        <f t="shared" si="104"/>
        <v>220</v>
      </c>
      <c r="L448" s="131">
        <f t="shared" si="104"/>
        <v>220</v>
      </c>
      <c r="M448" s="131">
        <f t="shared" si="104"/>
        <v>0</v>
      </c>
      <c r="N448" s="135"/>
      <c r="O448" s="135"/>
      <c r="P448" s="135"/>
      <c r="Q448" s="135"/>
      <c r="R448" s="131">
        <f>R449</f>
        <v>220</v>
      </c>
      <c r="S448" s="55"/>
    </row>
    <row r="449" spans="1:19" ht="94.5" customHeight="1">
      <c r="A449" s="106" t="s">
        <v>157</v>
      </c>
      <c r="B449" s="25" t="s">
        <v>215</v>
      </c>
      <c r="C449" s="25" t="s">
        <v>81</v>
      </c>
      <c r="D449" s="25" t="s">
        <v>82</v>
      </c>
      <c r="E449" s="25" t="s">
        <v>362</v>
      </c>
      <c r="F449" s="25"/>
      <c r="G449" s="25"/>
      <c r="H449" s="27"/>
      <c r="I449" s="26">
        <f t="shared" si="104"/>
        <v>220</v>
      </c>
      <c r="J449" s="131">
        <f t="shared" si="104"/>
        <v>0</v>
      </c>
      <c r="K449" s="131">
        <f t="shared" si="104"/>
        <v>220</v>
      </c>
      <c r="L449" s="131">
        <f t="shared" si="104"/>
        <v>220</v>
      </c>
      <c r="M449" s="131">
        <f t="shared" si="104"/>
        <v>0</v>
      </c>
      <c r="N449" s="135"/>
      <c r="O449" s="135"/>
      <c r="P449" s="135"/>
      <c r="Q449" s="135"/>
      <c r="R449" s="131">
        <f>R450</f>
        <v>220</v>
      </c>
      <c r="S449" s="55"/>
    </row>
    <row r="450" spans="1:19" ht="48.75" customHeight="1">
      <c r="A450" s="109" t="s">
        <v>224</v>
      </c>
      <c r="B450" s="25" t="s">
        <v>215</v>
      </c>
      <c r="C450" s="25" t="s">
        <v>81</v>
      </c>
      <c r="D450" s="25" t="s">
        <v>82</v>
      </c>
      <c r="E450" s="25" t="s">
        <v>362</v>
      </c>
      <c r="F450" s="25" t="s">
        <v>132</v>
      </c>
      <c r="G450" s="25"/>
      <c r="H450" s="27"/>
      <c r="I450" s="26">
        <f t="shared" si="104"/>
        <v>220</v>
      </c>
      <c r="J450" s="131">
        <f t="shared" si="104"/>
        <v>0</v>
      </c>
      <c r="K450" s="131">
        <f t="shared" si="104"/>
        <v>220</v>
      </c>
      <c r="L450" s="131">
        <f t="shared" si="104"/>
        <v>220</v>
      </c>
      <c r="M450" s="131">
        <f t="shared" si="104"/>
        <v>0</v>
      </c>
      <c r="N450" s="135"/>
      <c r="O450" s="135"/>
      <c r="P450" s="135"/>
      <c r="Q450" s="135"/>
      <c r="R450" s="131">
        <f>R451</f>
        <v>220</v>
      </c>
      <c r="S450" s="55"/>
    </row>
    <row r="451" spans="1:19" ht="47.25" customHeight="1">
      <c r="A451" s="109" t="s">
        <v>210</v>
      </c>
      <c r="B451" s="25" t="s">
        <v>215</v>
      </c>
      <c r="C451" s="25" t="s">
        <v>81</v>
      </c>
      <c r="D451" s="25" t="s">
        <v>82</v>
      </c>
      <c r="E451" s="25" t="s">
        <v>362</v>
      </c>
      <c r="F451" s="25" t="s">
        <v>133</v>
      </c>
      <c r="G451" s="25"/>
      <c r="H451" s="27"/>
      <c r="I451" s="26">
        <f t="shared" si="104"/>
        <v>220</v>
      </c>
      <c r="J451" s="131">
        <f t="shared" si="104"/>
        <v>0</v>
      </c>
      <c r="K451" s="131">
        <f t="shared" si="104"/>
        <v>220</v>
      </c>
      <c r="L451" s="131">
        <f t="shared" si="104"/>
        <v>220</v>
      </c>
      <c r="M451" s="131">
        <f t="shared" si="104"/>
        <v>0</v>
      </c>
      <c r="N451" s="135"/>
      <c r="O451" s="135"/>
      <c r="P451" s="135"/>
      <c r="Q451" s="135"/>
      <c r="R451" s="131">
        <f>R452</f>
        <v>220</v>
      </c>
      <c r="S451" s="55"/>
    </row>
    <row r="452" spans="1:19" ht="20.25" customHeight="1">
      <c r="A452" s="110" t="s">
        <v>122</v>
      </c>
      <c r="B452" s="27" t="s">
        <v>215</v>
      </c>
      <c r="C452" s="27" t="s">
        <v>81</v>
      </c>
      <c r="D452" s="27" t="s">
        <v>82</v>
      </c>
      <c r="E452" s="27" t="s">
        <v>362</v>
      </c>
      <c r="F452" s="27" t="s">
        <v>133</v>
      </c>
      <c r="G452" s="27" t="s">
        <v>111</v>
      </c>
      <c r="H452" s="27"/>
      <c r="I452" s="28">
        <v>220</v>
      </c>
      <c r="J452" s="132">
        <v>0</v>
      </c>
      <c r="K452" s="132">
        <f>I452+J452</f>
        <v>220</v>
      </c>
      <c r="L452" s="132">
        <v>220</v>
      </c>
      <c r="M452" s="133">
        <v>0</v>
      </c>
      <c r="N452" s="133"/>
      <c r="O452" s="133"/>
      <c r="P452" s="133"/>
      <c r="Q452" s="133"/>
      <c r="R452" s="133">
        <f>L452+M452</f>
        <v>220</v>
      </c>
      <c r="S452" s="55"/>
    </row>
    <row r="453" spans="1:19" ht="21" customHeight="1">
      <c r="A453" s="66" t="s">
        <v>211</v>
      </c>
      <c r="B453" s="43" t="s">
        <v>215</v>
      </c>
      <c r="C453" s="43" t="s">
        <v>81</v>
      </c>
      <c r="D453" s="43" t="s">
        <v>80</v>
      </c>
      <c r="E453" s="43"/>
      <c r="F453" s="43"/>
      <c r="G453" s="43"/>
      <c r="H453" s="27"/>
      <c r="I453" s="44">
        <f>I454+I473</f>
        <v>98669.79999999999</v>
      </c>
      <c r="J453" s="130">
        <f>J454+J473</f>
        <v>20000</v>
      </c>
      <c r="K453" s="130">
        <f>K454+K473</f>
        <v>118669.79999999999</v>
      </c>
      <c r="L453" s="130">
        <f>L454+L473</f>
        <v>106704.8</v>
      </c>
      <c r="M453" s="130">
        <f>M454+M473</f>
        <v>0</v>
      </c>
      <c r="N453" s="135"/>
      <c r="O453" s="135"/>
      <c r="P453" s="135"/>
      <c r="Q453" s="135"/>
      <c r="R453" s="130">
        <f>R454+R473</f>
        <v>106704.8</v>
      </c>
      <c r="S453" s="55"/>
    </row>
    <row r="454" spans="1:19" ht="76.5" customHeight="1">
      <c r="A454" s="109" t="s">
        <v>480</v>
      </c>
      <c r="B454" s="25" t="s">
        <v>215</v>
      </c>
      <c r="C454" s="25" t="s">
        <v>81</v>
      </c>
      <c r="D454" s="25" t="s">
        <v>80</v>
      </c>
      <c r="E454" s="25" t="s">
        <v>363</v>
      </c>
      <c r="F454" s="25"/>
      <c r="G454" s="25"/>
      <c r="H454" s="27"/>
      <c r="I454" s="26">
        <f>I455+I464</f>
        <v>82079.4</v>
      </c>
      <c r="J454" s="131">
        <f>J455+J464</f>
        <v>20000</v>
      </c>
      <c r="K454" s="131">
        <f>K455+K464</f>
        <v>102079.4</v>
      </c>
      <c r="L454" s="131">
        <f>L455+L464</f>
        <v>90000</v>
      </c>
      <c r="M454" s="131">
        <f>M455+M464</f>
        <v>0</v>
      </c>
      <c r="N454" s="135"/>
      <c r="O454" s="135"/>
      <c r="P454" s="135"/>
      <c r="Q454" s="135"/>
      <c r="R454" s="131">
        <f>R455+R464</f>
        <v>90000</v>
      </c>
      <c r="S454" s="55"/>
    </row>
    <row r="455" spans="1:19" ht="45">
      <c r="A455" s="109" t="s">
        <v>405</v>
      </c>
      <c r="B455" s="25" t="s">
        <v>215</v>
      </c>
      <c r="C455" s="25" t="s">
        <v>81</v>
      </c>
      <c r="D455" s="25" t="s">
        <v>80</v>
      </c>
      <c r="E455" s="25" t="s">
        <v>364</v>
      </c>
      <c r="F455" s="25"/>
      <c r="G455" s="25"/>
      <c r="H455" s="27"/>
      <c r="I455" s="26">
        <f>I460+I456</f>
        <v>40606.1</v>
      </c>
      <c r="J455" s="131">
        <f>J460+J456</f>
        <v>20000</v>
      </c>
      <c r="K455" s="131">
        <f>K460+K456</f>
        <v>60606.1</v>
      </c>
      <c r="L455" s="131">
        <f>L460+L456</f>
        <v>50000</v>
      </c>
      <c r="M455" s="131">
        <f>M460+M456</f>
        <v>0</v>
      </c>
      <c r="N455" s="135"/>
      <c r="O455" s="135"/>
      <c r="P455" s="135"/>
      <c r="Q455" s="135"/>
      <c r="R455" s="131">
        <f>R460+R456</f>
        <v>50000</v>
      </c>
      <c r="S455" s="55"/>
    </row>
    <row r="456" spans="1:19" ht="18">
      <c r="A456" s="109" t="s">
        <v>190</v>
      </c>
      <c r="B456" s="25" t="s">
        <v>215</v>
      </c>
      <c r="C456" s="25" t="s">
        <v>81</v>
      </c>
      <c r="D456" s="25" t="s">
        <v>80</v>
      </c>
      <c r="E456" s="25" t="s">
        <v>421</v>
      </c>
      <c r="F456" s="25"/>
      <c r="G456" s="25"/>
      <c r="H456" s="27"/>
      <c r="I456" s="26">
        <f aca="true" t="shared" si="105" ref="I456:M458">I457</f>
        <v>40000</v>
      </c>
      <c r="J456" s="131">
        <f t="shared" si="105"/>
        <v>20000</v>
      </c>
      <c r="K456" s="131">
        <f t="shared" si="105"/>
        <v>60000</v>
      </c>
      <c r="L456" s="131">
        <f t="shared" si="105"/>
        <v>50000</v>
      </c>
      <c r="M456" s="131">
        <f t="shared" si="105"/>
        <v>0</v>
      </c>
      <c r="N456" s="135"/>
      <c r="O456" s="135"/>
      <c r="P456" s="135"/>
      <c r="Q456" s="135"/>
      <c r="R456" s="131">
        <f>R457</f>
        <v>50000</v>
      </c>
      <c r="S456" s="55"/>
    </row>
    <row r="457" spans="1:19" ht="45">
      <c r="A457" s="109" t="s">
        <v>224</v>
      </c>
      <c r="B457" s="25" t="s">
        <v>215</v>
      </c>
      <c r="C457" s="25" t="s">
        <v>81</v>
      </c>
      <c r="D457" s="25" t="s">
        <v>80</v>
      </c>
      <c r="E457" s="25" t="s">
        <v>421</v>
      </c>
      <c r="F457" s="25" t="s">
        <v>132</v>
      </c>
      <c r="G457" s="25"/>
      <c r="H457" s="27"/>
      <c r="I457" s="26">
        <f t="shared" si="105"/>
        <v>40000</v>
      </c>
      <c r="J457" s="131">
        <f t="shared" si="105"/>
        <v>20000</v>
      </c>
      <c r="K457" s="131">
        <f t="shared" si="105"/>
        <v>60000</v>
      </c>
      <c r="L457" s="131">
        <f t="shared" si="105"/>
        <v>50000</v>
      </c>
      <c r="M457" s="131">
        <f t="shared" si="105"/>
        <v>0</v>
      </c>
      <c r="N457" s="135"/>
      <c r="O457" s="135"/>
      <c r="P457" s="135"/>
      <c r="Q457" s="135"/>
      <c r="R457" s="131">
        <f>R458</f>
        <v>50000</v>
      </c>
      <c r="S457" s="55"/>
    </row>
    <row r="458" spans="1:19" ht="45">
      <c r="A458" s="109" t="s">
        <v>210</v>
      </c>
      <c r="B458" s="25" t="s">
        <v>215</v>
      </c>
      <c r="C458" s="25" t="s">
        <v>81</v>
      </c>
      <c r="D458" s="25" t="s">
        <v>80</v>
      </c>
      <c r="E458" s="25" t="s">
        <v>421</v>
      </c>
      <c r="F458" s="25" t="s">
        <v>133</v>
      </c>
      <c r="G458" s="25"/>
      <c r="H458" s="27"/>
      <c r="I458" s="26">
        <f t="shared" si="105"/>
        <v>40000</v>
      </c>
      <c r="J458" s="131">
        <f t="shared" si="105"/>
        <v>20000</v>
      </c>
      <c r="K458" s="131">
        <f t="shared" si="105"/>
        <v>60000</v>
      </c>
      <c r="L458" s="131">
        <f t="shared" si="105"/>
        <v>50000</v>
      </c>
      <c r="M458" s="131">
        <f t="shared" si="105"/>
        <v>0</v>
      </c>
      <c r="N458" s="135"/>
      <c r="O458" s="135"/>
      <c r="P458" s="135"/>
      <c r="Q458" s="135"/>
      <c r="R458" s="131">
        <f>R459</f>
        <v>50000</v>
      </c>
      <c r="S458" s="55"/>
    </row>
    <row r="459" spans="1:19" ht="18.75" customHeight="1">
      <c r="A459" s="110" t="s">
        <v>123</v>
      </c>
      <c r="B459" s="27" t="s">
        <v>215</v>
      </c>
      <c r="C459" s="27" t="s">
        <v>81</v>
      </c>
      <c r="D459" s="27" t="s">
        <v>80</v>
      </c>
      <c r="E459" s="27" t="s">
        <v>421</v>
      </c>
      <c r="F459" s="27" t="s">
        <v>133</v>
      </c>
      <c r="G459" s="27" t="s">
        <v>112</v>
      </c>
      <c r="H459" s="27"/>
      <c r="I459" s="28">
        <v>40000</v>
      </c>
      <c r="J459" s="132">
        <v>20000</v>
      </c>
      <c r="K459" s="132">
        <f>I459+J459</f>
        <v>60000</v>
      </c>
      <c r="L459" s="132">
        <v>50000</v>
      </c>
      <c r="M459" s="133">
        <v>0</v>
      </c>
      <c r="N459" s="133"/>
      <c r="O459" s="133"/>
      <c r="P459" s="133"/>
      <c r="Q459" s="133"/>
      <c r="R459" s="133">
        <f>L459+M459</f>
        <v>50000</v>
      </c>
      <c r="S459" s="55"/>
    </row>
    <row r="460" spans="1:19" ht="18">
      <c r="A460" s="109" t="s">
        <v>190</v>
      </c>
      <c r="B460" s="25" t="s">
        <v>215</v>
      </c>
      <c r="C460" s="25" t="s">
        <v>81</v>
      </c>
      <c r="D460" s="25" t="s">
        <v>80</v>
      </c>
      <c r="E460" s="25" t="s">
        <v>365</v>
      </c>
      <c r="F460" s="25"/>
      <c r="G460" s="25"/>
      <c r="H460" s="27"/>
      <c r="I460" s="26">
        <f aca="true" t="shared" si="106" ref="I460:M462">I461</f>
        <v>606.1</v>
      </c>
      <c r="J460" s="131">
        <f t="shared" si="106"/>
        <v>0</v>
      </c>
      <c r="K460" s="131">
        <f t="shared" si="106"/>
        <v>606.1</v>
      </c>
      <c r="L460" s="131">
        <f t="shared" si="106"/>
        <v>0</v>
      </c>
      <c r="M460" s="131">
        <f t="shared" si="106"/>
        <v>0</v>
      </c>
      <c r="N460" s="135"/>
      <c r="O460" s="135"/>
      <c r="P460" s="135"/>
      <c r="Q460" s="135"/>
      <c r="R460" s="131">
        <f>R461</f>
        <v>0</v>
      </c>
      <c r="S460" s="55"/>
    </row>
    <row r="461" spans="1:19" ht="45">
      <c r="A461" s="109" t="s">
        <v>224</v>
      </c>
      <c r="B461" s="25" t="s">
        <v>215</v>
      </c>
      <c r="C461" s="25" t="s">
        <v>81</v>
      </c>
      <c r="D461" s="25" t="s">
        <v>80</v>
      </c>
      <c r="E461" s="25" t="s">
        <v>365</v>
      </c>
      <c r="F461" s="25" t="s">
        <v>132</v>
      </c>
      <c r="G461" s="25"/>
      <c r="H461" s="27"/>
      <c r="I461" s="26">
        <f t="shared" si="106"/>
        <v>606.1</v>
      </c>
      <c r="J461" s="131">
        <f t="shared" si="106"/>
        <v>0</v>
      </c>
      <c r="K461" s="131">
        <f t="shared" si="106"/>
        <v>606.1</v>
      </c>
      <c r="L461" s="131">
        <f t="shared" si="106"/>
        <v>0</v>
      </c>
      <c r="M461" s="131">
        <f t="shared" si="106"/>
        <v>0</v>
      </c>
      <c r="N461" s="135"/>
      <c r="O461" s="135"/>
      <c r="P461" s="135"/>
      <c r="Q461" s="135"/>
      <c r="R461" s="131">
        <f>R462</f>
        <v>0</v>
      </c>
      <c r="S461" s="55"/>
    </row>
    <row r="462" spans="1:19" ht="45">
      <c r="A462" s="109" t="s">
        <v>210</v>
      </c>
      <c r="B462" s="25" t="s">
        <v>215</v>
      </c>
      <c r="C462" s="25" t="s">
        <v>81</v>
      </c>
      <c r="D462" s="25" t="s">
        <v>80</v>
      </c>
      <c r="E462" s="25" t="s">
        <v>365</v>
      </c>
      <c r="F462" s="25" t="s">
        <v>133</v>
      </c>
      <c r="G462" s="25"/>
      <c r="H462" s="27"/>
      <c r="I462" s="26">
        <f t="shared" si="106"/>
        <v>606.1</v>
      </c>
      <c r="J462" s="131">
        <f t="shared" si="106"/>
        <v>0</v>
      </c>
      <c r="K462" s="131">
        <f t="shared" si="106"/>
        <v>606.1</v>
      </c>
      <c r="L462" s="131">
        <f t="shared" si="106"/>
        <v>0</v>
      </c>
      <c r="M462" s="131">
        <f t="shared" si="106"/>
        <v>0</v>
      </c>
      <c r="N462" s="135"/>
      <c r="O462" s="135"/>
      <c r="P462" s="135"/>
      <c r="Q462" s="135"/>
      <c r="R462" s="131">
        <f>R463</f>
        <v>0</v>
      </c>
      <c r="S462" s="55"/>
    </row>
    <row r="463" spans="1:19" ht="17.25" customHeight="1">
      <c r="A463" s="110" t="s">
        <v>122</v>
      </c>
      <c r="B463" s="27" t="s">
        <v>215</v>
      </c>
      <c r="C463" s="27" t="s">
        <v>81</v>
      </c>
      <c r="D463" s="27" t="s">
        <v>80</v>
      </c>
      <c r="E463" s="27" t="s">
        <v>365</v>
      </c>
      <c r="F463" s="27" t="s">
        <v>133</v>
      </c>
      <c r="G463" s="27" t="s">
        <v>111</v>
      </c>
      <c r="H463" s="27"/>
      <c r="I463" s="28">
        <v>606.1</v>
      </c>
      <c r="J463" s="132">
        <v>0</v>
      </c>
      <c r="K463" s="132">
        <f>I463+J463</f>
        <v>606.1</v>
      </c>
      <c r="L463" s="132">
        <v>0</v>
      </c>
      <c r="M463" s="133">
        <v>0</v>
      </c>
      <c r="N463" s="133"/>
      <c r="O463" s="133"/>
      <c r="P463" s="133"/>
      <c r="Q463" s="133"/>
      <c r="R463" s="133">
        <f>L463+M463</f>
        <v>0</v>
      </c>
      <c r="S463" s="55"/>
    </row>
    <row r="464" spans="1:19" ht="45">
      <c r="A464" s="109" t="s">
        <v>406</v>
      </c>
      <c r="B464" s="25" t="s">
        <v>215</v>
      </c>
      <c r="C464" s="25" t="s">
        <v>81</v>
      </c>
      <c r="D464" s="25" t="s">
        <v>80</v>
      </c>
      <c r="E464" s="25" t="s">
        <v>366</v>
      </c>
      <c r="F464" s="25"/>
      <c r="G464" s="25"/>
      <c r="H464" s="27"/>
      <c r="I464" s="26">
        <f>I469+I465</f>
        <v>41473.3</v>
      </c>
      <c r="J464" s="131">
        <f>J469+J465</f>
        <v>0</v>
      </c>
      <c r="K464" s="131">
        <f>K469+K465</f>
        <v>41473.3</v>
      </c>
      <c r="L464" s="131">
        <f>L469+L465</f>
        <v>40000</v>
      </c>
      <c r="M464" s="131">
        <f>M469+M465</f>
        <v>0</v>
      </c>
      <c r="N464" s="135"/>
      <c r="O464" s="135"/>
      <c r="P464" s="135"/>
      <c r="Q464" s="135"/>
      <c r="R464" s="131">
        <f>R469+R465</f>
        <v>40000</v>
      </c>
      <c r="S464" s="55"/>
    </row>
    <row r="465" spans="1:19" ht="22.5" customHeight="1">
      <c r="A465" s="109" t="s">
        <v>190</v>
      </c>
      <c r="B465" s="25" t="s">
        <v>215</v>
      </c>
      <c r="C465" s="25" t="s">
        <v>81</v>
      </c>
      <c r="D465" s="25" t="s">
        <v>80</v>
      </c>
      <c r="E465" s="25" t="s">
        <v>419</v>
      </c>
      <c r="F465" s="25"/>
      <c r="G465" s="25"/>
      <c r="H465" s="27"/>
      <c r="I465" s="26">
        <f aca="true" t="shared" si="107" ref="I465:M467">I466</f>
        <v>40000</v>
      </c>
      <c r="J465" s="131">
        <f t="shared" si="107"/>
        <v>0</v>
      </c>
      <c r="K465" s="131">
        <f t="shared" si="107"/>
        <v>40000</v>
      </c>
      <c r="L465" s="131">
        <f t="shared" si="107"/>
        <v>40000</v>
      </c>
      <c r="M465" s="131">
        <f t="shared" si="107"/>
        <v>0</v>
      </c>
      <c r="N465" s="135"/>
      <c r="O465" s="135"/>
      <c r="P465" s="135"/>
      <c r="Q465" s="135"/>
      <c r="R465" s="131">
        <f>R466</f>
        <v>40000</v>
      </c>
      <c r="S465" s="55"/>
    </row>
    <row r="466" spans="1:19" ht="45">
      <c r="A466" s="109" t="s">
        <v>224</v>
      </c>
      <c r="B466" s="25" t="s">
        <v>215</v>
      </c>
      <c r="C466" s="25" t="s">
        <v>81</v>
      </c>
      <c r="D466" s="25" t="s">
        <v>80</v>
      </c>
      <c r="E466" s="25" t="s">
        <v>419</v>
      </c>
      <c r="F466" s="25" t="s">
        <v>132</v>
      </c>
      <c r="G466" s="25"/>
      <c r="H466" s="27"/>
      <c r="I466" s="26">
        <f t="shared" si="107"/>
        <v>40000</v>
      </c>
      <c r="J466" s="131">
        <f t="shared" si="107"/>
        <v>0</v>
      </c>
      <c r="K466" s="131">
        <f t="shared" si="107"/>
        <v>40000</v>
      </c>
      <c r="L466" s="131">
        <f t="shared" si="107"/>
        <v>40000</v>
      </c>
      <c r="M466" s="131">
        <f t="shared" si="107"/>
        <v>0</v>
      </c>
      <c r="N466" s="135"/>
      <c r="O466" s="135"/>
      <c r="P466" s="135"/>
      <c r="Q466" s="135"/>
      <c r="R466" s="131">
        <f>R467</f>
        <v>40000</v>
      </c>
      <c r="S466" s="55"/>
    </row>
    <row r="467" spans="1:19" ht="45">
      <c r="A467" s="109" t="s">
        <v>210</v>
      </c>
      <c r="B467" s="25" t="s">
        <v>215</v>
      </c>
      <c r="C467" s="25" t="s">
        <v>81</v>
      </c>
      <c r="D467" s="25" t="s">
        <v>80</v>
      </c>
      <c r="E467" s="25" t="s">
        <v>419</v>
      </c>
      <c r="F467" s="25" t="s">
        <v>133</v>
      </c>
      <c r="G467" s="25"/>
      <c r="H467" s="27"/>
      <c r="I467" s="26">
        <f t="shared" si="107"/>
        <v>40000</v>
      </c>
      <c r="J467" s="131">
        <f t="shared" si="107"/>
        <v>0</v>
      </c>
      <c r="K467" s="131">
        <f t="shared" si="107"/>
        <v>40000</v>
      </c>
      <c r="L467" s="131">
        <f t="shared" si="107"/>
        <v>40000</v>
      </c>
      <c r="M467" s="131">
        <f t="shared" si="107"/>
        <v>0</v>
      </c>
      <c r="N467" s="135"/>
      <c r="O467" s="135"/>
      <c r="P467" s="135"/>
      <c r="Q467" s="135"/>
      <c r="R467" s="131">
        <f>R468</f>
        <v>40000</v>
      </c>
      <c r="S467" s="55"/>
    </row>
    <row r="468" spans="1:19" ht="22.5" customHeight="1">
      <c r="A468" s="110" t="s">
        <v>123</v>
      </c>
      <c r="B468" s="27" t="s">
        <v>215</v>
      </c>
      <c r="C468" s="27" t="s">
        <v>81</v>
      </c>
      <c r="D468" s="27" t="s">
        <v>80</v>
      </c>
      <c r="E468" s="27" t="s">
        <v>419</v>
      </c>
      <c r="F468" s="27" t="s">
        <v>133</v>
      </c>
      <c r="G468" s="27" t="s">
        <v>112</v>
      </c>
      <c r="H468" s="27"/>
      <c r="I468" s="28">
        <v>40000</v>
      </c>
      <c r="J468" s="132">
        <v>0</v>
      </c>
      <c r="K468" s="132">
        <f>I468+J468</f>
        <v>40000</v>
      </c>
      <c r="L468" s="133">
        <v>40000</v>
      </c>
      <c r="M468" s="133">
        <v>0</v>
      </c>
      <c r="N468" s="133"/>
      <c r="O468" s="133"/>
      <c r="P468" s="133"/>
      <c r="Q468" s="133"/>
      <c r="R468" s="133">
        <f>L468+M468</f>
        <v>40000</v>
      </c>
      <c r="S468" s="55"/>
    </row>
    <row r="469" spans="1:19" ht="18">
      <c r="A469" s="109" t="s">
        <v>190</v>
      </c>
      <c r="B469" s="25" t="s">
        <v>215</v>
      </c>
      <c r="C469" s="25" t="s">
        <v>81</v>
      </c>
      <c r="D469" s="25" t="s">
        <v>80</v>
      </c>
      <c r="E469" s="25" t="s">
        <v>367</v>
      </c>
      <c r="F469" s="25"/>
      <c r="G469" s="25"/>
      <c r="H469" s="27"/>
      <c r="I469" s="26">
        <f aca="true" t="shared" si="108" ref="I469:M471">I470</f>
        <v>1473.3</v>
      </c>
      <c r="J469" s="131">
        <f t="shared" si="108"/>
        <v>0</v>
      </c>
      <c r="K469" s="131">
        <f t="shared" si="108"/>
        <v>1473.3</v>
      </c>
      <c r="L469" s="131">
        <f t="shared" si="108"/>
        <v>0</v>
      </c>
      <c r="M469" s="131">
        <f t="shared" si="108"/>
        <v>0</v>
      </c>
      <c r="N469" s="135"/>
      <c r="O469" s="135"/>
      <c r="P469" s="135"/>
      <c r="Q469" s="135"/>
      <c r="R469" s="131">
        <f>R470</f>
        <v>0</v>
      </c>
      <c r="S469" s="55"/>
    </row>
    <row r="470" spans="1:19" ht="45">
      <c r="A470" s="109" t="s">
        <v>224</v>
      </c>
      <c r="B470" s="25" t="s">
        <v>215</v>
      </c>
      <c r="C470" s="25" t="s">
        <v>81</v>
      </c>
      <c r="D470" s="25" t="s">
        <v>80</v>
      </c>
      <c r="E470" s="25" t="s">
        <v>367</v>
      </c>
      <c r="F470" s="25" t="s">
        <v>132</v>
      </c>
      <c r="G470" s="25"/>
      <c r="H470" s="27"/>
      <c r="I470" s="26">
        <f t="shared" si="108"/>
        <v>1473.3</v>
      </c>
      <c r="J470" s="131">
        <f t="shared" si="108"/>
        <v>0</v>
      </c>
      <c r="K470" s="131">
        <f t="shared" si="108"/>
        <v>1473.3</v>
      </c>
      <c r="L470" s="131">
        <f t="shared" si="108"/>
        <v>0</v>
      </c>
      <c r="M470" s="131">
        <f t="shared" si="108"/>
        <v>0</v>
      </c>
      <c r="N470" s="135"/>
      <c r="O470" s="135"/>
      <c r="P470" s="135"/>
      <c r="Q470" s="135"/>
      <c r="R470" s="131">
        <f>R471</f>
        <v>0</v>
      </c>
      <c r="S470" s="55"/>
    </row>
    <row r="471" spans="1:19" ht="45">
      <c r="A471" s="109" t="s">
        <v>210</v>
      </c>
      <c r="B471" s="25" t="s">
        <v>215</v>
      </c>
      <c r="C471" s="25" t="s">
        <v>81</v>
      </c>
      <c r="D471" s="25" t="s">
        <v>80</v>
      </c>
      <c r="E471" s="25" t="s">
        <v>367</v>
      </c>
      <c r="F471" s="25" t="s">
        <v>133</v>
      </c>
      <c r="G471" s="25"/>
      <c r="H471" s="27"/>
      <c r="I471" s="26">
        <f t="shared" si="108"/>
        <v>1473.3</v>
      </c>
      <c r="J471" s="131">
        <f t="shared" si="108"/>
        <v>0</v>
      </c>
      <c r="K471" s="131">
        <f t="shared" si="108"/>
        <v>1473.3</v>
      </c>
      <c r="L471" s="131">
        <f t="shared" si="108"/>
        <v>0</v>
      </c>
      <c r="M471" s="131">
        <f t="shared" si="108"/>
        <v>0</v>
      </c>
      <c r="N471" s="135"/>
      <c r="O471" s="135"/>
      <c r="P471" s="135"/>
      <c r="Q471" s="135"/>
      <c r="R471" s="131">
        <f>R472</f>
        <v>0</v>
      </c>
      <c r="S471" s="55"/>
    </row>
    <row r="472" spans="1:19" ht="20.25" customHeight="1">
      <c r="A472" s="110" t="s">
        <v>122</v>
      </c>
      <c r="B472" s="27" t="s">
        <v>215</v>
      </c>
      <c r="C472" s="27" t="s">
        <v>81</v>
      </c>
      <c r="D472" s="27" t="s">
        <v>80</v>
      </c>
      <c r="E472" s="27" t="s">
        <v>367</v>
      </c>
      <c r="F472" s="27" t="s">
        <v>133</v>
      </c>
      <c r="G472" s="27" t="s">
        <v>111</v>
      </c>
      <c r="H472" s="27"/>
      <c r="I472" s="28">
        <v>1473.3</v>
      </c>
      <c r="J472" s="132">
        <v>0</v>
      </c>
      <c r="K472" s="132">
        <f>I472+J472</f>
        <v>1473.3</v>
      </c>
      <c r="L472" s="132">
        <v>0</v>
      </c>
      <c r="M472" s="133">
        <v>0</v>
      </c>
      <c r="N472" s="133"/>
      <c r="O472" s="133"/>
      <c r="P472" s="133"/>
      <c r="Q472" s="133"/>
      <c r="R472" s="133">
        <f>L472+M472</f>
        <v>0</v>
      </c>
      <c r="S472" s="55"/>
    </row>
    <row r="473" spans="1:19" ht="60">
      <c r="A473" s="109" t="s">
        <v>423</v>
      </c>
      <c r="B473" s="25" t="s">
        <v>215</v>
      </c>
      <c r="C473" s="25" t="s">
        <v>81</v>
      </c>
      <c r="D473" s="25" t="s">
        <v>80</v>
      </c>
      <c r="E473" s="25" t="s">
        <v>424</v>
      </c>
      <c r="F473" s="25"/>
      <c r="G473" s="25"/>
      <c r="H473" s="27"/>
      <c r="I473" s="26">
        <f>I479+I474</f>
        <v>16590.399999999998</v>
      </c>
      <c r="J473" s="131">
        <f aca="true" t="shared" si="109" ref="J473:R473">J479+J474</f>
        <v>0</v>
      </c>
      <c r="K473" s="131">
        <f t="shared" si="109"/>
        <v>16590.399999999998</v>
      </c>
      <c r="L473" s="131">
        <f t="shared" si="109"/>
        <v>16704.8</v>
      </c>
      <c r="M473" s="131">
        <f t="shared" si="109"/>
        <v>0</v>
      </c>
      <c r="N473" s="131">
        <f t="shared" si="109"/>
        <v>0</v>
      </c>
      <c r="O473" s="131">
        <f t="shared" si="109"/>
        <v>0</v>
      </c>
      <c r="P473" s="131">
        <f t="shared" si="109"/>
        <v>0</v>
      </c>
      <c r="Q473" s="131">
        <f t="shared" si="109"/>
        <v>0</v>
      </c>
      <c r="R473" s="131">
        <f t="shared" si="109"/>
        <v>16704.8</v>
      </c>
      <c r="S473" s="55"/>
    </row>
    <row r="474" spans="1:19" ht="45">
      <c r="A474" s="109" t="s">
        <v>428</v>
      </c>
      <c r="B474" s="25" t="s">
        <v>215</v>
      </c>
      <c r="C474" s="25" t="s">
        <v>81</v>
      </c>
      <c r="D474" s="25" t="s">
        <v>80</v>
      </c>
      <c r="E474" s="25" t="s">
        <v>495</v>
      </c>
      <c r="F474" s="25"/>
      <c r="G474" s="25"/>
      <c r="H474" s="27"/>
      <c r="I474" s="26">
        <f aca="true" t="shared" si="110" ref="I474:M477">I475</f>
        <v>374.6</v>
      </c>
      <c r="J474" s="131">
        <f t="shared" si="110"/>
        <v>0</v>
      </c>
      <c r="K474" s="131">
        <f t="shared" si="110"/>
        <v>374.6</v>
      </c>
      <c r="L474" s="131">
        <f t="shared" si="110"/>
        <v>374.6</v>
      </c>
      <c r="M474" s="131">
        <f t="shared" si="110"/>
        <v>0</v>
      </c>
      <c r="N474" s="135"/>
      <c r="O474" s="135"/>
      <c r="P474" s="135"/>
      <c r="Q474" s="135"/>
      <c r="R474" s="131">
        <f>R475</f>
        <v>374.6</v>
      </c>
      <c r="S474" s="55"/>
    </row>
    <row r="475" spans="1:19" ht="18">
      <c r="A475" s="109" t="s">
        <v>190</v>
      </c>
      <c r="B475" s="25" t="s">
        <v>215</v>
      </c>
      <c r="C475" s="25" t="s">
        <v>81</v>
      </c>
      <c r="D475" s="25" t="s">
        <v>80</v>
      </c>
      <c r="E475" s="25" t="s">
        <v>496</v>
      </c>
      <c r="F475" s="25"/>
      <c r="G475" s="25"/>
      <c r="H475" s="27"/>
      <c r="I475" s="26">
        <f t="shared" si="110"/>
        <v>374.6</v>
      </c>
      <c r="J475" s="131">
        <f t="shared" si="110"/>
        <v>0</v>
      </c>
      <c r="K475" s="131">
        <f t="shared" si="110"/>
        <v>374.6</v>
      </c>
      <c r="L475" s="131">
        <f t="shared" si="110"/>
        <v>374.6</v>
      </c>
      <c r="M475" s="131">
        <f t="shared" si="110"/>
        <v>0</v>
      </c>
      <c r="N475" s="135"/>
      <c r="O475" s="135"/>
      <c r="P475" s="135"/>
      <c r="Q475" s="135"/>
      <c r="R475" s="131">
        <f>R476</f>
        <v>374.6</v>
      </c>
      <c r="S475" s="55"/>
    </row>
    <row r="476" spans="1:19" ht="45">
      <c r="A476" s="109" t="s">
        <v>224</v>
      </c>
      <c r="B476" s="25" t="s">
        <v>215</v>
      </c>
      <c r="C476" s="25" t="s">
        <v>81</v>
      </c>
      <c r="D476" s="25" t="s">
        <v>80</v>
      </c>
      <c r="E476" s="25" t="s">
        <v>496</v>
      </c>
      <c r="F476" s="25" t="s">
        <v>132</v>
      </c>
      <c r="G476" s="25"/>
      <c r="H476" s="27"/>
      <c r="I476" s="26">
        <f t="shared" si="110"/>
        <v>374.6</v>
      </c>
      <c r="J476" s="131">
        <f t="shared" si="110"/>
        <v>0</v>
      </c>
      <c r="K476" s="131">
        <f t="shared" si="110"/>
        <v>374.6</v>
      </c>
      <c r="L476" s="131">
        <f t="shared" si="110"/>
        <v>374.6</v>
      </c>
      <c r="M476" s="131">
        <f t="shared" si="110"/>
        <v>0</v>
      </c>
      <c r="N476" s="135"/>
      <c r="O476" s="135"/>
      <c r="P476" s="135"/>
      <c r="Q476" s="135"/>
      <c r="R476" s="131">
        <f>R477</f>
        <v>374.6</v>
      </c>
      <c r="S476" s="55"/>
    </row>
    <row r="477" spans="1:19" ht="45">
      <c r="A477" s="109" t="s">
        <v>210</v>
      </c>
      <c r="B477" s="25" t="s">
        <v>215</v>
      </c>
      <c r="C477" s="25" t="s">
        <v>81</v>
      </c>
      <c r="D477" s="25" t="s">
        <v>80</v>
      </c>
      <c r="E477" s="25" t="s">
        <v>496</v>
      </c>
      <c r="F477" s="25" t="s">
        <v>133</v>
      </c>
      <c r="G477" s="25"/>
      <c r="H477" s="27"/>
      <c r="I477" s="26">
        <f t="shared" si="110"/>
        <v>374.6</v>
      </c>
      <c r="J477" s="131">
        <f t="shared" si="110"/>
        <v>0</v>
      </c>
      <c r="K477" s="131">
        <f t="shared" si="110"/>
        <v>374.6</v>
      </c>
      <c r="L477" s="131">
        <f t="shared" si="110"/>
        <v>374.6</v>
      </c>
      <c r="M477" s="131">
        <f t="shared" si="110"/>
        <v>0</v>
      </c>
      <c r="N477" s="135"/>
      <c r="O477" s="135"/>
      <c r="P477" s="135"/>
      <c r="Q477" s="135"/>
      <c r="R477" s="131">
        <f>R478</f>
        <v>374.6</v>
      </c>
      <c r="S477" s="55"/>
    </row>
    <row r="478" spans="1:19" ht="21.75" customHeight="1">
      <c r="A478" s="110" t="s">
        <v>122</v>
      </c>
      <c r="B478" s="27" t="s">
        <v>215</v>
      </c>
      <c r="C478" s="27" t="s">
        <v>81</v>
      </c>
      <c r="D478" s="27" t="s">
        <v>80</v>
      </c>
      <c r="E478" s="27" t="s">
        <v>496</v>
      </c>
      <c r="F478" s="27" t="s">
        <v>133</v>
      </c>
      <c r="G478" s="27" t="s">
        <v>111</v>
      </c>
      <c r="H478" s="27"/>
      <c r="I478" s="28">
        <v>374.6</v>
      </c>
      <c r="J478" s="132">
        <v>0</v>
      </c>
      <c r="K478" s="132">
        <f>I478+J478</f>
        <v>374.6</v>
      </c>
      <c r="L478" s="132">
        <v>374.6</v>
      </c>
      <c r="M478" s="132">
        <v>0</v>
      </c>
      <c r="N478" s="133"/>
      <c r="O478" s="133"/>
      <c r="P478" s="133"/>
      <c r="Q478" s="133"/>
      <c r="R478" s="132">
        <f>L478+M478</f>
        <v>374.6</v>
      </c>
      <c r="S478" s="55"/>
    </row>
    <row r="479" spans="1:19" ht="105">
      <c r="A479" s="109" t="s">
        <v>497</v>
      </c>
      <c r="B479" s="25" t="s">
        <v>215</v>
      </c>
      <c r="C479" s="25" t="s">
        <v>81</v>
      </c>
      <c r="D479" s="25" t="s">
        <v>80</v>
      </c>
      <c r="E479" s="25" t="s">
        <v>427</v>
      </c>
      <c r="F479" s="25"/>
      <c r="G479" s="25"/>
      <c r="H479" s="27"/>
      <c r="I479" s="26">
        <f>I491+I487+I480</f>
        <v>16215.8</v>
      </c>
      <c r="J479" s="131">
        <f aca="true" t="shared" si="111" ref="J479:R479">J491+J487+J480</f>
        <v>0</v>
      </c>
      <c r="K479" s="131">
        <f t="shared" si="111"/>
        <v>16215.8</v>
      </c>
      <c r="L479" s="131">
        <f t="shared" si="111"/>
        <v>16330.199999999999</v>
      </c>
      <c r="M479" s="131">
        <f t="shared" si="111"/>
        <v>0</v>
      </c>
      <c r="N479" s="131">
        <f t="shared" si="111"/>
        <v>0</v>
      </c>
      <c r="O479" s="131">
        <f t="shared" si="111"/>
        <v>0</v>
      </c>
      <c r="P479" s="131">
        <f t="shared" si="111"/>
        <v>0</v>
      </c>
      <c r="Q479" s="131">
        <f t="shared" si="111"/>
        <v>0</v>
      </c>
      <c r="R479" s="131">
        <f t="shared" si="111"/>
        <v>16330.199999999999</v>
      </c>
      <c r="S479" s="55"/>
    </row>
    <row r="480" spans="1:19" ht="30">
      <c r="A480" s="109" t="s">
        <v>498</v>
      </c>
      <c r="B480" s="25" t="s">
        <v>215</v>
      </c>
      <c r="C480" s="25" t="s">
        <v>81</v>
      </c>
      <c r="D480" s="25" t="s">
        <v>80</v>
      </c>
      <c r="E480" s="25" t="s">
        <v>426</v>
      </c>
      <c r="F480" s="25"/>
      <c r="G480" s="25"/>
      <c r="H480" s="27"/>
      <c r="I480" s="26">
        <f>I481+I484</f>
        <v>16215.8</v>
      </c>
      <c r="J480" s="131">
        <f aca="true" t="shared" si="112" ref="J480:R480">J481+J484</f>
        <v>0</v>
      </c>
      <c r="K480" s="131">
        <f t="shared" si="112"/>
        <v>16215.8</v>
      </c>
      <c r="L480" s="131">
        <f t="shared" si="112"/>
        <v>16330.199999999999</v>
      </c>
      <c r="M480" s="131">
        <f t="shared" si="112"/>
        <v>0</v>
      </c>
      <c r="N480" s="131">
        <f t="shared" si="112"/>
        <v>0</v>
      </c>
      <c r="O480" s="131">
        <f t="shared" si="112"/>
        <v>0</v>
      </c>
      <c r="P480" s="131">
        <f t="shared" si="112"/>
        <v>0</v>
      </c>
      <c r="Q480" s="131">
        <f t="shared" si="112"/>
        <v>0</v>
      </c>
      <c r="R480" s="131">
        <f t="shared" si="112"/>
        <v>16330.199999999999</v>
      </c>
      <c r="S480" s="55"/>
    </row>
    <row r="481" spans="1:19" ht="45">
      <c r="A481" s="109" t="s">
        <v>224</v>
      </c>
      <c r="B481" s="25" t="s">
        <v>215</v>
      </c>
      <c r="C481" s="25" t="s">
        <v>81</v>
      </c>
      <c r="D481" s="25" t="s">
        <v>80</v>
      </c>
      <c r="E481" s="25" t="s">
        <v>426</v>
      </c>
      <c r="F481" s="25" t="s">
        <v>132</v>
      </c>
      <c r="G481" s="25"/>
      <c r="H481" s="27"/>
      <c r="I481" s="26">
        <f aca="true" t="shared" si="113" ref="I481:M482">I482</f>
        <v>16051.9</v>
      </c>
      <c r="J481" s="131">
        <f t="shared" si="113"/>
        <v>0</v>
      </c>
      <c r="K481" s="131">
        <f t="shared" si="113"/>
        <v>16051.9</v>
      </c>
      <c r="L481" s="131">
        <f t="shared" si="113"/>
        <v>16166.3</v>
      </c>
      <c r="M481" s="131">
        <f t="shared" si="113"/>
        <v>0</v>
      </c>
      <c r="N481" s="135"/>
      <c r="O481" s="135"/>
      <c r="P481" s="135"/>
      <c r="Q481" s="135"/>
      <c r="R481" s="131">
        <f>R482</f>
        <v>16166.3</v>
      </c>
      <c r="S481" s="55"/>
    </row>
    <row r="482" spans="1:19" ht="45">
      <c r="A482" s="109" t="s">
        <v>210</v>
      </c>
      <c r="B482" s="25" t="s">
        <v>215</v>
      </c>
      <c r="C482" s="25" t="s">
        <v>81</v>
      </c>
      <c r="D482" s="25" t="s">
        <v>80</v>
      </c>
      <c r="E482" s="25" t="s">
        <v>426</v>
      </c>
      <c r="F482" s="25" t="s">
        <v>133</v>
      </c>
      <c r="G482" s="25"/>
      <c r="H482" s="27"/>
      <c r="I482" s="26">
        <f t="shared" si="113"/>
        <v>16051.9</v>
      </c>
      <c r="J482" s="131">
        <f t="shared" si="113"/>
        <v>0</v>
      </c>
      <c r="K482" s="131">
        <f t="shared" si="113"/>
        <v>16051.9</v>
      </c>
      <c r="L482" s="131">
        <f t="shared" si="113"/>
        <v>16166.3</v>
      </c>
      <c r="M482" s="131">
        <f t="shared" si="113"/>
        <v>0</v>
      </c>
      <c r="N482" s="135"/>
      <c r="O482" s="135"/>
      <c r="P482" s="135"/>
      <c r="Q482" s="135"/>
      <c r="R482" s="131">
        <f>R483</f>
        <v>16166.3</v>
      </c>
      <c r="S482" s="55"/>
    </row>
    <row r="483" spans="1:19" ht="18.75" customHeight="1">
      <c r="A483" s="110" t="s">
        <v>123</v>
      </c>
      <c r="B483" s="27" t="s">
        <v>215</v>
      </c>
      <c r="C483" s="27" t="s">
        <v>81</v>
      </c>
      <c r="D483" s="27" t="s">
        <v>80</v>
      </c>
      <c r="E483" s="27" t="s">
        <v>426</v>
      </c>
      <c r="F483" s="27" t="s">
        <v>133</v>
      </c>
      <c r="G483" s="27" t="s">
        <v>112</v>
      </c>
      <c r="H483" s="27"/>
      <c r="I483" s="28">
        <v>16051.9</v>
      </c>
      <c r="J483" s="132">
        <v>0</v>
      </c>
      <c r="K483" s="132">
        <f>I483+J483</f>
        <v>16051.9</v>
      </c>
      <c r="L483" s="132">
        <v>16166.3</v>
      </c>
      <c r="M483" s="132">
        <v>0</v>
      </c>
      <c r="N483" s="133"/>
      <c r="O483" s="133"/>
      <c r="P483" s="133"/>
      <c r="Q483" s="133"/>
      <c r="R483" s="132">
        <f>L483+M483</f>
        <v>16166.3</v>
      </c>
      <c r="S483" s="55"/>
    </row>
    <row r="484" spans="1:19" ht="45">
      <c r="A484" s="109" t="s">
        <v>224</v>
      </c>
      <c r="B484" s="25" t="s">
        <v>215</v>
      </c>
      <c r="C484" s="25" t="s">
        <v>81</v>
      </c>
      <c r="D484" s="25" t="s">
        <v>80</v>
      </c>
      <c r="E484" s="25" t="s">
        <v>426</v>
      </c>
      <c r="F484" s="25" t="s">
        <v>132</v>
      </c>
      <c r="G484" s="25"/>
      <c r="H484" s="27"/>
      <c r="I484" s="26">
        <f aca="true" t="shared" si="114" ref="I484:M485">I485</f>
        <v>163.9</v>
      </c>
      <c r="J484" s="131">
        <f t="shared" si="114"/>
        <v>0</v>
      </c>
      <c r="K484" s="131">
        <f t="shared" si="114"/>
        <v>163.9</v>
      </c>
      <c r="L484" s="131">
        <f t="shared" si="114"/>
        <v>163.9</v>
      </c>
      <c r="M484" s="131">
        <f t="shared" si="114"/>
        <v>0</v>
      </c>
      <c r="N484" s="135"/>
      <c r="O484" s="135"/>
      <c r="P484" s="135"/>
      <c r="Q484" s="135"/>
      <c r="R484" s="131">
        <f>R485</f>
        <v>163.9</v>
      </c>
      <c r="S484" s="55"/>
    </row>
    <row r="485" spans="1:19" ht="45">
      <c r="A485" s="109" t="s">
        <v>210</v>
      </c>
      <c r="B485" s="25" t="s">
        <v>215</v>
      </c>
      <c r="C485" s="25" t="s">
        <v>81</v>
      </c>
      <c r="D485" s="25" t="s">
        <v>80</v>
      </c>
      <c r="E485" s="25" t="s">
        <v>426</v>
      </c>
      <c r="F485" s="25" t="s">
        <v>133</v>
      </c>
      <c r="G485" s="25"/>
      <c r="H485" s="27"/>
      <c r="I485" s="26">
        <f t="shared" si="114"/>
        <v>163.9</v>
      </c>
      <c r="J485" s="131">
        <f t="shared" si="114"/>
        <v>0</v>
      </c>
      <c r="K485" s="131">
        <f t="shared" si="114"/>
        <v>163.9</v>
      </c>
      <c r="L485" s="131">
        <f t="shared" si="114"/>
        <v>163.9</v>
      </c>
      <c r="M485" s="131">
        <f t="shared" si="114"/>
        <v>0</v>
      </c>
      <c r="N485" s="135"/>
      <c r="O485" s="135"/>
      <c r="P485" s="135"/>
      <c r="Q485" s="135"/>
      <c r="R485" s="131">
        <f>R486</f>
        <v>163.9</v>
      </c>
      <c r="S485" s="55"/>
    </row>
    <row r="486" spans="1:19" ht="20.25" customHeight="1">
      <c r="A486" s="110" t="s">
        <v>122</v>
      </c>
      <c r="B486" s="27" t="s">
        <v>215</v>
      </c>
      <c r="C486" s="27" t="s">
        <v>81</v>
      </c>
      <c r="D486" s="27" t="s">
        <v>80</v>
      </c>
      <c r="E486" s="27" t="s">
        <v>426</v>
      </c>
      <c r="F486" s="27" t="s">
        <v>133</v>
      </c>
      <c r="G486" s="27" t="s">
        <v>111</v>
      </c>
      <c r="H486" s="27"/>
      <c r="I486" s="28">
        <v>163.9</v>
      </c>
      <c r="J486" s="132">
        <v>0</v>
      </c>
      <c r="K486" s="132">
        <f>I486+J486</f>
        <v>163.9</v>
      </c>
      <c r="L486" s="132">
        <v>163.9</v>
      </c>
      <c r="M486" s="132">
        <v>0</v>
      </c>
      <c r="N486" s="133"/>
      <c r="O486" s="133"/>
      <c r="P486" s="133"/>
      <c r="Q486" s="133"/>
      <c r="R486" s="132">
        <f>L486+M486</f>
        <v>163.9</v>
      </c>
      <c r="S486" s="55"/>
    </row>
    <row r="487" spans="1:19" ht="18">
      <c r="A487" s="109" t="s">
        <v>190</v>
      </c>
      <c r="B487" s="25" t="s">
        <v>215</v>
      </c>
      <c r="C487" s="25" t="s">
        <v>81</v>
      </c>
      <c r="D487" s="25" t="s">
        <v>80</v>
      </c>
      <c r="E487" s="25" t="s">
        <v>429</v>
      </c>
      <c r="F487" s="25"/>
      <c r="G487" s="25"/>
      <c r="H487" s="27"/>
      <c r="I487" s="26">
        <f aca="true" t="shared" si="115" ref="I487:M489">I488</f>
        <v>0</v>
      </c>
      <c r="J487" s="131">
        <f t="shared" si="115"/>
        <v>0</v>
      </c>
      <c r="K487" s="131">
        <f t="shared" si="115"/>
        <v>0</v>
      </c>
      <c r="L487" s="131">
        <f t="shared" si="115"/>
        <v>0</v>
      </c>
      <c r="M487" s="131">
        <f t="shared" si="115"/>
        <v>0</v>
      </c>
      <c r="N487" s="135"/>
      <c r="O487" s="135"/>
      <c r="P487" s="135"/>
      <c r="Q487" s="135"/>
      <c r="R487" s="131">
        <f>R488</f>
        <v>0</v>
      </c>
      <c r="S487" s="55"/>
    </row>
    <row r="488" spans="1:19" ht="45">
      <c r="A488" s="109" t="s">
        <v>224</v>
      </c>
      <c r="B488" s="25" t="s">
        <v>215</v>
      </c>
      <c r="C488" s="25" t="s">
        <v>81</v>
      </c>
      <c r="D488" s="25" t="s">
        <v>80</v>
      </c>
      <c r="E488" s="25" t="s">
        <v>429</v>
      </c>
      <c r="F488" s="25" t="s">
        <v>132</v>
      </c>
      <c r="G488" s="25"/>
      <c r="H488" s="27"/>
      <c r="I488" s="26">
        <f t="shared" si="115"/>
        <v>0</v>
      </c>
      <c r="J488" s="131">
        <f t="shared" si="115"/>
        <v>0</v>
      </c>
      <c r="K488" s="131">
        <f t="shared" si="115"/>
        <v>0</v>
      </c>
      <c r="L488" s="131">
        <f t="shared" si="115"/>
        <v>0</v>
      </c>
      <c r="M488" s="131">
        <f t="shared" si="115"/>
        <v>0</v>
      </c>
      <c r="N488" s="135"/>
      <c r="O488" s="135"/>
      <c r="P488" s="135"/>
      <c r="Q488" s="135"/>
      <c r="R488" s="131">
        <f>R489</f>
        <v>0</v>
      </c>
      <c r="S488" s="55"/>
    </row>
    <row r="489" spans="1:19" ht="45">
      <c r="A489" s="109" t="s">
        <v>210</v>
      </c>
      <c r="B489" s="25" t="s">
        <v>215</v>
      </c>
      <c r="C489" s="25" t="s">
        <v>81</v>
      </c>
      <c r="D489" s="25" t="s">
        <v>80</v>
      </c>
      <c r="E489" s="25" t="s">
        <v>429</v>
      </c>
      <c r="F489" s="25" t="s">
        <v>133</v>
      </c>
      <c r="G489" s="25"/>
      <c r="H489" s="27"/>
      <c r="I489" s="26">
        <f t="shared" si="115"/>
        <v>0</v>
      </c>
      <c r="J489" s="131">
        <f t="shared" si="115"/>
        <v>0</v>
      </c>
      <c r="K489" s="131">
        <f t="shared" si="115"/>
        <v>0</v>
      </c>
      <c r="L489" s="131">
        <f t="shared" si="115"/>
        <v>0</v>
      </c>
      <c r="M489" s="131">
        <f t="shared" si="115"/>
        <v>0</v>
      </c>
      <c r="N489" s="135"/>
      <c r="O489" s="135"/>
      <c r="P489" s="135"/>
      <c r="Q489" s="135"/>
      <c r="R489" s="131">
        <f>R490</f>
        <v>0</v>
      </c>
      <c r="S489" s="55"/>
    </row>
    <row r="490" spans="1:19" ht="20.25" customHeight="1">
      <c r="A490" s="110" t="s">
        <v>123</v>
      </c>
      <c r="B490" s="27" t="s">
        <v>215</v>
      </c>
      <c r="C490" s="27" t="s">
        <v>81</v>
      </c>
      <c r="D490" s="27" t="s">
        <v>80</v>
      </c>
      <c r="E490" s="27" t="s">
        <v>429</v>
      </c>
      <c r="F490" s="27" t="s">
        <v>133</v>
      </c>
      <c r="G490" s="27" t="s">
        <v>112</v>
      </c>
      <c r="H490" s="27"/>
      <c r="I490" s="28">
        <v>0</v>
      </c>
      <c r="J490" s="132">
        <v>0</v>
      </c>
      <c r="K490" s="132">
        <f>I490+J490</f>
        <v>0</v>
      </c>
      <c r="L490" s="132">
        <v>0</v>
      </c>
      <c r="M490" s="133">
        <v>0</v>
      </c>
      <c r="N490" s="133"/>
      <c r="O490" s="133"/>
      <c r="P490" s="133"/>
      <c r="Q490" s="133"/>
      <c r="R490" s="133">
        <f>L490+M490</f>
        <v>0</v>
      </c>
      <c r="S490" s="55"/>
    </row>
    <row r="491" spans="1:19" ht="18">
      <c r="A491" s="109" t="s">
        <v>190</v>
      </c>
      <c r="B491" s="25" t="s">
        <v>215</v>
      </c>
      <c r="C491" s="25" t="s">
        <v>81</v>
      </c>
      <c r="D491" s="25" t="s">
        <v>80</v>
      </c>
      <c r="E491" s="25" t="s">
        <v>430</v>
      </c>
      <c r="F491" s="25"/>
      <c r="G491" s="25"/>
      <c r="H491" s="27"/>
      <c r="I491" s="26">
        <f aca="true" t="shared" si="116" ref="I491:M493">I492</f>
        <v>0</v>
      </c>
      <c r="J491" s="131">
        <f t="shared" si="116"/>
        <v>0</v>
      </c>
      <c r="K491" s="131">
        <f t="shared" si="116"/>
        <v>0</v>
      </c>
      <c r="L491" s="131">
        <f t="shared" si="116"/>
        <v>0</v>
      </c>
      <c r="M491" s="131">
        <f t="shared" si="116"/>
        <v>0</v>
      </c>
      <c r="N491" s="135"/>
      <c r="O491" s="135"/>
      <c r="P491" s="135"/>
      <c r="Q491" s="135"/>
      <c r="R491" s="131">
        <f>R492</f>
        <v>0</v>
      </c>
      <c r="S491" s="55"/>
    </row>
    <row r="492" spans="1:19" ht="45">
      <c r="A492" s="109" t="s">
        <v>224</v>
      </c>
      <c r="B492" s="25" t="s">
        <v>215</v>
      </c>
      <c r="C492" s="25" t="s">
        <v>81</v>
      </c>
      <c r="D492" s="25" t="s">
        <v>80</v>
      </c>
      <c r="E492" s="25" t="s">
        <v>430</v>
      </c>
      <c r="F492" s="25" t="s">
        <v>132</v>
      </c>
      <c r="G492" s="25"/>
      <c r="H492" s="27"/>
      <c r="I492" s="26">
        <f t="shared" si="116"/>
        <v>0</v>
      </c>
      <c r="J492" s="131">
        <f t="shared" si="116"/>
        <v>0</v>
      </c>
      <c r="K492" s="131">
        <f t="shared" si="116"/>
        <v>0</v>
      </c>
      <c r="L492" s="131">
        <f t="shared" si="116"/>
        <v>0</v>
      </c>
      <c r="M492" s="131">
        <f t="shared" si="116"/>
        <v>0</v>
      </c>
      <c r="N492" s="135"/>
      <c r="O492" s="135"/>
      <c r="P492" s="135"/>
      <c r="Q492" s="135"/>
      <c r="R492" s="131">
        <f>R493</f>
        <v>0</v>
      </c>
      <c r="S492" s="55"/>
    </row>
    <row r="493" spans="1:19" ht="45">
      <c r="A493" s="109" t="s">
        <v>210</v>
      </c>
      <c r="B493" s="25" t="s">
        <v>215</v>
      </c>
      <c r="C493" s="25" t="s">
        <v>81</v>
      </c>
      <c r="D493" s="25" t="s">
        <v>80</v>
      </c>
      <c r="E493" s="25" t="s">
        <v>430</v>
      </c>
      <c r="F493" s="25" t="s">
        <v>133</v>
      </c>
      <c r="G493" s="25"/>
      <c r="H493" s="27"/>
      <c r="I493" s="26">
        <f t="shared" si="116"/>
        <v>0</v>
      </c>
      <c r="J493" s="131">
        <f t="shared" si="116"/>
        <v>0</v>
      </c>
      <c r="K493" s="131">
        <f t="shared" si="116"/>
        <v>0</v>
      </c>
      <c r="L493" s="131">
        <f t="shared" si="116"/>
        <v>0</v>
      </c>
      <c r="M493" s="131">
        <f t="shared" si="116"/>
        <v>0</v>
      </c>
      <c r="N493" s="135"/>
      <c r="O493" s="135"/>
      <c r="P493" s="135"/>
      <c r="Q493" s="135"/>
      <c r="R493" s="131">
        <f>R494</f>
        <v>0</v>
      </c>
      <c r="S493" s="55"/>
    </row>
    <row r="494" spans="1:19" ht="22.5" customHeight="1">
      <c r="A494" s="110" t="s">
        <v>122</v>
      </c>
      <c r="B494" s="27" t="s">
        <v>215</v>
      </c>
      <c r="C494" s="27" t="s">
        <v>81</v>
      </c>
      <c r="D494" s="27" t="s">
        <v>80</v>
      </c>
      <c r="E494" s="27" t="s">
        <v>430</v>
      </c>
      <c r="F494" s="27" t="s">
        <v>133</v>
      </c>
      <c r="G494" s="27" t="s">
        <v>111</v>
      </c>
      <c r="H494" s="27"/>
      <c r="I494" s="28">
        <v>0</v>
      </c>
      <c r="J494" s="132">
        <v>0</v>
      </c>
      <c r="K494" s="132">
        <f>I494+J494</f>
        <v>0</v>
      </c>
      <c r="L494" s="132">
        <v>0</v>
      </c>
      <c r="M494" s="133">
        <v>0</v>
      </c>
      <c r="N494" s="133"/>
      <c r="O494" s="133"/>
      <c r="P494" s="133"/>
      <c r="Q494" s="133"/>
      <c r="R494" s="133">
        <f>L494+M494</f>
        <v>0</v>
      </c>
      <c r="S494" s="55"/>
    </row>
    <row r="495" spans="1:19" ht="20.25" customHeight="1">
      <c r="A495" s="66" t="s">
        <v>67</v>
      </c>
      <c r="B495" s="43" t="s">
        <v>215</v>
      </c>
      <c r="C495" s="43" t="s">
        <v>83</v>
      </c>
      <c r="D495" s="25"/>
      <c r="E495" s="25"/>
      <c r="F495" s="25"/>
      <c r="G495" s="25"/>
      <c r="H495" s="27"/>
      <c r="I495" s="44">
        <f>I496+I528+I599</f>
        <v>61358</v>
      </c>
      <c r="J495" s="130">
        <f>J496+J528+J599</f>
        <v>0</v>
      </c>
      <c r="K495" s="130">
        <f>K496+K528+K599</f>
        <v>61358</v>
      </c>
      <c r="L495" s="130">
        <f>L496+L528+L599</f>
        <v>48711.5</v>
      </c>
      <c r="M495" s="130">
        <f>M496+M528+M599</f>
        <v>0</v>
      </c>
      <c r="N495" s="135"/>
      <c r="O495" s="135"/>
      <c r="P495" s="135"/>
      <c r="Q495" s="135"/>
      <c r="R495" s="130">
        <f>R496+R528+R599</f>
        <v>48711.5</v>
      </c>
      <c r="S495" s="55"/>
    </row>
    <row r="496" spans="1:19" ht="19.5" customHeight="1">
      <c r="A496" s="66" t="s">
        <v>69</v>
      </c>
      <c r="B496" s="43" t="s">
        <v>215</v>
      </c>
      <c r="C496" s="43" t="s">
        <v>83</v>
      </c>
      <c r="D496" s="43" t="s">
        <v>84</v>
      </c>
      <c r="E496" s="43"/>
      <c r="F496" s="43"/>
      <c r="G496" s="43"/>
      <c r="H496" s="27"/>
      <c r="I496" s="44">
        <f>I497+I522</f>
        <v>15685.5</v>
      </c>
      <c r="J496" s="130">
        <f>J497+J522</f>
        <v>0</v>
      </c>
      <c r="K496" s="130">
        <f>K497+K522</f>
        <v>15685.5</v>
      </c>
      <c r="L496" s="130">
        <f>L497+L522</f>
        <v>2350</v>
      </c>
      <c r="M496" s="130">
        <f>M497+M522</f>
        <v>0</v>
      </c>
      <c r="N496" s="135"/>
      <c r="O496" s="135"/>
      <c r="P496" s="135"/>
      <c r="Q496" s="135"/>
      <c r="R496" s="130">
        <f>R497+R522</f>
        <v>2350</v>
      </c>
      <c r="S496" s="55"/>
    </row>
    <row r="497" spans="1:19" ht="60">
      <c r="A497" s="109" t="s">
        <v>388</v>
      </c>
      <c r="B497" s="25" t="s">
        <v>215</v>
      </c>
      <c r="C497" s="25" t="s">
        <v>83</v>
      </c>
      <c r="D497" s="25" t="s">
        <v>84</v>
      </c>
      <c r="E497" s="124" t="s">
        <v>19</v>
      </c>
      <c r="F497" s="25"/>
      <c r="G497" s="25"/>
      <c r="H497" s="27"/>
      <c r="I497" s="26">
        <f>I512+I517+I507+I498</f>
        <v>14235.5</v>
      </c>
      <c r="J497" s="131">
        <f aca="true" t="shared" si="117" ref="J497:R497">J512+J517+J507+J498</f>
        <v>0</v>
      </c>
      <c r="K497" s="131">
        <f t="shared" si="117"/>
        <v>14235.5</v>
      </c>
      <c r="L497" s="131">
        <f t="shared" si="117"/>
        <v>0</v>
      </c>
      <c r="M497" s="131">
        <f t="shared" si="117"/>
        <v>0</v>
      </c>
      <c r="N497" s="131">
        <f t="shared" si="117"/>
        <v>0</v>
      </c>
      <c r="O497" s="131">
        <f t="shared" si="117"/>
        <v>0</v>
      </c>
      <c r="P497" s="131">
        <f t="shared" si="117"/>
        <v>0</v>
      </c>
      <c r="Q497" s="131">
        <f t="shared" si="117"/>
        <v>0</v>
      </c>
      <c r="R497" s="131">
        <f t="shared" si="117"/>
        <v>0</v>
      </c>
      <c r="S497" s="55"/>
    </row>
    <row r="498" spans="1:19" ht="63" customHeight="1">
      <c r="A498" s="109" t="s">
        <v>488</v>
      </c>
      <c r="B498" s="25" t="s">
        <v>215</v>
      </c>
      <c r="C498" s="25" t="s">
        <v>83</v>
      </c>
      <c r="D498" s="25" t="s">
        <v>84</v>
      </c>
      <c r="E498" s="25" t="s">
        <v>489</v>
      </c>
      <c r="F498" s="25"/>
      <c r="G498" s="25"/>
      <c r="H498" s="27"/>
      <c r="I498" s="26">
        <f>I499+I503</f>
        <v>8901.5</v>
      </c>
      <c r="J498" s="131">
        <f aca="true" t="shared" si="118" ref="J498:R498">J499+J503</f>
        <v>0</v>
      </c>
      <c r="K498" s="131">
        <f t="shared" si="118"/>
        <v>8901.5</v>
      </c>
      <c r="L498" s="131">
        <f t="shared" si="118"/>
        <v>0</v>
      </c>
      <c r="M498" s="131">
        <f t="shared" si="118"/>
        <v>0</v>
      </c>
      <c r="N498" s="131">
        <f t="shared" si="118"/>
        <v>0</v>
      </c>
      <c r="O498" s="131">
        <f t="shared" si="118"/>
        <v>0</v>
      </c>
      <c r="P498" s="131">
        <f t="shared" si="118"/>
        <v>0</v>
      </c>
      <c r="Q498" s="131">
        <f t="shared" si="118"/>
        <v>0</v>
      </c>
      <c r="R498" s="131">
        <f t="shared" si="118"/>
        <v>0</v>
      </c>
      <c r="S498" s="55"/>
    </row>
    <row r="499" spans="1:19" ht="18">
      <c r="A499" s="109" t="s">
        <v>190</v>
      </c>
      <c r="B499" s="25" t="s">
        <v>215</v>
      </c>
      <c r="C499" s="25" t="s">
        <v>83</v>
      </c>
      <c r="D499" s="25" t="s">
        <v>84</v>
      </c>
      <c r="E499" s="25" t="s">
        <v>490</v>
      </c>
      <c r="F499" s="25"/>
      <c r="G499" s="25"/>
      <c r="H499" s="27"/>
      <c r="I499" s="26">
        <f aca="true" t="shared" si="119" ref="I499:M501">I500</f>
        <v>5101.5</v>
      </c>
      <c r="J499" s="131">
        <f t="shared" si="119"/>
        <v>0</v>
      </c>
      <c r="K499" s="131">
        <f t="shared" si="119"/>
        <v>5101.5</v>
      </c>
      <c r="L499" s="131">
        <f t="shared" si="119"/>
        <v>0</v>
      </c>
      <c r="M499" s="131">
        <f t="shared" si="119"/>
        <v>0</v>
      </c>
      <c r="N499" s="135"/>
      <c r="O499" s="135"/>
      <c r="P499" s="135"/>
      <c r="Q499" s="135"/>
      <c r="R499" s="131">
        <f>R500</f>
        <v>0</v>
      </c>
      <c r="S499" s="55"/>
    </row>
    <row r="500" spans="1:19" ht="45">
      <c r="A500" s="106" t="s">
        <v>212</v>
      </c>
      <c r="B500" s="25" t="s">
        <v>215</v>
      </c>
      <c r="C500" s="25" t="s">
        <v>83</v>
      </c>
      <c r="D500" s="25" t="s">
        <v>84</v>
      </c>
      <c r="E500" s="25" t="s">
        <v>490</v>
      </c>
      <c r="F500" s="25" t="s">
        <v>161</v>
      </c>
      <c r="G500" s="25"/>
      <c r="H500" s="27"/>
      <c r="I500" s="26">
        <f t="shared" si="119"/>
        <v>5101.5</v>
      </c>
      <c r="J500" s="131">
        <f t="shared" si="119"/>
        <v>0</v>
      </c>
      <c r="K500" s="131">
        <f t="shared" si="119"/>
        <v>5101.5</v>
      </c>
      <c r="L500" s="131">
        <f t="shared" si="119"/>
        <v>0</v>
      </c>
      <c r="M500" s="131">
        <f t="shared" si="119"/>
        <v>0</v>
      </c>
      <c r="N500" s="135"/>
      <c r="O500" s="135"/>
      <c r="P500" s="135"/>
      <c r="Q500" s="135"/>
      <c r="R500" s="131">
        <f>R501</f>
        <v>0</v>
      </c>
      <c r="S500" s="55"/>
    </row>
    <row r="501" spans="1:19" ht="18">
      <c r="A501" s="109" t="s">
        <v>184</v>
      </c>
      <c r="B501" s="25" t="s">
        <v>215</v>
      </c>
      <c r="C501" s="25" t="s">
        <v>83</v>
      </c>
      <c r="D501" s="25" t="s">
        <v>84</v>
      </c>
      <c r="E501" s="25" t="s">
        <v>490</v>
      </c>
      <c r="F501" s="25" t="s">
        <v>50</v>
      </c>
      <c r="G501" s="25"/>
      <c r="H501" s="27"/>
      <c r="I501" s="26">
        <f t="shared" si="119"/>
        <v>5101.5</v>
      </c>
      <c r="J501" s="131">
        <f t="shared" si="119"/>
        <v>0</v>
      </c>
      <c r="K501" s="131">
        <f t="shared" si="119"/>
        <v>5101.5</v>
      </c>
      <c r="L501" s="131">
        <f t="shared" si="119"/>
        <v>0</v>
      </c>
      <c r="M501" s="131">
        <f t="shared" si="119"/>
        <v>0</v>
      </c>
      <c r="N501" s="135"/>
      <c r="O501" s="135"/>
      <c r="P501" s="135"/>
      <c r="Q501" s="135"/>
      <c r="R501" s="131">
        <f>R502</f>
        <v>0</v>
      </c>
      <c r="S501" s="55"/>
    </row>
    <row r="502" spans="1:19" ht="21.75" customHeight="1">
      <c r="A502" s="110" t="s">
        <v>123</v>
      </c>
      <c r="B502" s="27" t="s">
        <v>215</v>
      </c>
      <c r="C502" s="27" t="s">
        <v>83</v>
      </c>
      <c r="D502" s="27" t="s">
        <v>84</v>
      </c>
      <c r="E502" s="27" t="s">
        <v>490</v>
      </c>
      <c r="F502" s="27" t="s">
        <v>50</v>
      </c>
      <c r="G502" s="27" t="s">
        <v>112</v>
      </c>
      <c r="H502" s="27"/>
      <c r="I502" s="28">
        <v>5101.5</v>
      </c>
      <c r="J502" s="132">
        <v>0</v>
      </c>
      <c r="K502" s="132">
        <f>I502+J502</f>
        <v>5101.5</v>
      </c>
      <c r="L502" s="132">
        <v>0</v>
      </c>
      <c r="M502" s="132">
        <v>0</v>
      </c>
      <c r="N502" s="133"/>
      <c r="O502" s="133"/>
      <c r="P502" s="133"/>
      <c r="Q502" s="133"/>
      <c r="R502" s="132">
        <f>L502+M502</f>
        <v>0</v>
      </c>
      <c r="S502" s="55"/>
    </row>
    <row r="503" spans="1:19" ht="21.75" customHeight="1">
      <c r="A503" s="109" t="s">
        <v>190</v>
      </c>
      <c r="B503" s="25" t="s">
        <v>215</v>
      </c>
      <c r="C503" s="25" t="s">
        <v>83</v>
      </c>
      <c r="D503" s="25" t="s">
        <v>84</v>
      </c>
      <c r="E503" s="25" t="s">
        <v>505</v>
      </c>
      <c r="F503" s="27"/>
      <c r="G503" s="27"/>
      <c r="H503" s="27"/>
      <c r="I503" s="26">
        <f aca="true" t="shared" si="120" ref="I503:M505">I504</f>
        <v>3800</v>
      </c>
      <c r="J503" s="131">
        <f t="shared" si="120"/>
        <v>0</v>
      </c>
      <c r="K503" s="131">
        <f t="shared" si="120"/>
        <v>3800</v>
      </c>
      <c r="L503" s="131">
        <f t="shared" si="120"/>
        <v>0</v>
      </c>
      <c r="M503" s="131">
        <f t="shared" si="120"/>
        <v>0</v>
      </c>
      <c r="N503" s="135"/>
      <c r="O503" s="135"/>
      <c r="P503" s="135"/>
      <c r="Q503" s="135"/>
      <c r="R503" s="131">
        <f>R504</f>
        <v>0</v>
      </c>
      <c r="S503" s="55"/>
    </row>
    <row r="504" spans="1:19" ht="46.5" customHeight="1">
      <c r="A504" s="106" t="s">
        <v>212</v>
      </c>
      <c r="B504" s="25" t="s">
        <v>215</v>
      </c>
      <c r="C504" s="25" t="s">
        <v>83</v>
      </c>
      <c r="D504" s="25" t="s">
        <v>84</v>
      </c>
      <c r="E504" s="25" t="s">
        <v>505</v>
      </c>
      <c r="F504" s="25" t="s">
        <v>161</v>
      </c>
      <c r="G504" s="25"/>
      <c r="H504" s="27"/>
      <c r="I504" s="26">
        <f t="shared" si="120"/>
        <v>3800</v>
      </c>
      <c r="J504" s="131">
        <f t="shared" si="120"/>
        <v>0</v>
      </c>
      <c r="K504" s="131">
        <f t="shared" si="120"/>
        <v>3800</v>
      </c>
      <c r="L504" s="131">
        <f t="shared" si="120"/>
        <v>0</v>
      </c>
      <c r="M504" s="131">
        <f t="shared" si="120"/>
        <v>0</v>
      </c>
      <c r="N504" s="135"/>
      <c r="O504" s="135"/>
      <c r="P504" s="135"/>
      <c r="Q504" s="135"/>
      <c r="R504" s="131">
        <f>R505</f>
        <v>0</v>
      </c>
      <c r="S504" s="55"/>
    </row>
    <row r="505" spans="1:19" ht="21.75" customHeight="1">
      <c r="A505" s="109" t="s">
        <v>184</v>
      </c>
      <c r="B505" s="25" t="s">
        <v>215</v>
      </c>
      <c r="C505" s="25" t="s">
        <v>83</v>
      </c>
      <c r="D505" s="25" t="s">
        <v>84</v>
      </c>
      <c r="E505" s="25" t="s">
        <v>505</v>
      </c>
      <c r="F505" s="25" t="s">
        <v>50</v>
      </c>
      <c r="G505" s="25"/>
      <c r="H505" s="27"/>
      <c r="I505" s="26">
        <f t="shared" si="120"/>
        <v>3800</v>
      </c>
      <c r="J505" s="131">
        <f t="shared" si="120"/>
        <v>0</v>
      </c>
      <c r="K505" s="131">
        <f t="shared" si="120"/>
        <v>3800</v>
      </c>
      <c r="L505" s="131">
        <f t="shared" si="120"/>
        <v>0</v>
      </c>
      <c r="M505" s="131">
        <f t="shared" si="120"/>
        <v>0</v>
      </c>
      <c r="N505" s="135"/>
      <c r="O505" s="135"/>
      <c r="P505" s="135"/>
      <c r="Q505" s="135"/>
      <c r="R505" s="131">
        <f>R506</f>
        <v>0</v>
      </c>
      <c r="S505" s="55"/>
    </row>
    <row r="506" spans="1:19" ht="21.75" customHeight="1">
      <c r="A506" s="110" t="s">
        <v>122</v>
      </c>
      <c r="B506" s="27" t="s">
        <v>215</v>
      </c>
      <c r="C506" s="27" t="s">
        <v>83</v>
      </c>
      <c r="D506" s="27" t="s">
        <v>84</v>
      </c>
      <c r="E506" s="27" t="s">
        <v>505</v>
      </c>
      <c r="F506" s="27" t="s">
        <v>50</v>
      </c>
      <c r="G506" s="27" t="s">
        <v>111</v>
      </c>
      <c r="H506" s="27"/>
      <c r="I506" s="28">
        <v>3800</v>
      </c>
      <c r="J506" s="132">
        <v>0</v>
      </c>
      <c r="K506" s="132">
        <f>I506+J506</f>
        <v>3800</v>
      </c>
      <c r="L506" s="132">
        <v>0</v>
      </c>
      <c r="M506" s="132">
        <v>0</v>
      </c>
      <c r="N506" s="133"/>
      <c r="O506" s="133"/>
      <c r="P506" s="133"/>
      <c r="Q506" s="133"/>
      <c r="R506" s="132">
        <f>L506+M506</f>
        <v>0</v>
      </c>
      <c r="S506" s="55"/>
    </row>
    <row r="507" spans="1:19" ht="45">
      <c r="A507" s="109" t="s">
        <v>431</v>
      </c>
      <c r="B507" s="25" t="s">
        <v>215</v>
      </c>
      <c r="C507" s="25" t="s">
        <v>83</v>
      </c>
      <c r="D507" s="25" t="s">
        <v>84</v>
      </c>
      <c r="E507" s="25" t="s">
        <v>432</v>
      </c>
      <c r="F507" s="27"/>
      <c r="G507" s="27"/>
      <c r="H507" s="27"/>
      <c r="I507" s="26">
        <f>I508</f>
        <v>934</v>
      </c>
      <c r="J507" s="131">
        <f>J508</f>
        <v>0</v>
      </c>
      <c r="K507" s="131">
        <f>K508</f>
        <v>934</v>
      </c>
      <c r="L507" s="131">
        <f>L508</f>
        <v>0</v>
      </c>
      <c r="M507" s="131">
        <f>M508</f>
        <v>0</v>
      </c>
      <c r="N507" s="135"/>
      <c r="O507" s="135"/>
      <c r="P507" s="135"/>
      <c r="Q507" s="135"/>
      <c r="R507" s="131">
        <f>R508</f>
        <v>0</v>
      </c>
      <c r="S507" s="55"/>
    </row>
    <row r="508" spans="1:19" ht="18">
      <c r="A508" s="109" t="s">
        <v>190</v>
      </c>
      <c r="B508" s="25" t="s">
        <v>215</v>
      </c>
      <c r="C508" s="25" t="s">
        <v>83</v>
      </c>
      <c r="D508" s="25" t="s">
        <v>84</v>
      </c>
      <c r="E508" s="25" t="s">
        <v>433</v>
      </c>
      <c r="F508" s="27"/>
      <c r="G508" s="27"/>
      <c r="H508" s="27"/>
      <c r="I508" s="26">
        <f aca="true" t="shared" si="121" ref="I508:M510">I509</f>
        <v>934</v>
      </c>
      <c r="J508" s="131">
        <f t="shared" si="121"/>
        <v>0</v>
      </c>
      <c r="K508" s="131">
        <f t="shared" si="121"/>
        <v>934</v>
      </c>
      <c r="L508" s="131">
        <f t="shared" si="121"/>
        <v>0</v>
      </c>
      <c r="M508" s="131">
        <f t="shared" si="121"/>
        <v>0</v>
      </c>
      <c r="N508" s="135"/>
      <c r="O508" s="135"/>
      <c r="P508" s="135"/>
      <c r="Q508" s="135"/>
      <c r="R508" s="131">
        <f>R509</f>
        <v>0</v>
      </c>
      <c r="S508" s="55"/>
    </row>
    <row r="509" spans="1:19" ht="45">
      <c r="A509" s="106" t="s">
        <v>212</v>
      </c>
      <c r="B509" s="25" t="s">
        <v>215</v>
      </c>
      <c r="C509" s="25" t="s">
        <v>83</v>
      </c>
      <c r="D509" s="25" t="s">
        <v>84</v>
      </c>
      <c r="E509" s="25" t="s">
        <v>433</v>
      </c>
      <c r="F509" s="25" t="s">
        <v>161</v>
      </c>
      <c r="G509" s="25"/>
      <c r="H509" s="27"/>
      <c r="I509" s="26">
        <f t="shared" si="121"/>
        <v>934</v>
      </c>
      <c r="J509" s="131">
        <f t="shared" si="121"/>
        <v>0</v>
      </c>
      <c r="K509" s="131">
        <f t="shared" si="121"/>
        <v>934</v>
      </c>
      <c r="L509" s="131">
        <f t="shared" si="121"/>
        <v>0</v>
      </c>
      <c r="M509" s="131">
        <f t="shared" si="121"/>
        <v>0</v>
      </c>
      <c r="N509" s="135"/>
      <c r="O509" s="135"/>
      <c r="P509" s="135"/>
      <c r="Q509" s="135"/>
      <c r="R509" s="131">
        <f>R510</f>
        <v>0</v>
      </c>
      <c r="S509" s="55"/>
    </row>
    <row r="510" spans="1:19" ht="18">
      <c r="A510" s="109" t="s">
        <v>184</v>
      </c>
      <c r="B510" s="25" t="s">
        <v>215</v>
      </c>
      <c r="C510" s="25" t="s">
        <v>83</v>
      </c>
      <c r="D510" s="25" t="s">
        <v>84</v>
      </c>
      <c r="E510" s="25" t="s">
        <v>433</v>
      </c>
      <c r="F510" s="25" t="s">
        <v>50</v>
      </c>
      <c r="G510" s="25"/>
      <c r="H510" s="27"/>
      <c r="I510" s="26">
        <f t="shared" si="121"/>
        <v>934</v>
      </c>
      <c r="J510" s="131">
        <f t="shared" si="121"/>
        <v>0</v>
      </c>
      <c r="K510" s="131">
        <f t="shared" si="121"/>
        <v>934</v>
      </c>
      <c r="L510" s="131">
        <f t="shared" si="121"/>
        <v>0</v>
      </c>
      <c r="M510" s="131">
        <f t="shared" si="121"/>
        <v>0</v>
      </c>
      <c r="N510" s="135"/>
      <c r="O510" s="135"/>
      <c r="P510" s="135"/>
      <c r="Q510" s="135"/>
      <c r="R510" s="131">
        <f>R511</f>
        <v>0</v>
      </c>
      <c r="S510" s="55"/>
    </row>
    <row r="511" spans="1:19" ht="21.75" customHeight="1">
      <c r="A511" s="108" t="s">
        <v>122</v>
      </c>
      <c r="B511" s="27" t="s">
        <v>215</v>
      </c>
      <c r="C511" s="27" t="s">
        <v>83</v>
      </c>
      <c r="D511" s="27" t="s">
        <v>84</v>
      </c>
      <c r="E511" s="27" t="s">
        <v>433</v>
      </c>
      <c r="F511" s="27" t="s">
        <v>50</v>
      </c>
      <c r="G511" s="27" t="s">
        <v>111</v>
      </c>
      <c r="H511" s="27"/>
      <c r="I511" s="28">
        <v>934</v>
      </c>
      <c r="J511" s="132">
        <v>0</v>
      </c>
      <c r="K511" s="132">
        <f>I511+J511</f>
        <v>934</v>
      </c>
      <c r="L511" s="132">
        <v>0</v>
      </c>
      <c r="M511" s="133">
        <v>0</v>
      </c>
      <c r="N511" s="133"/>
      <c r="O511" s="133"/>
      <c r="P511" s="133"/>
      <c r="Q511" s="133"/>
      <c r="R511" s="133">
        <f>L511+M511</f>
        <v>0</v>
      </c>
      <c r="S511" s="55"/>
    </row>
    <row r="512" spans="1:19" ht="45">
      <c r="A512" s="109" t="s">
        <v>399</v>
      </c>
      <c r="B512" s="25" t="s">
        <v>215</v>
      </c>
      <c r="C512" s="25" t="s">
        <v>83</v>
      </c>
      <c r="D512" s="25" t="s">
        <v>84</v>
      </c>
      <c r="E512" s="25" t="s">
        <v>392</v>
      </c>
      <c r="F512" s="27"/>
      <c r="G512" s="27"/>
      <c r="H512" s="27"/>
      <c r="I512" s="26">
        <f>I514</f>
        <v>1600</v>
      </c>
      <c r="J512" s="131">
        <f>J514</f>
        <v>0</v>
      </c>
      <c r="K512" s="131">
        <f>K514</f>
        <v>1600</v>
      </c>
      <c r="L512" s="131">
        <f>L514</f>
        <v>0</v>
      </c>
      <c r="M512" s="131">
        <f>M514</f>
        <v>0</v>
      </c>
      <c r="N512" s="135"/>
      <c r="O512" s="135"/>
      <c r="P512" s="135"/>
      <c r="Q512" s="135"/>
      <c r="R512" s="131">
        <f>R514</f>
        <v>0</v>
      </c>
      <c r="S512" s="55"/>
    </row>
    <row r="513" spans="1:19" ht="18">
      <c r="A513" s="109" t="s">
        <v>190</v>
      </c>
      <c r="B513" s="25" t="s">
        <v>215</v>
      </c>
      <c r="C513" s="25" t="s">
        <v>83</v>
      </c>
      <c r="D513" s="25" t="s">
        <v>84</v>
      </c>
      <c r="E513" s="25" t="s">
        <v>21</v>
      </c>
      <c r="F513" s="27"/>
      <c r="G513" s="27"/>
      <c r="H513" s="27"/>
      <c r="I513" s="26">
        <f aca="true" t="shared" si="122" ref="I513:M515">I514</f>
        <v>1600</v>
      </c>
      <c r="J513" s="131">
        <f t="shared" si="122"/>
        <v>0</v>
      </c>
      <c r="K513" s="131">
        <f t="shared" si="122"/>
        <v>1600</v>
      </c>
      <c r="L513" s="131">
        <f t="shared" si="122"/>
        <v>0</v>
      </c>
      <c r="M513" s="131">
        <f t="shared" si="122"/>
        <v>0</v>
      </c>
      <c r="N513" s="135"/>
      <c r="O513" s="135"/>
      <c r="P513" s="135"/>
      <c r="Q513" s="135"/>
      <c r="R513" s="131">
        <f>R514</f>
        <v>0</v>
      </c>
      <c r="S513" s="55"/>
    </row>
    <row r="514" spans="1:19" ht="45">
      <c r="A514" s="106" t="s">
        <v>212</v>
      </c>
      <c r="B514" s="25" t="s">
        <v>215</v>
      </c>
      <c r="C514" s="25" t="s">
        <v>83</v>
      </c>
      <c r="D514" s="25" t="s">
        <v>84</v>
      </c>
      <c r="E514" s="25" t="s">
        <v>21</v>
      </c>
      <c r="F514" s="25" t="s">
        <v>161</v>
      </c>
      <c r="G514" s="25"/>
      <c r="H514" s="27"/>
      <c r="I514" s="26">
        <f t="shared" si="122"/>
        <v>1600</v>
      </c>
      <c r="J514" s="131">
        <f t="shared" si="122"/>
        <v>0</v>
      </c>
      <c r="K514" s="131">
        <f t="shared" si="122"/>
        <v>1600</v>
      </c>
      <c r="L514" s="131">
        <f t="shared" si="122"/>
        <v>0</v>
      </c>
      <c r="M514" s="131">
        <f t="shared" si="122"/>
        <v>0</v>
      </c>
      <c r="N514" s="135"/>
      <c r="O514" s="135"/>
      <c r="P514" s="135"/>
      <c r="Q514" s="135"/>
      <c r="R514" s="131">
        <f>R515</f>
        <v>0</v>
      </c>
      <c r="S514" s="55"/>
    </row>
    <row r="515" spans="1:19" ht="18">
      <c r="A515" s="109" t="s">
        <v>184</v>
      </c>
      <c r="B515" s="25" t="s">
        <v>215</v>
      </c>
      <c r="C515" s="25" t="s">
        <v>83</v>
      </c>
      <c r="D515" s="25" t="s">
        <v>84</v>
      </c>
      <c r="E515" s="25" t="s">
        <v>21</v>
      </c>
      <c r="F515" s="25" t="s">
        <v>50</v>
      </c>
      <c r="G515" s="25"/>
      <c r="H515" s="27"/>
      <c r="I515" s="26">
        <f t="shared" si="122"/>
        <v>1600</v>
      </c>
      <c r="J515" s="131">
        <f t="shared" si="122"/>
        <v>0</v>
      </c>
      <c r="K515" s="131">
        <f t="shared" si="122"/>
        <v>1600</v>
      </c>
      <c r="L515" s="131">
        <f t="shared" si="122"/>
        <v>0</v>
      </c>
      <c r="M515" s="131">
        <f t="shared" si="122"/>
        <v>0</v>
      </c>
      <c r="N515" s="135"/>
      <c r="O515" s="135"/>
      <c r="P515" s="135"/>
      <c r="Q515" s="135"/>
      <c r="R515" s="131">
        <f>R516</f>
        <v>0</v>
      </c>
      <c r="S515" s="55"/>
    </row>
    <row r="516" spans="1:19" ht="21.75" customHeight="1">
      <c r="A516" s="108" t="s">
        <v>122</v>
      </c>
      <c r="B516" s="27" t="s">
        <v>215</v>
      </c>
      <c r="C516" s="27" t="s">
        <v>83</v>
      </c>
      <c r="D516" s="27" t="s">
        <v>84</v>
      </c>
      <c r="E516" s="27" t="s">
        <v>21</v>
      </c>
      <c r="F516" s="27" t="s">
        <v>50</v>
      </c>
      <c r="G516" s="27" t="s">
        <v>111</v>
      </c>
      <c r="H516" s="27"/>
      <c r="I516" s="28">
        <v>1600</v>
      </c>
      <c r="J516" s="132">
        <v>0</v>
      </c>
      <c r="K516" s="132">
        <f>I516+J516</f>
        <v>1600</v>
      </c>
      <c r="L516" s="132">
        <v>0</v>
      </c>
      <c r="M516" s="133">
        <v>0</v>
      </c>
      <c r="N516" s="133"/>
      <c r="O516" s="133"/>
      <c r="P516" s="133"/>
      <c r="Q516" s="133"/>
      <c r="R516" s="133">
        <f>L516+M516</f>
        <v>0</v>
      </c>
      <c r="S516" s="55"/>
    </row>
    <row r="517" spans="1:19" ht="60">
      <c r="A517" s="106" t="s">
        <v>393</v>
      </c>
      <c r="B517" s="25" t="s">
        <v>215</v>
      </c>
      <c r="C517" s="25" t="s">
        <v>83</v>
      </c>
      <c r="D517" s="25" t="s">
        <v>84</v>
      </c>
      <c r="E517" s="25" t="s">
        <v>22</v>
      </c>
      <c r="F517" s="25"/>
      <c r="G517" s="25"/>
      <c r="H517" s="25"/>
      <c r="I517" s="26">
        <f aca="true" t="shared" si="123" ref="I517:M525">I518</f>
        <v>2800</v>
      </c>
      <c r="J517" s="131">
        <f t="shared" si="123"/>
        <v>0</v>
      </c>
      <c r="K517" s="131">
        <f t="shared" si="123"/>
        <v>2800</v>
      </c>
      <c r="L517" s="131">
        <f t="shared" si="123"/>
        <v>0</v>
      </c>
      <c r="M517" s="131">
        <f t="shared" si="123"/>
        <v>0</v>
      </c>
      <c r="N517" s="135"/>
      <c r="O517" s="135"/>
      <c r="P517" s="135"/>
      <c r="Q517" s="135"/>
      <c r="R517" s="131">
        <f>R518</f>
        <v>0</v>
      </c>
      <c r="S517" s="55"/>
    </row>
    <row r="518" spans="1:19" ht="18">
      <c r="A518" s="109" t="s">
        <v>190</v>
      </c>
      <c r="B518" s="25" t="s">
        <v>215</v>
      </c>
      <c r="C518" s="25" t="s">
        <v>83</v>
      </c>
      <c r="D518" s="25" t="s">
        <v>84</v>
      </c>
      <c r="E518" s="25" t="s">
        <v>22</v>
      </c>
      <c r="F518" s="25"/>
      <c r="G518" s="25"/>
      <c r="H518" s="27"/>
      <c r="I518" s="26">
        <f t="shared" si="123"/>
        <v>2800</v>
      </c>
      <c r="J518" s="131">
        <f t="shared" si="123"/>
        <v>0</v>
      </c>
      <c r="K518" s="131">
        <f t="shared" si="123"/>
        <v>2800</v>
      </c>
      <c r="L518" s="131">
        <f t="shared" si="123"/>
        <v>0</v>
      </c>
      <c r="M518" s="131">
        <f t="shared" si="123"/>
        <v>0</v>
      </c>
      <c r="N518" s="135"/>
      <c r="O518" s="135"/>
      <c r="P518" s="135"/>
      <c r="Q518" s="135"/>
      <c r="R518" s="131">
        <f>R519</f>
        <v>0</v>
      </c>
      <c r="S518" s="55"/>
    </row>
    <row r="519" spans="1:19" ht="45">
      <c r="A519" s="106" t="s">
        <v>212</v>
      </c>
      <c r="B519" s="25" t="s">
        <v>215</v>
      </c>
      <c r="C519" s="25" t="s">
        <v>83</v>
      </c>
      <c r="D519" s="25" t="s">
        <v>84</v>
      </c>
      <c r="E519" s="25" t="s">
        <v>22</v>
      </c>
      <c r="F519" s="25" t="s">
        <v>161</v>
      </c>
      <c r="G519" s="25"/>
      <c r="H519" s="27"/>
      <c r="I519" s="26">
        <f t="shared" si="123"/>
        <v>2800</v>
      </c>
      <c r="J519" s="131">
        <f t="shared" si="123"/>
        <v>0</v>
      </c>
      <c r="K519" s="131">
        <f t="shared" si="123"/>
        <v>2800</v>
      </c>
      <c r="L519" s="131">
        <f t="shared" si="123"/>
        <v>0</v>
      </c>
      <c r="M519" s="131">
        <f t="shared" si="123"/>
        <v>0</v>
      </c>
      <c r="N519" s="135"/>
      <c r="O519" s="135"/>
      <c r="P519" s="135"/>
      <c r="Q519" s="135"/>
      <c r="R519" s="131">
        <f>R520</f>
        <v>0</v>
      </c>
      <c r="S519" s="55"/>
    </row>
    <row r="520" spans="1:19" ht="18">
      <c r="A520" s="109" t="s">
        <v>184</v>
      </c>
      <c r="B520" s="25" t="s">
        <v>215</v>
      </c>
      <c r="C520" s="25" t="s">
        <v>83</v>
      </c>
      <c r="D520" s="25" t="s">
        <v>84</v>
      </c>
      <c r="E520" s="25" t="s">
        <v>22</v>
      </c>
      <c r="F520" s="25" t="s">
        <v>50</v>
      </c>
      <c r="G520" s="25"/>
      <c r="H520" s="27"/>
      <c r="I520" s="26">
        <f t="shared" si="123"/>
        <v>2800</v>
      </c>
      <c r="J520" s="131">
        <f t="shared" si="123"/>
        <v>0</v>
      </c>
      <c r="K520" s="131">
        <f t="shared" si="123"/>
        <v>2800</v>
      </c>
      <c r="L520" s="131">
        <f t="shared" si="123"/>
        <v>0</v>
      </c>
      <c r="M520" s="131">
        <f t="shared" si="123"/>
        <v>0</v>
      </c>
      <c r="N520" s="135"/>
      <c r="O520" s="135"/>
      <c r="P520" s="135"/>
      <c r="Q520" s="135"/>
      <c r="R520" s="131">
        <f>R521</f>
        <v>0</v>
      </c>
      <c r="S520" s="55"/>
    </row>
    <row r="521" spans="1:19" ht="18.75" customHeight="1">
      <c r="A521" s="108" t="s">
        <v>122</v>
      </c>
      <c r="B521" s="27" t="s">
        <v>215</v>
      </c>
      <c r="C521" s="27" t="s">
        <v>83</v>
      </c>
      <c r="D521" s="27" t="s">
        <v>84</v>
      </c>
      <c r="E521" s="27" t="s">
        <v>22</v>
      </c>
      <c r="F521" s="27" t="s">
        <v>50</v>
      </c>
      <c r="G521" s="27" t="s">
        <v>111</v>
      </c>
      <c r="H521" s="27"/>
      <c r="I521" s="28">
        <v>2800</v>
      </c>
      <c r="J521" s="132">
        <v>0</v>
      </c>
      <c r="K521" s="132">
        <f>I521+J521</f>
        <v>2800</v>
      </c>
      <c r="L521" s="132">
        <v>0</v>
      </c>
      <c r="M521" s="133">
        <v>0</v>
      </c>
      <c r="N521" s="133"/>
      <c r="O521" s="133"/>
      <c r="P521" s="133"/>
      <c r="Q521" s="133"/>
      <c r="R521" s="133">
        <f>L521+M521</f>
        <v>0</v>
      </c>
      <c r="S521" s="55"/>
    </row>
    <row r="522" spans="1:19" ht="60">
      <c r="A522" s="109" t="s">
        <v>455</v>
      </c>
      <c r="B522" s="25" t="s">
        <v>215</v>
      </c>
      <c r="C522" s="25" t="s">
        <v>83</v>
      </c>
      <c r="D522" s="25" t="s">
        <v>84</v>
      </c>
      <c r="E522" s="25" t="s">
        <v>456</v>
      </c>
      <c r="F522" s="25"/>
      <c r="G522" s="25"/>
      <c r="H522" s="27"/>
      <c r="I522" s="26">
        <f t="shared" si="123"/>
        <v>1450</v>
      </c>
      <c r="J522" s="131">
        <f t="shared" si="123"/>
        <v>0</v>
      </c>
      <c r="K522" s="131">
        <f t="shared" si="123"/>
        <v>1450</v>
      </c>
      <c r="L522" s="131">
        <f>L523</f>
        <v>2350</v>
      </c>
      <c r="M522" s="131">
        <f t="shared" si="123"/>
        <v>0</v>
      </c>
      <c r="N522" s="135"/>
      <c r="O522" s="135"/>
      <c r="P522" s="135"/>
      <c r="Q522" s="135"/>
      <c r="R522" s="131">
        <f>R523</f>
        <v>2350</v>
      </c>
      <c r="S522" s="55"/>
    </row>
    <row r="523" spans="1:19" ht="45">
      <c r="A523" s="106" t="s">
        <v>457</v>
      </c>
      <c r="B523" s="25" t="s">
        <v>215</v>
      </c>
      <c r="C523" s="25" t="s">
        <v>83</v>
      </c>
      <c r="D523" s="25" t="s">
        <v>84</v>
      </c>
      <c r="E523" s="25" t="s">
        <v>458</v>
      </c>
      <c r="F523" s="25"/>
      <c r="G523" s="25"/>
      <c r="H523" s="27"/>
      <c r="I523" s="26">
        <f t="shared" si="123"/>
        <v>1450</v>
      </c>
      <c r="J523" s="131">
        <f t="shared" si="123"/>
        <v>0</v>
      </c>
      <c r="K523" s="131">
        <f t="shared" si="123"/>
        <v>1450</v>
      </c>
      <c r="L523" s="131">
        <f>L524</f>
        <v>2350</v>
      </c>
      <c r="M523" s="131">
        <f t="shared" si="123"/>
        <v>0</v>
      </c>
      <c r="N523" s="135"/>
      <c r="O523" s="135"/>
      <c r="P523" s="135"/>
      <c r="Q523" s="135"/>
      <c r="R523" s="131">
        <f>R524</f>
        <v>2350</v>
      </c>
      <c r="S523" s="55"/>
    </row>
    <row r="524" spans="1:19" ht="18">
      <c r="A524" s="109" t="s">
        <v>190</v>
      </c>
      <c r="B524" s="25" t="s">
        <v>215</v>
      </c>
      <c r="C524" s="25" t="s">
        <v>83</v>
      </c>
      <c r="D524" s="25" t="s">
        <v>84</v>
      </c>
      <c r="E524" s="25" t="s">
        <v>459</v>
      </c>
      <c r="F524" s="25"/>
      <c r="G524" s="25"/>
      <c r="H524" s="27"/>
      <c r="I524" s="26">
        <f t="shared" si="123"/>
        <v>1450</v>
      </c>
      <c r="J524" s="131">
        <f t="shared" si="123"/>
        <v>0</v>
      </c>
      <c r="K524" s="131">
        <f t="shared" si="123"/>
        <v>1450</v>
      </c>
      <c r="L524" s="131">
        <f>L525</f>
        <v>2350</v>
      </c>
      <c r="M524" s="131">
        <f t="shared" si="123"/>
        <v>0</v>
      </c>
      <c r="N524" s="135"/>
      <c r="O524" s="135"/>
      <c r="P524" s="135"/>
      <c r="Q524" s="135"/>
      <c r="R524" s="131">
        <f>R525</f>
        <v>2350</v>
      </c>
      <c r="S524" s="55"/>
    </row>
    <row r="525" spans="1:28" ht="45">
      <c r="A525" s="109" t="s">
        <v>224</v>
      </c>
      <c r="B525" s="25" t="s">
        <v>215</v>
      </c>
      <c r="C525" s="25" t="s">
        <v>83</v>
      </c>
      <c r="D525" s="25" t="s">
        <v>84</v>
      </c>
      <c r="E525" s="25" t="s">
        <v>459</v>
      </c>
      <c r="F525" s="25" t="s">
        <v>132</v>
      </c>
      <c r="G525" s="25"/>
      <c r="H525" s="27"/>
      <c r="I525" s="26">
        <f t="shared" si="123"/>
        <v>1450</v>
      </c>
      <c r="J525" s="131">
        <f t="shared" si="123"/>
        <v>0</v>
      </c>
      <c r="K525" s="131">
        <f t="shared" si="123"/>
        <v>1450</v>
      </c>
      <c r="L525" s="131">
        <f>L526</f>
        <v>2350</v>
      </c>
      <c r="M525" s="131">
        <f t="shared" si="123"/>
        <v>0</v>
      </c>
      <c r="N525" s="135"/>
      <c r="O525" s="135"/>
      <c r="P525" s="135"/>
      <c r="Q525" s="135"/>
      <c r="R525" s="131">
        <f>R526</f>
        <v>2350</v>
      </c>
      <c r="S525" s="55"/>
      <c r="T525" s="55"/>
      <c r="U525" s="55"/>
      <c r="V525" s="55"/>
      <c r="W525" s="55"/>
      <c r="X525" s="55"/>
      <c r="Y525" s="55"/>
      <c r="Z525" s="55"/>
      <c r="AA525" s="55"/>
      <c r="AB525" s="55"/>
    </row>
    <row r="526" spans="1:28" ht="45">
      <c r="A526" s="109" t="s">
        <v>210</v>
      </c>
      <c r="B526" s="25" t="s">
        <v>215</v>
      </c>
      <c r="C526" s="25" t="s">
        <v>83</v>
      </c>
      <c r="D526" s="25" t="s">
        <v>84</v>
      </c>
      <c r="E526" s="25" t="s">
        <v>459</v>
      </c>
      <c r="F526" s="25" t="s">
        <v>133</v>
      </c>
      <c r="G526" s="25"/>
      <c r="H526" s="27"/>
      <c r="I526" s="26">
        <f>I527</f>
        <v>1450</v>
      </c>
      <c r="J526" s="131">
        <f>J527</f>
        <v>0</v>
      </c>
      <c r="K526" s="131">
        <f>K527</f>
        <v>1450</v>
      </c>
      <c r="L526" s="131">
        <f>L527</f>
        <v>2350</v>
      </c>
      <c r="M526" s="131">
        <f>M527</f>
        <v>0</v>
      </c>
      <c r="N526" s="135"/>
      <c r="O526" s="135"/>
      <c r="P526" s="135"/>
      <c r="Q526" s="135"/>
      <c r="R526" s="131">
        <f>R527</f>
        <v>2350</v>
      </c>
      <c r="S526" s="55"/>
      <c r="T526" s="55"/>
      <c r="U526" s="55"/>
      <c r="V526" s="55"/>
      <c r="W526" s="55"/>
      <c r="X526" s="55"/>
      <c r="Y526" s="55"/>
      <c r="Z526" s="55"/>
      <c r="AA526" s="55"/>
      <c r="AB526" s="55"/>
    </row>
    <row r="527" spans="1:28" ht="18">
      <c r="A527" s="110" t="s">
        <v>122</v>
      </c>
      <c r="B527" s="27" t="s">
        <v>215</v>
      </c>
      <c r="C527" s="27" t="s">
        <v>83</v>
      </c>
      <c r="D527" s="27" t="s">
        <v>84</v>
      </c>
      <c r="E527" s="27" t="s">
        <v>459</v>
      </c>
      <c r="F527" s="27" t="s">
        <v>133</v>
      </c>
      <c r="G527" s="27" t="s">
        <v>111</v>
      </c>
      <c r="H527" s="27"/>
      <c r="I527" s="28">
        <v>1450</v>
      </c>
      <c r="J527" s="132">
        <v>0</v>
      </c>
      <c r="K527" s="132">
        <f>I527+J527</f>
        <v>1450</v>
      </c>
      <c r="L527" s="132">
        <v>2350</v>
      </c>
      <c r="M527" s="133">
        <v>0</v>
      </c>
      <c r="N527" s="133"/>
      <c r="O527" s="133"/>
      <c r="P527" s="133"/>
      <c r="Q527" s="133"/>
      <c r="R527" s="133">
        <f>L527+M527</f>
        <v>2350</v>
      </c>
      <c r="S527" s="55"/>
      <c r="T527" s="55"/>
      <c r="U527" s="55"/>
      <c r="V527" s="55"/>
      <c r="W527" s="55"/>
      <c r="X527" s="55"/>
      <c r="Y527" s="55"/>
      <c r="Z527" s="55"/>
      <c r="AA527" s="55"/>
      <c r="AB527" s="55"/>
    </row>
    <row r="528" spans="1:28" ht="21" customHeight="1">
      <c r="A528" s="109" t="s">
        <v>169</v>
      </c>
      <c r="B528" s="43" t="s">
        <v>215</v>
      </c>
      <c r="C528" s="43" t="s">
        <v>83</v>
      </c>
      <c r="D528" s="43" t="s">
        <v>79</v>
      </c>
      <c r="E528" s="25"/>
      <c r="F528" s="25"/>
      <c r="G528" s="25"/>
      <c r="H528" s="27"/>
      <c r="I528" s="44">
        <f>I529+I579+I585</f>
        <v>39803.5</v>
      </c>
      <c r="J528" s="130">
        <f>J529+J579+J585</f>
        <v>0</v>
      </c>
      <c r="K528" s="130">
        <f>K529+K579+K585</f>
        <v>39803.5</v>
      </c>
      <c r="L528" s="130">
        <f>L529+L579+L585</f>
        <v>40492.5</v>
      </c>
      <c r="M528" s="130">
        <f>M529+M579+M585</f>
        <v>0</v>
      </c>
      <c r="N528" s="135"/>
      <c r="O528" s="135"/>
      <c r="P528" s="135"/>
      <c r="Q528" s="135"/>
      <c r="R528" s="130">
        <f>R529+R579+R585</f>
        <v>40492.5</v>
      </c>
      <c r="S528" s="55"/>
      <c r="T528" s="55"/>
      <c r="U528" s="55"/>
      <c r="V528" s="55"/>
      <c r="W528" s="55"/>
      <c r="X528" s="55"/>
      <c r="Y528" s="55"/>
      <c r="Z528" s="55"/>
      <c r="AA528" s="55"/>
      <c r="AB528" s="55"/>
    </row>
    <row r="529" spans="1:28" ht="45">
      <c r="A529" s="106" t="s">
        <v>465</v>
      </c>
      <c r="B529" s="25" t="s">
        <v>215</v>
      </c>
      <c r="C529" s="25" t="s">
        <v>83</v>
      </c>
      <c r="D529" s="25" t="s">
        <v>79</v>
      </c>
      <c r="E529" s="25" t="s">
        <v>370</v>
      </c>
      <c r="F529" s="25"/>
      <c r="G529" s="25"/>
      <c r="H529" s="27"/>
      <c r="I529" s="26">
        <f>I530+I544+I549+I535+I540+I554+I559+I564+I569+I574</f>
        <v>9250</v>
      </c>
      <c r="J529" s="131">
        <f>J530+J544+J549+J535+J540+J554+J559+J564+J569+J574</f>
        <v>0</v>
      </c>
      <c r="K529" s="131">
        <f>K530+K544+K549+K535+K540+K554+K559+K564+K569+K574</f>
        <v>9250</v>
      </c>
      <c r="L529" s="131">
        <f>L530+L544+L549+L535+L540+L554+L559+L564+L569+L574</f>
        <v>9415</v>
      </c>
      <c r="M529" s="131">
        <f>M530+M544+M549+M535+M540+M554+M559+M564+M569+M574</f>
        <v>0</v>
      </c>
      <c r="N529" s="135"/>
      <c r="O529" s="135"/>
      <c r="P529" s="135"/>
      <c r="Q529" s="135"/>
      <c r="R529" s="131">
        <f>R530+R544+R549+R535+R540+R554+R559+R564+R569+R574</f>
        <v>9415</v>
      </c>
      <c r="S529" s="55"/>
      <c r="T529" s="55"/>
      <c r="U529" s="55"/>
      <c r="V529" s="55"/>
      <c r="W529" s="55"/>
      <c r="X529" s="55"/>
      <c r="Y529" s="55"/>
      <c r="Z529" s="55"/>
      <c r="AA529" s="55"/>
      <c r="AB529" s="55"/>
    </row>
    <row r="530" spans="1:28" ht="45">
      <c r="A530" s="106" t="s">
        <v>232</v>
      </c>
      <c r="B530" s="25" t="s">
        <v>215</v>
      </c>
      <c r="C530" s="25" t="s">
        <v>83</v>
      </c>
      <c r="D530" s="25" t="s">
        <v>79</v>
      </c>
      <c r="E530" s="25" t="s">
        <v>369</v>
      </c>
      <c r="F530" s="25"/>
      <c r="G530" s="25"/>
      <c r="H530" s="27"/>
      <c r="I530" s="26">
        <f aca="true" t="shared" si="124" ref="I530:M533">I531</f>
        <v>490</v>
      </c>
      <c r="J530" s="131">
        <f t="shared" si="124"/>
        <v>0</v>
      </c>
      <c r="K530" s="131">
        <f t="shared" si="124"/>
        <v>490</v>
      </c>
      <c r="L530" s="131">
        <f t="shared" si="124"/>
        <v>510</v>
      </c>
      <c r="M530" s="131">
        <f t="shared" si="124"/>
        <v>0</v>
      </c>
      <c r="N530" s="135"/>
      <c r="O530" s="135"/>
      <c r="P530" s="135"/>
      <c r="Q530" s="135"/>
      <c r="R530" s="131">
        <f>R531</f>
        <v>510</v>
      </c>
      <c r="S530" s="55"/>
      <c r="T530" s="55"/>
      <c r="U530" s="55"/>
      <c r="V530" s="55"/>
      <c r="W530" s="55"/>
      <c r="X530" s="55"/>
      <c r="Y530" s="55"/>
      <c r="Z530" s="55"/>
      <c r="AA530" s="55"/>
      <c r="AB530" s="55"/>
    </row>
    <row r="531" spans="1:19" ht="18">
      <c r="A531" s="109" t="s">
        <v>190</v>
      </c>
      <c r="B531" s="25" t="s">
        <v>215</v>
      </c>
      <c r="C531" s="25" t="s">
        <v>83</v>
      </c>
      <c r="D531" s="25" t="s">
        <v>79</v>
      </c>
      <c r="E531" s="25" t="s">
        <v>371</v>
      </c>
      <c r="F531" s="25"/>
      <c r="G531" s="25"/>
      <c r="H531" s="27"/>
      <c r="I531" s="26">
        <f t="shared" si="124"/>
        <v>490</v>
      </c>
      <c r="J531" s="131">
        <f t="shared" si="124"/>
        <v>0</v>
      </c>
      <c r="K531" s="131">
        <f t="shared" si="124"/>
        <v>490</v>
      </c>
      <c r="L531" s="131">
        <f t="shared" si="124"/>
        <v>510</v>
      </c>
      <c r="M531" s="131">
        <f t="shared" si="124"/>
        <v>0</v>
      </c>
      <c r="N531" s="135"/>
      <c r="O531" s="135"/>
      <c r="P531" s="135"/>
      <c r="Q531" s="135"/>
      <c r="R531" s="131">
        <f>R532</f>
        <v>510</v>
      </c>
      <c r="S531" s="55"/>
    </row>
    <row r="532" spans="1:19" ht="45">
      <c r="A532" s="109" t="s">
        <v>224</v>
      </c>
      <c r="B532" s="25" t="s">
        <v>215</v>
      </c>
      <c r="C532" s="25" t="s">
        <v>83</v>
      </c>
      <c r="D532" s="25" t="s">
        <v>79</v>
      </c>
      <c r="E532" s="25" t="s">
        <v>371</v>
      </c>
      <c r="F532" s="25" t="s">
        <v>132</v>
      </c>
      <c r="G532" s="25"/>
      <c r="H532" s="27"/>
      <c r="I532" s="26">
        <f t="shared" si="124"/>
        <v>490</v>
      </c>
      <c r="J532" s="131">
        <f t="shared" si="124"/>
        <v>0</v>
      </c>
      <c r="K532" s="131">
        <f t="shared" si="124"/>
        <v>490</v>
      </c>
      <c r="L532" s="131">
        <f t="shared" si="124"/>
        <v>510</v>
      </c>
      <c r="M532" s="131">
        <f t="shared" si="124"/>
        <v>0</v>
      </c>
      <c r="N532" s="135"/>
      <c r="O532" s="135"/>
      <c r="P532" s="135"/>
      <c r="Q532" s="135"/>
      <c r="R532" s="131">
        <f>R533</f>
        <v>510</v>
      </c>
      <c r="S532" s="55"/>
    </row>
    <row r="533" spans="1:19" ht="45">
      <c r="A533" s="109" t="s">
        <v>210</v>
      </c>
      <c r="B533" s="25" t="s">
        <v>215</v>
      </c>
      <c r="C533" s="25" t="s">
        <v>83</v>
      </c>
      <c r="D533" s="25" t="s">
        <v>79</v>
      </c>
      <c r="E533" s="25" t="s">
        <v>371</v>
      </c>
      <c r="F533" s="25" t="s">
        <v>133</v>
      </c>
      <c r="G533" s="25"/>
      <c r="H533" s="27"/>
      <c r="I533" s="26">
        <f t="shared" si="124"/>
        <v>490</v>
      </c>
      <c r="J533" s="131">
        <f t="shared" si="124"/>
        <v>0</v>
      </c>
      <c r="K533" s="131">
        <f t="shared" si="124"/>
        <v>490</v>
      </c>
      <c r="L533" s="131">
        <f t="shared" si="124"/>
        <v>510</v>
      </c>
      <c r="M533" s="131">
        <f t="shared" si="124"/>
        <v>0</v>
      </c>
      <c r="N533" s="135"/>
      <c r="O533" s="135"/>
      <c r="P533" s="135"/>
      <c r="Q533" s="135"/>
      <c r="R533" s="131">
        <f>R534</f>
        <v>510</v>
      </c>
      <c r="S533" s="55"/>
    </row>
    <row r="534" spans="1:19" ht="23.25" customHeight="1">
      <c r="A534" s="110" t="s">
        <v>122</v>
      </c>
      <c r="B534" s="27" t="s">
        <v>215</v>
      </c>
      <c r="C534" s="27" t="s">
        <v>83</v>
      </c>
      <c r="D534" s="27" t="s">
        <v>79</v>
      </c>
      <c r="E534" s="27" t="s">
        <v>371</v>
      </c>
      <c r="F534" s="27" t="s">
        <v>133</v>
      </c>
      <c r="G534" s="27" t="s">
        <v>111</v>
      </c>
      <c r="H534" s="27"/>
      <c r="I534" s="28">
        <v>490</v>
      </c>
      <c r="J534" s="132">
        <v>0</v>
      </c>
      <c r="K534" s="132">
        <f>I534+J534</f>
        <v>490</v>
      </c>
      <c r="L534" s="132">
        <v>510</v>
      </c>
      <c r="M534" s="133">
        <v>0</v>
      </c>
      <c r="N534" s="133"/>
      <c r="O534" s="133"/>
      <c r="P534" s="133"/>
      <c r="Q534" s="133"/>
      <c r="R534" s="133">
        <f>L534+M534</f>
        <v>510</v>
      </c>
      <c r="S534" s="55"/>
    </row>
    <row r="535" spans="1:19" ht="75">
      <c r="A535" s="106" t="s">
        <v>233</v>
      </c>
      <c r="B535" s="25" t="s">
        <v>215</v>
      </c>
      <c r="C535" s="25" t="s">
        <v>83</v>
      </c>
      <c r="D535" s="25" t="s">
        <v>79</v>
      </c>
      <c r="E535" s="25" t="s">
        <v>372</v>
      </c>
      <c r="F535" s="25"/>
      <c r="G535" s="25"/>
      <c r="H535" s="27"/>
      <c r="I535" s="26">
        <f aca="true" t="shared" si="125" ref="I535:M538">I536</f>
        <v>500</v>
      </c>
      <c r="J535" s="131">
        <f t="shared" si="125"/>
        <v>0</v>
      </c>
      <c r="K535" s="131">
        <f t="shared" si="125"/>
        <v>500</v>
      </c>
      <c r="L535" s="131">
        <f t="shared" si="125"/>
        <v>550</v>
      </c>
      <c r="M535" s="131">
        <f t="shared" si="125"/>
        <v>0</v>
      </c>
      <c r="N535" s="135"/>
      <c r="O535" s="135"/>
      <c r="P535" s="135"/>
      <c r="Q535" s="135"/>
      <c r="R535" s="131">
        <f>R536</f>
        <v>550</v>
      </c>
      <c r="S535" s="55"/>
    </row>
    <row r="536" spans="1:19" ht="22.5" customHeight="1">
      <c r="A536" s="109" t="s">
        <v>190</v>
      </c>
      <c r="B536" s="25" t="s">
        <v>215</v>
      </c>
      <c r="C536" s="25" t="s">
        <v>83</v>
      </c>
      <c r="D536" s="25" t="s">
        <v>79</v>
      </c>
      <c r="E536" s="25" t="s">
        <v>373</v>
      </c>
      <c r="F536" s="25"/>
      <c r="G536" s="25"/>
      <c r="H536" s="27"/>
      <c r="I536" s="26">
        <f t="shared" si="125"/>
        <v>500</v>
      </c>
      <c r="J536" s="131">
        <f t="shared" si="125"/>
        <v>0</v>
      </c>
      <c r="K536" s="131">
        <f t="shared" si="125"/>
        <v>500</v>
      </c>
      <c r="L536" s="131">
        <f t="shared" si="125"/>
        <v>550</v>
      </c>
      <c r="M536" s="131">
        <f t="shared" si="125"/>
        <v>0</v>
      </c>
      <c r="N536" s="135"/>
      <c r="O536" s="135"/>
      <c r="P536" s="135"/>
      <c r="Q536" s="135"/>
      <c r="R536" s="131">
        <f>R537</f>
        <v>550</v>
      </c>
      <c r="S536" s="55"/>
    </row>
    <row r="537" spans="1:19" ht="45">
      <c r="A537" s="109" t="s">
        <v>224</v>
      </c>
      <c r="B537" s="25" t="s">
        <v>215</v>
      </c>
      <c r="C537" s="25" t="s">
        <v>83</v>
      </c>
      <c r="D537" s="25" t="s">
        <v>79</v>
      </c>
      <c r="E537" s="25" t="s">
        <v>373</v>
      </c>
      <c r="F537" s="25" t="s">
        <v>132</v>
      </c>
      <c r="G537" s="25"/>
      <c r="H537" s="27"/>
      <c r="I537" s="26">
        <f t="shared" si="125"/>
        <v>500</v>
      </c>
      <c r="J537" s="131">
        <f t="shared" si="125"/>
        <v>0</v>
      </c>
      <c r="K537" s="131">
        <f t="shared" si="125"/>
        <v>500</v>
      </c>
      <c r="L537" s="131">
        <f t="shared" si="125"/>
        <v>550</v>
      </c>
      <c r="M537" s="131">
        <f t="shared" si="125"/>
        <v>0</v>
      </c>
      <c r="N537" s="135"/>
      <c r="O537" s="135"/>
      <c r="P537" s="135"/>
      <c r="Q537" s="135"/>
      <c r="R537" s="131">
        <f>R538</f>
        <v>550</v>
      </c>
      <c r="S537" s="55"/>
    </row>
    <row r="538" spans="1:19" ht="45">
      <c r="A538" s="109" t="s">
        <v>210</v>
      </c>
      <c r="B538" s="25" t="s">
        <v>215</v>
      </c>
      <c r="C538" s="25" t="s">
        <v>83</v>
      </c>
      <c r="D538" s="25" t="s">
        <v>79</v>
      </c>
      <c r="E538" s="25" t="s">
        <v>373</v>
      </c>
      <c r="F538" s="25" t="s">
        <v>133</v>
      </c>
      <c r="G538" s="25"/>
      <c r="H538" s="27"/>
      <c r="I538" s="26">
        <f t="shared" si="125"/>
        <v>500</v>
      </c>
      <c r="J538" s="131">
        <f t="shared" si="125"/>
        <v>0</v>
      </c>
      <c r="K538" s="131">
        <f t="shared" si="125"/>
        <v>500</v>
      </c>
      <c r="L538" s="131">
        <f t="shared" si="125"/>
        <v>550</v>
      </c>
      <c r="M538" s="131">
        <f t="shared" si="125"/>
        <v>0</v>
      </c>
      <c r="N538" s="135"/>
      <c r="O538" s="135"/>
      <c r="P538" s="135"/>
      <c r="Q538" s="135"/>
      <c r="R538" s="131">
        <f>R539</f>
        <v>550</v>
      </c>
      <c r="S538" s="55"/>
    </row>
    <row r="539" spans="1:19" ht="22.5" customHeight="1">
      <c r="A539" s="110" t="s">
        <v>122</v>
      </c>
      <c r="B539" s="27" t="s">
        <v>215</v>
      </c>
      <c r="C539" s="27" t="s">
        <v>83</v>
      </c>
      <c r="D539" s="27" t="s">
        <v>79</v>
      </c>
      <c r="E539" s="27" t="s">
        <v>373</v>
      </c>
      <c r="F539" s="27" t="s">
        <v>133</v>
      </c>
      <c r="G539" s="27" t="s">
        <v>111</v>
      </c>
      <c r="H539" s="27"/>
      <c r="I539" s="28">
        <v>500</v>
      </c>
      <c r="J539" s="132">
        <v>0</v>
      </c>
      <c r="K539" s="132">
        <f>I539+J539</f>
        <v>500</v>
      </c>
      <c r="L539" s="132">
        <v>550</v>
      </c>
      <c r="M539" s="133">
        <v>0</v>
      </c>
      <c r="N539" s="133"/>
      <c r="O539" s="133"/>
      <c r="P539" s="133"/>
      <c r="Q539" s="133"/>
      <c r="R539" s="133">
        <f>L539+M539</f>
        <v>550</v>
      </c>
      <c r="S539" s="55"/>
    </row>
    <row r="540" spans="1:19" ht="45">
      <c r="A540" s="106" t="s">
        <v>234</v>
      </c>
      <c r="B540" s="25" t="s">
        <v>215</v>
      </c>
      <c r="C540" s="25" t="s">
        <v>83</v>
      </c>
      <c r="D540" s="25" t="s">
        <v>79</v>
      </c>
      <c r="E540" s="25" t="s">
        <v>374</v>
      </c>
      <c r="F540" s="25"/>
      <c r="G540" s="25"/>
      <c r="H540" s="25"/>
      <c r="I540" s="26">
        <f aca="true" t="shared" si="126" ref="I540:M542">I541</f>
        <v>180</v>
      </c>
      <c r="J540" s="131">
        <f t="shared" si="126"/>
        <v>0</v>
      </c>
      <c r="K540" s="131">
        <f t="shared" si="126"/>
        <v>180</v>
      </c>
      <c r="L540" s="131">
        <f t="shared" si="126"/>
        <v>190</v>
      </c>
      <c r="M540" s="131">
        <f t="shared" si="126"/>
        <v>0</v>
      </c>
      <c r="N540" s="135"/>
      <c r="O540" s="135"/>
      <c r="P540" s="135"/>
      <c r="Q540" s="135"/>
      <c r="R540" s="131">
        <f>R541</f>
        <v>190</v>
      </c>
      <c r="S540" s="55"/>
    </row>
    <row r="541" spans="1:19" ht="30">
      <c r="A541" s="106" t="s">
        <v>145</v>
      </c>
      <c r="B541" s="25" t="s">
        <v>215</v>
      </c>
      <c r="C541" s="25" t="s">
        <v>83</v>
      </c>
      <c r="D541" s="25" t="s">
        <v>79</v>
      </c>
      <c r="E541" s="25" t="s">
        <v>374</v>
      </c>
      <c r="F541" s="25" t="s">
        <v>144</v>
      </c>
      <c r="G541" s="25"/>
      <c r="H541" s="25"/>
      <c r="I541" s="26">
        <f t="shared" si="126"/>
        <v>180</v>
      </c>
      <c r="J541" s="131">
        <f t="shared" si="126"/>
        <v>0</v>
      </c>
      <c r="K541" s="131">
        <f t="shared" si="126"/>
        <v>180</v>
      </c>
      <c r="L541" s="131">
        <f t="shared" si="126"/>
        <v>190</v>
      </c>
      <c r="M541" s="131">
        <f t="shared" si="126"/>
        <v>0</v>
      </c>
      <c r="N541" s="135"/>
      <c r="O541" s="135"/>
      <c r="P541" s="135"/>
      <c r="Q541" s="135"/>
      <c r="R541" s="131">
        <f>R542</f>
        <v>190</v>
      </c>
      <c r="S541" s="55"/>
    </row>
    <row r="542" spans="1:19" ht="18">
      <c r="A542" s="106" t="s">
        <v>46</v>
      </c>
      <c r="B542" s="25" t="s">
        <v>215</v>
      </c>
      <c r="C542" s="25" t="s">
        <v>83</v>
      </c>
      <c r="D542" s="25" t="s">
        <v>79</v>
      </c>
      <c r="E542" s="25" t="s">
        <v>374</v>
      </c>
      <c r="F542" s="25" t="s">
        <v>45</v>
      </c>
      <c r="G542" s="25"/>
      <c r="H542" s="25"/>
      <c r="I542" s="26">
        <f t="shared" si="126"/>
        <v>180</v>
      </c>
      <c r="J542" s="131">
        <f t="shared" si="126"/>
        <v>0</v>
      </c>
      <c r="K542" s="131">
        <f t="shared" si="126"/>
        <v>180</v>
      </c>
      <c r="L542" s="131">
        <f t="shared" si="126"/>
        <v>190</v>
      </c>
      <c r="M542" s="131">
        <f t="shared" si="126"/>
        <v>0</v>
      </c>
      <c r="N542" s="135"/>
      <c r="O542" s="135"/>
      <c r="P542" s="135"/>
      <c r="Q542" s="135"/>
      <c r="R542" s="131">
        <f>R543</f>
        <v>190</v>
      </c>
      <c r="S542" s="55"/>
    </row>
    <row r="543" spans="1:19" ht="24" customHeight="1">
      <c r="A543" s="110" t="s">
        <v>122</v>
      </c>
      <c r="B543" s="27" t="s">
        <v>215</v>
      </c>
      <c r="C543" s="27" t="s">
        <v>83</v>
      </c>
      <c r="D543" s="27" t="s">
        <v>79</v>
      </c>
      <c r="E543" s="27" t="s">
        <v>374</v>
      </c>
      <c r="F543" s="27" t="s">
        <v>45</v>
      </c>
      <c r="G543" s="27" t="s">
        <v>111</v>
      </c>
      <c r="H543" s="27"/>
      <c r="I543" s="28">
        <v>180</v>
      </c>
      <c r="J543" s="132">
        <v>0</v>
      </c>
      <c r="K543" s="132">
        <f>I543+J543</f>
        <v>180</v>
      </c>
      <c r="L543" s="132">
        <v>190</v>
      </c>
      <c r="M543" s="133">
        <v>0</v>
      </c>
      <c r="N543" s="133"/>
      <c r="O543" s="133"/>
      <c r="P543" s="133"/>
      <c r="Q543" s="133"/>
      <c r="R543" s="133">
        <f>L543+M543</f>
        <v>190</v>
      </c>
      <c r="S543" s="55"/>
    </row>
    <row r="544" spans="1:19" ht="75">
      <c r="A544" s="106" t="s">
        <v>235</v>
      </c>
      <c r="B544" s="25" t="s">
        <v>215</v>
      </c>
      <c r="C544" s="25" t="s">
        <v>83</v>
      </c>
      <c r="D544" s="25" t="s">
        <v>79</v>
      </c>
      <c r="E544" s="25" t="s">
        <v>375</v>
      </c>
      <c r="F544" s="27"/>
      <c r="G544" s="27"/>
      <c r="H544" s="27"/>
      <c r="I544" s="26">
        <f aca="true" t="shared" si="127" ref="I544:M547">I545</f>
        <v>1310</v>
      </c>
      <c r="J544" s="131">
        <f t="shared" si="127"/>
        <v>0</v>
      </c>
      <c r="K544" s="131">
        <f t="shared" si="127"/>
        <v>1310</v>
      </c>
      <c r="L544" s="131">
        <f t="shared" si="127"/>
        <v>1320</v>
      </c>
      <c r="M544" s="131">
        <f t="shared" si="127"/>
        <v>0</v>
      </c>
      <c r="N544" s="135"/>
      <c r="O544" s="135"/>
      <c r="P544" s="135"/>
      <c r="Q544" s="135"/>
      <c r="R544" s="131">
        <f>R545</f>
        <v>1320</v>
      </c>
      <c r="S544" s="55"/>
    </row>
    <row r="545" spans="1:19" ht="18">
      <c r="A545" s="109" t="s">
        <v>190</v>
      </c>
      <c r="B545" s="25" t="s">
        <v>215</v>
      </c>
      <c r="C545" s="25" t="s">
        <v>83</v>
      </c>
      <c r="D545" s="25" t="s">
        <v>79</v>
      </c>
      <c r="E545" s="25" t="s">
        <v>376</v>
      </c>
      <c r="F545" s="27"/>
      <c r="G545" s="27"/>
      <c r="H545" s="27"/>
      <c r="I545" s="26">
        <f t="shared" si="127"/>
        <v>1310</v>
      </c>
      <c r="J545" s="131">
        <f t="shared" si="127"/>
        <v>0</v>
      </c>
      <c r="K545" s="131">
        <f t="shared" si="127"/>
        <v>1310</v>
      </c>
      <c r="L545" s="131">
        <f t="shared" si="127"/>
        <v>1320</v>
      </c>
      <c r="M545" s="131">
        <f t="shared" si="127"/>
        <v>0</v>
      </c>
      <c r="N545" s="135"/>
      <c r="O545" s="135"/>
      <c r="P545" s="135"/>
      <c r="Q545" s="135"/>
      <c r="R545" s="131">
        <f>R546</f>
        <v>1320</v>
      </c>
      <c r="S545" s="55"/>
    </row>
    <row r="546" spans="1:19" ht="45">
      <c r="A546" s="109" t="s">
        <v>224</v>
      </c>
      <c r="B546" s="25" t="s">
        <v>215</v>
      </c>
      <c r="C546" s="25" t="s">
        <v>83</v>
      </c>
      <c r="D546" s="25" t="s">
        <v>79</v>
      </c>
      <c r="E546" s="25" t="s">
        <v>376</v>
      </c>
      <c r="F546" s="25" t="s">
        <v>132</v>
      </c>
      <c r="G546" s="27"/>
      <c r="H546" s="27"/>
      <c r="I546" s="26">
        <f t="shared" si="127"/>
        <v>1310</v>
      </c>
      <c r="J546" s="131">
        <f t="shared" si="127"/>
        <v>0</v>
      </c>
      <c r="K546" s="131">
        <f t="shared" si="127"/>
        <v>1310</v>
      </c>
      <c r="L546" s="131">
        <f t="shared" si="127"/>
        <v>1320</v>
      </c>
      <c r="M546" s="131">
        <f t="shared" si="127"/>
        <v>0</v>
      </c>
      <c r="N546" s="135"/>
      <c r="O546" s="135"/>
      <c r="P546" s="135"/>
      <c r="Q546" s="135"/>
      <c r="R546" s="131">
        <f>R547</f>
        <v>1320</v>
      </c>
      <c r="S546" s="55"/>
    </row>
    <row r="547" spans="1:19" ht="45">
      <c r="A547" s="109" t="s">
        <v>210</v>
      </c>
      <c r="B547" s="25" t="s">
        <v>215</v>
      </c>
      <c r="C547" s="25" t="s">
        <v>83</v>
      </c>
      <c r="D547" s="25" t="s">
        <v>79</v>
      </c>
      <c r="E547" s="25" t="s">
        <v>376</v>
      </c>
      <c r="F547" s="25" t="s">
        <v>133</v>
      </c>
      <c r="G547" s="27"/>
      <c r="H547" s="27"/>
      <c r="I547" s="26">
        <f t="shared" si="127"/>
        <v>1310</v>
      </c>
      <c r="J547" s="131">
        <f t="shared" si="127"/>
        <v>0</v>
      </c>
      <c r="K547" s="131">
        <f t="shared" si="127"/>
        <v>1310</v>
      </c>
      <c r="L547" s="131">
        <f t="shared" si="127"/>
        <v>1320</v>
      </c>
      <c r="M547" s="131">
        <f t="shared" si="127"/>
        <v>0</v>
      </c>
      <c r="N547" s="135"/>
      <c r="O547" s="135"/>
      <c r="P547" s="135"/>
      <c r="Q547" s="135"/>
      <c r="R547" s="131">
        <f>R548</f>
        <v>1320</v>
      </c>
      <c r="S547" s="55"/>
    </row>
    <row r="548" spans="1:19" ht="23.25" customHeight="1">
      <c r="A548" s="110" t="s">
        <v>122</v>
      </c>
      <c r="B548" s="27" t="s">
        <v>215</v>
      </c>
      <c r="C548" s="27" t="s">
        <v>83</v>
      </c>
      <c r="D548" s="27" t="s">
        <v>79</v>
      </c>
      <c r="E548" s="27" t="s">
        <v>376</v>
      </c>
      <c r="F548" s="27" t="s">
        <v>133</v>
      </c>
      <c r="G548" s="27" t="s">
        <v>111</v>
      </c>
      <c r="H548" s="27"/>
      <c r="I548" s="28">
        <v>1310</v>
      </c>
      <c r="J548" s="132">
        <v>0</v>
      </c>
      <c r="K548" s="132">
        <f>I548+J548</f>
        <v>1310</v>
      </c>
      <c r="L548" s="132">
        <v>1320</v>
      </c>
      <c r="M548" s="133">
        <v>0</v>
      </c>
      <c r="N548" s="133"/>
      <c r="O548" s="133"/>
      <c r="P548" s="133"/>
      <c r="Q548" s="133"/>
      <c r="R548" s="133">
        <f>L548+M548</f>
        <v>1320</v>
      </c>
      <c r="S548" s="55"/>
    </row>
    <row r="549" spans="1:19" ht="45">
      <c r="A549" s="106" t="s">
        <v>236</v>
      </c>
      <c r="B549" s="25" t="s">
        <v>215</v>
      </c>
      <c r="C549" s="25" t="s">
        <v>83</v>
      </c>
      <c r="D549" s="25" t="s">
        <v>79</v>
      </c>
      <c r="E549" s="25" t="s">
        <v>377</v>
      </c>
      <c r="F549" s="27"/>
      <c r="G549" s="27"/>
      <c r="H549" s="27"/>
      <c r="I549" s="26">
        <f aca="true" t="shared" si="128" ref="I549:M552">I550</f>
        <v>100</v>
      </c>
      <c r="J549" s="131">
        <f t="shared" si="128"/>
        <v>0</v>
      </c>
      <c r="K549" s="131">
        <f t="shared" si="128"/>
        <v>100</v>
      </c>
      <c r="L549" s="131">
        <f t="shared" si="128"/>
        <v>100</v>
      </c>
      <c r="M549" s="131">
        <f t="shared" si="128"/>
        <v>0</v>
      </c>
      <c r="N549" s="135"/>
      <c r="O549" s="135"/>
      <c r="P549" s="135"/>
      <c r="Q549" s="135"/>
      <c r="R549" s="131">
        <f>R550</f>
        <v>100</v>
      </c>
      <c r="S549" s="55"/>
    </row>
    <row r="550" spans="1:19" ht="18">
      <c r="A550" s="109" t="s">
        <v>190</v>
      </c>
      <c r="B550" s="25" t="s">
        <v>215</v>
      </c>
      <c r="C550" s="25" t="s">
        <v>83</v>
      </c>
      <c r="D550" s="25" t="s">
        <v>79</v>
      </c>
      <c r="E550" s="25" t="s">
        <v>378</v>
      </c>
      <c r="F550" s="27"/>
      <c r="G550" s="27"/>
      <c r="H550" s="27"/>
      <c r="I550" s="26">
        <f t="shared" si="128"/>
        <v>100</v>
      </c>
      <c r="J550" s="131">
        <f t="shared" si="128"/>
        <v>0</v>
      </c>
      <c r="K550" s="131">
        <f t="shared" si="128"/>
        <v>100</v>
      </c>
      <c r="L550" s="131">
        <f t="shared" si="128"/>
        <v>100</v>
      </c>
      <c r="M550" s="131">
        <f t="shared" si="128"/>
        <v>0</v>
      </c>
      <c r="N550" s="135"/>
      <c r="O550" s="135"/>
      <c r="P550" s="135"/>
      <c r="Q550" s="135"/>
      <c r="R550" s="131">
        <f>R551</f>
        <v>100</v>
      </c>
      <c r="S550" s="55"/>
    </row>
    <row r="551" spans="1:19" ht="45">
      <c r="A551" s="109" t="s">
        <v>224</v>
      </c>
      <c r="B551" s="25" t="s">
        <v>215</v>
      </c>
      <c r="C551" s="25" t="s">
        <v>83</v>
      </c>
      <c r="D551" s="25" t="s">
        <v>79</v>
      </c>
      <c r="E551" s="25" t="s">
        <v>378</v>
      </c>
      <c r="F551" s="25" t="s">
        <v>132</v>
      </c>
      <c r="G551" s="27"/>
      <c r="H551" s="27"/>
      <c r="I551" s="26">
        <f t="shared" si="128"/>
        <v>100</v>
      </c>
      <c r="J551" s="131">
        <f t="shared" si="128"/>
        <v>0</v>
      </c>
      <c r="K551" s="131">
        <f t="shared" si="128"/>
        <v>100</v>
      </c>
      <c r="L551" s="131">
        <f t="shared" si="128"/>
        <v>100</v>
      </c>
      <c r="M551" s="131">
        <f t="shared" si="128"/>
        <v>0</v>
      </c>
      <c r="N551" s="135"/>
      <c r="O551" s="135"/>
      <c r="P551" s="135"/>
      <c r="Q551" s="135"/>
      <c r="R551" s="131">
        <f>R552</f>
        <v>100</v>
      </c>
      <c r="S551" s="55"/>
    </row>
    <row r="552" spans="1:19" ht="45">
      <c r="A552" s="109" t="s">
        <v>210</v>
      </c>
      <c r="B552" s="25" t="s">
        <v>215</v>
      </c>
      <c r="C552" s="25" t="s">
        <v>83</v>
      </c>
      <c r="D552" s="25" t="s">
        <v>79</v>
      </c>
      <c r="E552" s="25" t="s">
        <v>378</v>
      </c>
      <c r="F552" s="25" t="s">
        <v>133</v>
      </c>
      <c r="G552" s="27"/>
      <c r="H552" s="27"/>
      <c r="I552" s="26">
        <f t="shared" si="128"/>
        <v>100</v>
      </c>
      <c r="J552" s="131">
        <f t="shared" si="128"/>
        <v>0</v>
      </c>
      <c r="K552" s="131">
        <f t="shared" si="128"/>
        <v>100</v>
      </c>
      <c r="L552" s="131">
        <f t="shared" si="128"/>
        <v>100</v>
      </c>
      <c r="M552" s="131">
        <f t="shared" si="128"/>
        <v>0</v>
      </c>
      <c r="N552" s="135"/>
      <c r="O552" s="135"/>
      <c r="P552" s="135"/>
      <c r="Q552" s="135"/>
      <c r="R552" s="131">
        <f>R553</f>
        <v>100</v>
      </c>
      <c r="S552" s="55"/>
    </row>
    <row r="553" spans="1:19" ht="19.5" customHeight="1">
      <c r="A553" s="110" t="s">
        <v>122</v>
      </c>
      <c r="B553" s="27" t="s">
        <v>215</v>
      </c>
      <c r="C553" s="27" t="s">
        <v>83</v>
      </c>
      <c r="D553" s="27" t="s">
        <v>79</v>
      </c>
      <c r="E553" s="27" t="s">
        <v>378</v>
      </c>
      <c r="F553" s="27" t="s">
        <v>133</v>
      </c>
      <c r="G553" s="27" t="s">
        <v>111</v>
      </c>
      <c r="H553" s="27"/>
      <c r="I553" s="28">
        <v>100</v>
      </c>
      <c r="J553" s="132">
        <v>0</v>
      </c>
      <c r="K553" s="132">
        <f>I553+J553</f>
        <v>100</v>
      </c>
      <c r="L553" s="132">
        <v>100</v>
      </c>
      <c r="M553" s="133">
        <v>0</v>
      </c>
      <c r="N553" s="133"/>
      <c r="O553" s="133"/>
      <c r="P553" s="133"/>
      <c r="Q553" s="133"/>
      <c r="R553" s="133">
        <f>L553+M553</f>
        <v>100</v>
      </c>
      <c r="S553" s="55"/>
    </row>
    <row r="554" spans="1:19" ht="30">
      <c r="A554" s="106" t="s">
        <v>509</v>
      </c>
      <c r="B554" s="25" t="s">
        <v>215</v>
      </c>
      <c r="C554" s="25" t="s">
        <v>83</v>
      </c>
      <c r="D554" s="25" t="s">
        <v>79</v>
      </c>
      <c r="E554" s="25" t="s">
        <v>379</v>
      </c>
      <c r="F554" s="27"/>
      <c r="G554" s="27"/>
      <c r="H554" s="27"/>
      <c r="I554" s="26">
        <f aca="true" t="shared" si="129" ref="I554:M557">I555</f>
        <v>220</v>
      </c>
      <c r="J554" s="131">
        <f t="shared" si="129"/>
        <v>0</v>
      </c>
      <c r="K554" s="131">
        <f t="shared" si="129"/>
        <v>220</v>
      </c>
      <c r="L554" s="131">
        <f t="shared" si="129"/>
        <v>230</v>
      </c>
      <c r="M554" s="131">
        <f t="shared" si="129"/>
        <v>0</v>
      </c>
      <c r="N554" s="135"/>
      <c r="O554" s="135"/>
      <c r="P554" s="135"/>
      <c r="Q554" s="135"/>
      <c r="R554" s="131">
        <f>R555</f>
        <v>230</v>
      </c>
      <c r="S554" s="55"/>
    </row>
    <row r="555" spans="1:19" ht="18">
      <c r="A555" s="109" t="s">
        <v>190</v>
      </c>
      <c r="B555" s="25" t="s">
        <v>215</v>
      </c>
      <c r="C555" s="25" t="s">
        <v>83</v>
      </c>
      <c r="D555" s="25" t="s">
        <v>79</v>
      </c>
      <c r="E555" s="25" t="s">
        <v>380</v>
      </c>
      <c r="F555" s="27"/>
      <c r="G555" s="27"/>
      <c r="H555" s="27"/>
      <c r="I555" s="26">
        <f t="shared" si="129"/>
        <v>220</v>
      </c>
      <c r="J555" s="131">
        <f t="shared" si="129"/>
        <v>0</v>
      </c>
      <c r="K555" s="131">
        <f t="shared" si="129"/>
        <v>220</v>
      </c>
      <c r="L555" s="131">
        <f t="shared" si="129"/>
        <v>230</v>
      </c>
      <c r="M555" s="131">
        <f t="shared" si="129"/>
        <v>0</v>
      </c>
      <c r="N555" s="135"/>
      <c r="O555" s="135"/>
      <c r="P555" s="135"/>
      <c r="Q555" s="135"/>
      <c r="R555" s="131">
        <f>R556</f>
        <v>230</v>
      </c>
      <c r="S555" s="55"/>
    </row>
    <row r="556" spans="1:19" ht="45">
      <c r="A556" s="109" t="s">
        <v>224</v>
      </c>
      <c r="B556" s="25" t="s">
        <v>215</v>
      </c>
      <c r="C556" s="25" t="s">
        <v>83</v>
      </c>
      <c r="D556" s="25" t="s">
        <v>79</v>
      </c>
      <c r="E556" s="25" t="s">
        <v>380</v>
      </c>
      <c r="F556" s="25" t="s">
        <v>132</v>
      </c>
      <c r="G556" s="27"/>
      <c r="H556" s="27"/>
      <c r="I556" s="26">
        <f t="shared" si="129"/>
        <v>220</v>
      </c>
      <c r="J556" s="131">
        <f t="shared" si="129"/>
        <v>0</v>
      </c>
      <c r="K556" s="131">
        <f t="shared" si="129"/>
        <v>220</v>
      </c>
      <c r="L556" s="131">
        <f t="shared" si="129"/>
        <v>230</v>
      </c>
      <c r="M556" s="131">
        <f t="shared" si="129"/>
        <v>0</v>
      </c>
      <c r="N556" s="135"/>
      <c r="O556" s="135"/>
      <c r="P556" s="135"/>
      <c r="Q556" s="135"/>
      <c r="R556" s="131">
        <f>R557</f>
        <v>230</v>
      </c>
      <c r="S556" s="55"/>
    </row>
    <row r="557" spans="1:19" ht="45">
      <c r="A557" s="109" t="s">
        <v>210</v>
      </c>
      <c r="B557" s="25" t="s">
        <v>215</v>
      </c>
      <c r="C557" s="25" t="s">
        <v>83</v>
      </c>
      <c r="D557" s="25" t="s">
        <v>79</v>
      </c>
      <c r="E557" s="25" t="s">
        <v>380</v>
      </c>
      <c r="F557" s="25" t="s">
        <v>133</v>
      </c>
      <c r="G557" s="27"/>
      <c r="H557" s="27"/>
      <c r="I557" s="26">
        <f t="shared" si="129"/>
        <v>220</v>
      </c>
      <c r="J557" s="131">
        <f t="shared" si="129"/>
        <v>0</v>
      </c>
      <c r="K557" s="131">
        <f t="shared" si="129"/>
        <v>220</v>
      </c>
      <c r="L557" s="131">
        <f t="shared" si="129"/>
        <v>230</v>
      </c>
      <c r="M557" s="131">
        <f t="shared" si="129"/>
        <v>0</v>
      </c>
      <c r="N557" s="135"/>
      <c r="O557" s="135"/>
      <c r="P557" s="135"/>
      <c r="Q557" s="135"/>
      <c r="R557" s="131">
        <f>R558</f>
        <v>230</v>
      </c>
      <c r="S557" s="55"/>
    </row>
    <row r="558" spans="1:19" ht="21.75" customHeight="1">
      <c r="A558" s="110" t="s">
        <v>122</v>
      </c>
      <c r="B558" s="27" t="s">
        <v>215</v>
      </c>
      <c r="C558" s="27" t="s">
        <v>83</v>
      </c>
      <c r="D558" s="27" t="s">
        <v>79</v>
      </c>
      <c r="E558" s="27" t="s">
        <v>380</v>
      </c>
      <c r="F558" s="27" t="s">
        <v>133</v>
      </c>
      <c r="G558" s="27" t="s">
        <v>111</v>
      </c>
      <c r="H558" s="27"/>
      <c r="I558" s="28">
        <v>220</v>
      </c>
      <c r="J558" s="132">
        <v>0</v>
      </c>
      <c r="K558" s="132">
        <f>I558+J558</f>
        <v>220</v>
      </c>
      <c r="L558" s="132">
        <v>230</v>
      </c>
      <c r="M558" s="133">
        <v>0</v>
      </c>
      <c r="N558" s="133"/>
      <c r="O558" s="133"/>
      <c r="P558" s="133"/>
      <c r="Q558" s="133"/>
      <c r="R558" s="133">
        <f>L558+M558</f>
        <v>230</v>
      </c>
      <c r="S558" s="55"/>
    </row>
    <row r="559" spans="1:19" ht="60">
      <c r="A559" s="106" t="s">
        <v>237</v>
      </c>
      <c r="B559" s="25" t="s">
        <v>215</v>
      </c>
      <c r="C559" s="25" t="s">
        <v>83</v>
      </c>
      <c r="D559" s="25" t="s">
        <v>79</v>
      </c>
      <c r="E559" s="25" t="s">
        <v>381</v>
      </c>
      <c r="F559" s="27"/>
      <c r="G559" s="27"/>
      <c r="H559" s="27"/>
      <c r="I559" s="26">
        <f aca="true" t="shared" si="130" ref="I559:M562">I560</f>
        <v>5550</v>
      </c>
      <c r="J559" s="131">
        <f t="shared" si="130"/>
        <v>0</v>
      </c>
      <c r="K559" s="131">
        <f t="shared" si="130"/>
        <v>5550</v>
      </c>
      <c r="L559" s="131">
        <f t="shared" si="130"/>
        <v>5600</v>
      </c>
      <c r="M559" s="131">
        <f t="shared" si="130"/>
        <v>0</v>
      </c>
      <c r="N559" s="135"/>
      <c r="O559" s="135"/>
      <c r="P559" s="135"/>
      <c r="Q559" s="135"/>
      <c r="R559" s="131">
        <f>R560</f>
        <v>5600</v>
      </c>
      <c r="S559" s="55"/>
    </row>
    <row r="560" spans="1:19" ht="18">
      <c r="A560" s="109" t="s">
        <v>190</v>
      </c>
      <c r="B560" s="25" t="s">
        <v>215</v>
      </c>
      <c r="C560" s="25" t="s">
        <v>83</v>
      </c>
      <c r="D560" s="25" t="s">
        <v>79</v>
      </c>
      <c r="E560" s="25" t="s">
        <v>382</v>
      </c>
      <c r="F560" s="27"/>
      <c r="G560" s="27"/>
      <c r="H560" s="27"/>
      <c r="I560" s="26">
        <f t="shared" si="130"/>
        <v>5550</v>
      </c>
      <c r="J560" s="131">
        <f t="shared" si="130"/>
        <v>0</v>
      </c>
      <c r="K560" s="131">
        <f t="shared" si="130"/>
        <v>5550</v>
      </c>
      <c r="L560" s="131">
        <f t="shared" si="130"/>
        <v>5600</v>
      </c>
      <c r="M560" s="131">
        <f t="shared" si="130"/>
        <v>0</v>
      </c>
      <c r="N560" s="131"/>
      <c r="O560" s="131"/>
      <c r="P560" s="135"/>
      <c r="Q560" s="135"/>
      <c r="R560" s="131">
        <f>R561</f>
        <v>5600</v>
      </c>
      <c r="S560" s="55"/>
    </row>
    <row r="561" spans="1:19" ht="45">
      <c r="A561" s="109" t="s">
        <v>224</v>
      </c>
      <c r="B561" s="25" t="s">
        <v>215</v>
      </c>
      <c r="C561" s="25" t="s">
        <v>83</v>
      </c>
      <c r="D561" s="25" t="s">
        <v>79</v>
      </c>
      <c r="E561" s="25" t="s">
        <v>382</v>
      </c>
      <c r="F561" s="25" t="s">
        <v>132</v>
      </c>
      <c r="G561" s="27"/>
      <c r="H561" s="27"/>
      <c r="I561" s="26">
        <f t="shared" si="130"/>
        <v>5550</v>
      </c>
      <c r="J561" s="131">
        <f t="shared" si="130"/>
        <v>0</v>
      </c>
      <c r="K561" s="131">
        <f t="shared" si="130"/>
        <v>5550</v>
      </c>
      <c r="L561" s="131">
        <f t="shared" si="130"/>
        <v>5600</v>
      </c>
      <c r="M561" s="131">
        <f t="shared" si="130"/>
        <v>0</v>
      </c>
      <c r="N561" s="131" t="e">
        <f>#REF!</f>
        <v>#REF!</v>
      </c>
      <c r="O561" s="131" t="e">
        <f>#REF!</f>
        <v>#REF!</v>
      </c>
      <c r="P561" s="135"/>
      <c r="Q561" s="135"/>
      <c r="R561" s="131">
        <f>R562</f>
        <v>5600</v>
      </c>
      <c r="S561" s="55"/>
    </row>
    <row r="562" spans="1:19" ht="45">
      <c r="A562" s="109" t="s">
        <v>210</v>
      </c>
      <c r="B562" s="25" t="s">
        <v>215</v>
      </c>
      <c r="C562" s="25" t="s">
        <v>83</v>
      </c>
      <c r="D562" s="25" t="s">
        <v>79</v>
      </c>
      <c r="E562" s="25" t="s">
        <v>382</v>
      </c>
      <c r="F562" s="25" t="s">
        <v>133</v>
      </c>
      <c r="G562" s="27"/>
      <c r="H562" s="27"/>
      <c r="I562" s="26">
        <f t="shared" si="130"/>
        <v>5550</v>
      </c>
      <c r="J562" s="131">
        <f t="shared" si="130"/>
        <v>0</v>
      </c>
      <c r="K562" s="131">
        <f t="shared" si="130"/>
        <v>5550</v>
      </c>
      <c r="L562" s="131">
        <f t="shared" si="130"/>
        <v>5600</v>
      </c>
      <c r="M562" s="131">
        <f t="shared" si="130"/>
        <v>0</v>
      </c>
      <c r="N562" s="135"/>
      <c r="O562" s="135"/>
      <c r="P562" s="135"/>
      <c r="Q562" s="135"/>
      <c r="R562" s="131">
        <f>R563</f>
        <v>5600</v>
      </c>
      <c r="S562" s="55"/>
    </row>
    <row r="563" spans="1:19" ht="21.75" customHeight="1">
      <c r="A563" s="110" t="s">
        <v>122</v>
      </c>
      <c r="B563" s="27" t="s">
        <v>215</v>
      </c>
      <c r="C563" s="27" t="s">
        <v>83</v>
      </c>
      <c r="D563" s="27" t="s">
        <v>79</v>
      </c>
      <c r="E563" s="27" t="s">
        <v>382</v>
      </c>
      <c r="F563" s="27" t="s">
        <v>133</v>
      </c>
      <c r="G563" s="27" t="s">
        <v>111</v>
      </c>
      <c r="H563" s="27"/>
      <c r="I563" s="28">
        <v>5550</v>
      </c>
      <c r="J563" s="132">
        <v>0</v>
      </c>
      <c r="K563" s="132">
        <f>I563+J563</f>
        <v>5550</v>
      </c>
      <c r="L563" s="132">
        <v>5600</v>
      </c>
      <c r="M563" s="132">
        <v>0</v>
      </c>
      <c r="N563" s="132" t="e">
        <f>#REF!</f>
        <v>#REF!</v>
      </c>
      <c r="O563" s="132" t="e">
        <f>#REF!</f>
        <v>#REF!</v>
      </c>
      <c r="P563" s="133"/>
      <c r="Q563" s="133"/>
      <c r="R563" s="133">
        <f>L563+M563</f>
        <v>5600</v>
      </c>
      <c r="S563" s="55"/>
    </row>
    <row r="564" spans="1:19" ht="45">
      <c r="A564" s="106" t="s">
        <v>238</v>
      </c>
      <c r="B564" s="25" t="s">
        <v>215</v>
      </c>
      <c r="C564" s="25" t="s">
        <v>83</v>
      </c>
      <c r="D564" s="25" t="s">
        <v>79</v>
      </c>
      <c r="E564" s="25" t="s">
        <v>383</v>
      </c>
      <c r="F564" s="27"/>
      <c r="G564" s="27"/>
      <c r="H564" s="27"/>
      <c r="I564" s="26">
        <f aca="true" t="shared" si="131" ref="I564:M567">I565</f>
        <v>400</v>
      </c>
      <c r="J564" s="131">
        <f t="shared" si="131"/>
        <v>0</v>
      </c>
      <c r="K564" s="131">
        <f t="shared" si="131"/>
        <v>400</v>
      </c>
      <c r="L564" s="131">
        <f t="shared" si="131"/>
        <v>400</v>
      </c>
      <c r="M564" s="131">
        <f t="shared" si="131"/>
        <v>0</v>
      </c>
      <c r="N564" s="135"/>
      <c r="O564" s="135"/>
      <c r="P564" s="135"/>
      <c r="Q564" s="135"/>
      <c r="R564" s="131">
        <f>R565</f>
        <v>400</v>
      </c>
      <c r="S564" s="55"/>
    </row>
    <row r="565" spans="1:19" ht="18">
      <c r="A565" s="109" t="s">
        <v>190</v>
      </c>
      <c r="B565" s="25" t="s">
        <v>215</v>
      </c>
      <c r="C565" s="25" t="s">
        <v>83</v>
      </c>
      <c r="D565" s="25" t="s">
        <v>79</v>
      </c>
      <c r="E565" s="25" t="s">
        <v>384</v>
      </c>
      <c r="F565" s="27"/>
      <c r="G565" s="27"/>
      <c r="H565" s="27"/>
      <c r="I565" s="26">
        <f t="shared" si="131"/>
        <v>400</v>
      </c>
      <c r="J565" s="131">
        <f t="shared" si="131"/>
        <v>0</v>
      </c>
      <c r="K565" s="131">
        <f t="shared" si="131"/>
        <v>400</v>
      </c>
      <c r="L565" s="131">
        <f t="shared" si="131"/>
        <v>400</v>
      </c>
      <c r="M565" s="131">
        <f t="shared" si="131"/>
        <v>0</v>
      </c>
      <c r="N565" s="135"/>
      <c r="O565" s="135"/>
      <c r="P565" s="135"/>
      <c r="Q565" s="135"/>
      <c r="R565" s="131">
        <f>R566</f>
        <v>400</v>
      </c>
      <c r="S565" s="55"/>
    </row>
    <row r="566" spans="1:19" ht="45">
      <c r="A566" s="109" t="s">
        <v>224</v>
      </c>
      <c r="B566" s="25" t="s">
        <v>215</v>
      </c>
      <c r="C566" s="25" t="s">
        <v>83</v>
      </c>
      <c r="D566" s="25" t="s">
        <v>79</v>
      </c>
      <c r="E566" s="25" t="s">
        <v>384</v>
      </c>
      <c r="F566" s="25" t="s">
        <v>132</v>
      </c>
      <c r="G566" s="27"/>
      <c r="H566" s="27"/>
      <c r="I566" s="26">
        <f t="shared" si="131"/>
        <v>400</v>
      </c>
      <c r="J566" s="131">
        <f t="shared" si="131"/>
        <v>0</v>
      </c>
      <c r="K566" s="131">
        <f t="shared" si="131"/>
        <v>400</v>
      </c>
      <c r="L566" s="131">
        <f t="shared" si="131"/>
        <v>400</v>
      </c>
      <c r="M566" s="131">
        <f t="shared" si="131"/>
        <v>0</v>
      </c>
      <c r="N566" s="135"/>
      <c r="O566" s="135"/>
      <c r="P566" s="135"/>
      <c r="Q566" s="135"/>
      <c r="R566" s="131">
        <f>R567</f>
        <v>400</v>
      </c>
      <c r="S566" s="55"/>
    </row>
    <row r="567" spans="1:19" ht="45">
      <c r="A567" s="109" t="s">
        <v>210</v>
      </c>
      <c r="B567" s="25" t="s">
        <v>215</v>
      </c>
      <c r="C567" s="25" t="s">
        <v>83</v>
      </c>
      <c r="D567" s="25" t="s">
        <v>79</v>
      </c>
      <c r="E567" s="25" t="s">
        <v>384</v>
      </c>
      <c r="F567" s="25" t="s">
        <v>133</v>
      </c>
      <c r="G567" s="27"/>
      <c r="H567" s="27"/>
      <c r="I567" s="26">
        <f t="shared" si="131"/>
        <v>400</v>
      </c>
      <c r="J567" s="131">
        <f t="shared" si="131"/>
        <v>0</v>
      </c>
      <c r="K567" s="131">
        <f t="shared" si="131"/>
        <v>400</v>
      </c>
      <c r="L567" s="131">
        <f t="shared" si="131"/>
        <v>400</v>
      </c>
      <c r="M567" s="131">
        <f t="shared" si="131"/>
        <v>0</v>
      </c>
      <c r="N567" s="135"/>
      <c r="O567" s="135"/>
      <c r="P567" s="135"/>
      <c r="Q567" s="135"/>
      <c r="R567" s="131">
        <f>R568</f>
        <v>400</v>
      </c>
      <c r="S567" s="55"/>
    </row>
    <row r="568" spans="1:19" ht="21" customHeight="1">
      <c r="A568" s="110" t="s">
        <v>122</v>
      </c>
      <c r="B568" s="27" t="s">
        <v>215</v>
      </c>
      <c r="C568" s="27" t="s">
        <v>83</v>
      </c>
      <c r="D568" s="27" t="s">
        <v>79</v>
      </c>
      <c r="E568" s="27" t="s">
        <v>384</v>
      </c>
      <c r="F568" s="27" t="s">
        <v>133</v>
      </c>
      <c r="G568" s="27" t="s">
        <v>111</v>
      </c>
      <c r="H568" s="27"/>
      <c r="I568" s="28">
        <v>400</v>
      </c>
      <c r="J568" s="132">
        <v>0</v>
      </c>
      <c r="K568" s="132">
        <f>I568+J568</f>
        <v>400</v>
      </c>
      <c r="L568" s="132">
        <v>400</v>
      </c>
      <c r="M568" s="133">
        <v>0</v>
      </c>
      <c r="N568" s="133"/>
      <c r="O568" s="133"/>
      <c r="P568" s="133"/>
      <c r="Q568" s="133"/>
      <c r="R568" s="133">
        <f>L568+M568</f>
        <v>400</v>
      </c>
      <c r="S568" s="55"/>
    </row>
    <row r="569" spans="1:19" ht="45">
      <c r="A569" s="106" t="s">
        <v>239</v>
      </c>
      <c r="B569" s="25" t="s">
        <v>215</v>
      </c>
      <c r="C569" s="25" t="s">
        <v>83</v>
      </c>
      <c r="D569" s="25" t="s">
        <v>79</v>
      </c>
      <c r="E569" s="25" t="s">
        <v>23</v>
      </c>
      <c r="F569" s="27"/>
      <c r="G569" s="27"/>
      <c r="H569" s="27"/>
      <c r="I569" s="26">
        <f aca="true" t="shared" si="132" ref="I569:M577">I570</f>
        <v>90</v>
      </c>
      <c r="J569" s="131">
        <f t="shared" si="132"/>
        <v>0</v>
      </c>
      <c r="K569" s="131">
        <f t="shared" si="132"/>
        <v>90</v>
      </c>
      <c r="L569" s="131">
        <f t="shared" si="132"/>
        <v>95</v>
      </c>
      <c r="M569" s="131">
        <f t="shared" si="132"/>
        <v>0</v>
      </c>
      <c r="N569" s="131" t="e">
        <f>#REF!</f>
        <v>#REF!</v>
      </c>
      <c r="O569" s="131" t="e">
        <f>#REF!</f>
        <v>#REF!</v>
      </c>
      <c r="P569" s="135"/>
      <c r="Q569" s="135"/>
      <c r="R569" s="131">
        <f>R570</f>
        <v>95</v>
      </c>
      <c r="S569" s="55"/>
    </row>
    <row r="570" spans="1:19" ht="18">
      <c r="A570" s="109" t="s">
        <v>190</v>
      </c>
      <c r="B570" s="25" t="s">
        <v>215</v>
      </c>
      <c r="C570" s="25" t="s">
        <v>83</v>
      </c>
      <c r="D570" s="25" t="s">
        <v>79</v>
      </c>
      <c r="E570" s="25" t="s">
        <v>24</v>
      </c>
      <c r="F570" s="27"/>
      <c r="G570" s="27"/>
      <c r="H570" s="27"/>
      <c r="I570" s="26">
        <f t="shared" si="132"/>
        <v>90</v>
      </c>
      <c r="J570" s="131">
        <f t="shared" si="132"/>
        <v>0</v>
      </c>
      <c r="K570" s="131">
        <f t="shared" si="132"/>
        <v>90</v>
      </c>
      <c r="L570" s="131">
        <f t="shared" si="132"/>
        <v>95</v>
      </c>
      <c r="M570" s="131">
        <f t="shared" si="132"/>
        <v>0</v>
      </c>
      <c r="N570" s="135"/>
      <c r="O570" s="135"/>
      <c r="P570" s="135"/>
      <c r="Q570" s="135"/>
      <c r="R570" s="131">
        <f>R571</f>
        <v>95</v>
      </c>
      <c r="S570" s="55"/>
    </row>
    <row r="571" spans="1:19" ht="45">
      <c r="A571" s="109" t="s">
        <v>224</v>
      </c>
      <c r="B571" s="25" t="s">
        <v>215</v>
      </c>
      <c r="C571" s="25" t="s">
        <v>83</v>
      </c>
      <c r="D571" s="25" t="s">
        <v>79</v>
      </c>
      <c r="E571" s="25" t="s">
        <v>24</v>
      </c>
      <c r="F571" s="25" t="s">
        <v>132</v>
      </c>
      <c r="G571" s="27"/>
      <c r="H571" s="27"/>
      <c r="I571" s="26">
        <f t="shared" si="132"/>
        <v>90</v>
      </c>
      <c r="J571" s="131">
        <f t="shared" si="132"/>
        <v>0</v>
      </c>
      <c r="K571" s="131">
        <f t="shared" si="132"/>
        <v>90</v>
      </c>
      <c r="L571" s="131">
        <f t="shared" si="132"/>
        <v>95</v>
      </c>
      <c r="M571" s="131">
        <f t="shared" si="132"/>
        <v>0</v>
      </c>
      <c r="N571" s="135"/>
      <c r="O571" s="135"/>
      <c r="P571" s="135"/>
      <c r="Q571" s="135"/>
      <c r="R571" s="131">
        <f>R572</f>
        <v>95</v>
      </c>
      <c r="S571" s="55"/>
    </row>
    <row r="572" spans="1:19" ht="45">
      <c r="A572" s="109" t="s">
        <v>210</v>
      </c>
      <c r="B572" s="25" t="s">
        <v>215</v>
      </c>
      <c r="C572" s="25" t="s">
        <v>83</v>
      </c>
      <c r="D572" s="25" t="s">
        <v>79</v>
      </c>
      <c r="E572" s="25" t="s">
        <v>24</v>
      </c>
      <c r="F572" s="25" t="s">
        <v>133</v>
      </c>
      <c r="G572" s="27"/>
      <c r="H572" s="27"/>
      <c r="I572" s="26">
        <f t="shared" si="132"/>
        <v>90</v>
      </c>
      <c r="J572" s="131">
        <f t="shared" si="132"/>
        <v>0</v>
      </c>
      <c r="K572" s="131">
        <f t="shared" si="132"/>
        <v>90</v>
      </c>
      <c r="L572" s="131">
        <f t="shared" si="132"/>
        <v>95</v>
      </c>
      <c r="M572" s="131">
        <f t="shared" si="132"/>
        <v>0</v>
      </c>
      <c r="N572" s="135"/>
      <c r="O572" s="135"/>
      <c r="P572" s="135"/>
      <c r="Q572" s="135"/>
      <c r="R572" s="131">
        <f>R573</f>
        <v>95</v>
      </c>
      <c r="S572" s="55"/>
    </row>
    <row r="573" spans="1:19" ht="18">
      <c r="A573" s="110" t="s">
        <v>122</v>
      </c>
      <c r="B573" s="27" t="s">
        <v>215</v>
      </c>
      <c r="C573" s="27" t="s">
        <v>83</v>
      </c>
      <c r="D573" s="27" t="s">
        <v>79</v>
      </c>
      <c r="E573" s="25" t="s">
        <v>24</v>
      </c>
      <c r="F573" s="27" t="s">
        <v>133</v>
      </c>
      <c r="G573" s="27" t="s">
        <v>111</v>
      </c>
      <c r="H573" s="27"/>
      <c r="I573" s="28">
        <v>90</v>
      </c>
      <c r="J573" s="132">
        <v>0</v>
      </c>
      <c r="K573" s="132">
        <f>I573+J573</f>
        <v>90</v>
      </c>
      <c r="L573" s="132">
        <v>95</v>
      </c>
      <c r="M573" s="133">
        <v>0</v>
      </c>
      <c r="N573" s="133"/>
      <c r="O573" s="133"/>
      <c r="P573" s="133"/>
      <c r="Q573" s="133"/>
      <c r="R573" s="133">
        <f>L573+M573</f>
        <v>95</v>
      </c>
      <c r="S573" s="55"/>
    </row>
    <row r="574" spans="1:19" ht="30">
      <c r="A574" s="106" t="s">
        <v>481</v>
      </c>
      <c r="B574" s="25" t="s">
        <v>215</v>
      </c>
      <c r="C574" s="25" t="s">
        <v>83</v>
      </c>
      <c r="D574" s="25" t="s">
        <v>79</v>
      </c>
      <c r="E574" s="25" t="s">
        <v>475</v>
      </c>
      <c r="F574" s="27"/>
      <c r="G574" s="27"/>
      <c r="H574" s="27"/>
      <c r="I574" s="26">
        <f t="shared" si="132"/>
        <v>410</v>
      </c>
      <c r="J574" s="131">
        <f t="shared" si="132"/>
        <v>0</v>
      </c>
      <c r="K574" s="131">
        <f t="shared" si="132"/>
        <v>410</v>
      </c>
      <c r="L574" s="131">
        <f t="shared" si="132"/>
        <v>420</v>
      </c>
      <c r="M574" s="131">
        <f t="shared" si="132"/>
        <v>0</v>
      </c>
      <c r="N574" s="135"/>
      <c r="O574" s="135"/>
      <c r="P574" s="135"/>
      <c r="Q574" s="135"/>
      <c r="R574" s="131">
        <f>R575</f>
        <v>420</v>
      </c>
      <c r="S574" s="55"/>
    </row>
    <row r="575" spans="1:19" ht="18">
      <c r="A575" s="109" t="s">
        <v>190</v>
      </c>
      <c r="B575" s="25" t="s">
        <v>215</v>
      </c>
      <c r="C575" s="25" t="s">
        <v>83</v>
      </c>
      <c r="D575" s="25" t="s">
        <v>79</v>
      </c>
      <c r="E575" s="25" t="s">
        <v>476</v>
      </c>
      <c r="F575" s="27"/>
      <c r="G575" s="27"/>
      <c r="H575" s="27"/>
      <c r="I575" s="26">
        <f t="shared" si="132"/>
        <v>410</v>
      </c>
      <c r="J575" s="131">
        <f t="shared" si="132"/>
        <v>0</v>
      </c>
      <c r="K575" s="131">
        <f t="shared" si="132"/>
        <v>410</v>
      </c>
      <c r="L575" s="131">
        <f t="shared" si="132"/>
        <v>420</v>
      </c>
      <c r="M575" s="131">
        <f t="shared" si="132"/>
        <v>0</v>
      </c>
      <c r="N575" s="135"/>
      <c r="O575" s="135"/>
      <c r="P575" s="135"/>
      <c r="Q575" s="135"/>
      <c r="R575" s="131">
        <f>R576</f>
        <v>420</v>
      </c>
      <c r="S575" s="55"/>
    </row>
    <row r="576" spans="1:19" ht="45">
      <c r="A576" s="109" t="s">
        <v>224</v>
      </c>
      <c r="B576" s="25" t="s">
        <v>215</v>
      </c>
      <c r="C576" s="25" t="s">
        <v>83</v>
      </c>
      <c r="D576" s="25" t="s">
        <v>79</v>
      </c>
      <c r="E576" s="25" t="s">
        <v>476</v>
      </c>
      <c r="F576" s="25" t="s">
        <v>132</v>
      </c>
      <c r="G576" s="27"/>
      <c r="H576" s="27"/>
      <c r="I576" s="26">
        <f t="shared" si="132"/>
        <v>410</v>
      </c>
      <c r="J576" s="131">
        <f t="shared" si="132"/>
        <v>0</v>
      </c>
      <c r="K576" s="131">
        <f t="shared" si="132"/>
        <v>410</v>
      </c>
      <c r="L576" s="131">
        <f t="shared" si="132"/>
        <v>420</v>
      </c>
      <c r="M576" s="131">
        <f t="shared" si="132"/>
        <v>0</v>
      </c>
      <c r="N576" s="135"/>
      <c r="O576" s="135"/>
      <c r="P576" s="135"/>
      <c r="Q576" s="135"/>
      <c r="R576" s="131">
        <f>R577</f>
        <v>420</v>
      </c>
      <c r="S576" s="55"/>
    </row>
    <row r="577" spans="1:19" ht="45">
      <c r="A577" s="109" t="s">
        <v>210</v>
      </c>
      <c r="B577" s="25" t="s">
        <v>215</v>
      </c>
      <c r="C577" s="25" t="s">
        <v>83</v>
      </c>
      <c r="D577" s="25" t="s">
        <v>79</v>
      </c>
      <c r="E577" s="25" t="s">
        <v>476</v>
      </c>
      <c r="F577" s="25" t="s">
        <v>133</v>
      </c>
      <c r="G577" s="27"/>
      <c r="H577" s="27"/>
      <c r="I577" s="26">
        <f t="shared" si="132"/>
        <v>410</v>
      </c>
      <c r="J577" s="131">
        <f t="shared" si="132"/>
        <v>0</v>
      </c>
      <c r="K577" s="131">
        <f t="shared" si="132"/>
        <v>410</v>
      </c>
      <c r="L577" s="131">
        <f t="shared" si="132"/>
        <v>420</v>
      </c>
      <c r="M577" s="131">
        <f t="shared" si="132"/>
        <v>0</v>
      </c>
      <c r="N577" s="135"/>
      <c r="O577" s="135"/>
      <c r="P577" s="135"/>
      <c r="Q577" s="135"/>
      <c r="R577" s="131">
        <f>R578</f>
        <v>420</v>
      </c>
      <c r="S577" s="55"/>
    </row>
    <row r="578" spans="1:20" s="62" customFormat="1" ht="21.75" customHeight="1">
      <c r="A578" s="110" t="s">
        <v>122</v>
      </c>
      <c r="B578" s="27" t="s">
        <v>215</v>
      </c>
      <c r="C578" s="27" t="s">
        <v>83</v>
      </c>
      <c r="D578" s="27" t="s">
        <v>79</v>
      </c>
      <c r="E578" s="27" t="s">
        <v>476</v>
      </c>
      <c r="F578" s="27" t="s">
        <v>133</v>
      </c>
      <c r="G578" s="27" t="s">
        <v>111</v>
      </c>
      <c r="H578" s="27"/>
      <c r="I578" s="28">
        <v>410</v>
      </c>
      <c r="J578" s="132">
        <v>0</v>
      </c>
      <c r="K578" s="132">
        <f>I578+J578</f>
        <v>410</v>
      </c>
      <c r="L578" s="132">
        <v>420</v>
      </c>
      <c r="M578" s="133">
        <v>0</v>
      </c>
      <c r="N578" s="133"/>
      <c r="O578" s="133"/>
      <c r="P578" s="133"/>
      <c r="Q578" s="133"/>
      <c r="R578" s="133">
        <f>L578+M578</f>
        <v>420</v>
      </c>
      <c r="S578" s="55"/>
      <c r="T578" s="65"/>
    </row>
    <row r="579" spans="1:20" s="62" customFormat="1" ht="60">
      <c r="A579" s="109" t="s">
        <v>454</v>
      </c>
      <c r="B579" s="25" t="s">
        <v>215</v>
      </c>
      <c r="C579" s="25" t="s">
        <v>83</v>
      </c>
      <c r="D579" s="25" t="s">
        <v>79</v>
      </c>
      <c r="E579" s="25" t="s">
        <v>337</v>
      </c>
      <c r="F579" s="25"/>
      <c r="G579" s="25"/>
      <c r="H579" s="27"/>
      <c r="I579" s="26">
        <f aca="true" t="shared" si="133" ref="I579:M583">I580</f>
        <v>13104</v>
      </c>
      <c r="J579" s="131">
        <f t="shared" si="133"/>
        <v>0</v>
      </c>
      <c r="K579" s="131">
        <f t="shared" si="133"/>
        <v>13104</v>
      </c>
      <c r="L579" s="131">
        <f t="shared" si="133"/>
        <v>13628</v>
      </c>
      <c r="M579" s="131">
        <f t="shared" si="133"/>
        <v>0</v>
      </c>
      <c r="N579" s="135"/>
      <c r="O579" s="135"/>
      <c r="P579" s="135"/>
      <c r="Q579" s="135"/>
      <c r="R579" s="131">
        <f>R580</f>
        <v>13628</v>
      </c>
      <c r="S579" s="55"/>
      <c r="T579" s="65"/>
    </row>
    <row r="580" spans="1:19" ht="75">
      <c r="A580" s="109" t="s">
        <v>36</v>
      </c>
      <c r="B580" s="25" t="s">
        <v>215</v>
      </c>
      <c r="C580" s="25" t="s">
        <v>83</v>
      </c>
      <c r="D580" s="25" t="s">
        <v>79</v>
      </c>
      <c r="E580" s="25" t="s">
        <v>37</v>
      </c>
      <c r="F580" s="25"/>
      <c r="G580" s="25"/>
      <c r="H580" s="27"/>
      <c r="I580" s="26">
        <f t="shared" si="133"/>
        <v>13104</v>
      </c>
      <c r="J580" s="131">
        <f t="shared" si="133"/>
        <v>0</v>
      </c>
      <c r="K580" s="131">
        <f t="shared" si="133"/>
        <v>13104</v>
      </c>
      <c r="L580" s="131">
        <f t="shared" si="133"/>
        <v>13628</v>
      </c>
      <c r="M580" s="131">
        <f t="shared" si="133"/>
        <v>0</v>
      </c>
      <c r="N580" s="135"/>
      <c r="O580" s="135"/>
      <c r="P580" s="135"/>
      <c r="Q580" s="135"/>
      <c r="R580" s="131">
        <f>R581</f>
        <v>13628</v>
      </c>
      <c r="S580" s="55"/>
    </row>
    <row r="581" spans="1:19" ht="18">
      <c r="A581" s="109" t="s">
        <v>190</v>
      </c>
      <c r="B581" s="25" t="s">
        <v>215</v>
      </c>
      <c r="C581" s="25" t="s">
        <v>83</v>
      </c>
      <c r="D581" s="25" t="s">
        <v>79</v>
      </c>
      <c r="E581" s="25" t="s">
        <v>38</v>
      </c>
      <c r="F581" s="25"/>
      <c r="G581" s="25"/>
      <c r="H581" s="27"/>
      <c r="I581" s="26">
        <f t="shared" si="133"/>
        <v>13104</v>
      </c>
      <c r="J581" s="131">
        <f t="shared" si="133"/>
        <v>0</v>
      </c>
      <c r="K581" s="131">
        <f t="shared" si="133"/>
        <v>13104</v>
      </c>
      <c r="L581" s="131">
        <f t="shared" si="133"/>
        <v>13628</v>
      </c>
      <c r="M581" s="131">
        <f t="shared" si="133"/>
        <v>0</v>
      </c>
      <c r="N581" s="135"/>
      <c r="O581" s="135"/>
      <c r="P581" s="135"/>
      <c r="Q581" s="135"/>
      <c r="R581" s="131">
        <f>R582</f>
        <v>13628</v>
      </c>
      <c r="S581" s="55"/>
    </row>
    <row r="582" spans="1:19" ht="45">
      <c r="A582" s="109" t="s">
        <v>224</v>
      </c>
      <c r="B582" s="25" t="s">
        <v>215</v>
      </c>
      <c r="C582" s="25" t="s">
        <v>83</v>
      </c>
      <c r="D582" s="25" t="s">
        <v>79</v>
      </c>
      <c r="E582" s="25" t="s">
        <v>38</v>
      </c>
      <c r="F582" s="25" t="s">
        <v>132</v>
      </c>
      <c r="G582" s="25"/>
      <c r="H582" s="27"/>
      <c r="I582" s="26">
        <f t="shared" si="133"/>
        <v>13104</v>
      </c>
      <c r="J582" s="131">
        <f t="shared" si="133"/>
        <v>0</v>
      </c>
      <c r="K582" s="131">
        <f t="shared" si="133"/>
        <v>13104</v>
      </c>
      <c r="L582" s="131">
        <f t="shared" si="133"/>
        <v>13628</v>
      </c>
      <c r="M582" s="131">
        <f t="shared" si="133"/>
        <v>0</v>
      </c>
      <c r="N582" s="135"/>
      <c r="O582" s="135"/>
      <c r="P582" s="135"/>
      <c r="Q582" s="135"/>
      <c r="R582" s="131">
        <f>R583</f>
        <v>13628</v>
      </c>
      <c r="S582" s="55"/>
    </row>
    <row r="583" spans="1:19" ht="45">
      <c r="A583" s="109" t="s">
        <v>210</v>
      </c>
      <c r="B583" s="25" t="s">
        <v>215</v>
      </c>
      <c r="C583" s="25" t="s">
        <v>83</v>
      </c>
      <c r="D583" s="25" t="s">
        <v>79</v>
      </c>
      <c r="E583" s="25" t="s">
        <v>38</v>
      </c>
      <c r="F583" s="25" t="s">
        <v>133</v>
      </c>
      <c r="G583" s="25"/>
      <c r="H583" s="27"/>
      <c r="I583" s="26">
        <f t="shared" si="133"/>
        <v>13104</v>
      </c>
      <c r="J583" s="131">
        <f t="shared" si="133"/>
        <v>0</v>
      </c>
      <c r="K583" s="131">
        <f t="shared" si="133"/>
        <v>13104</v>
      </c>
      <c r="L583" s="131">
        <f t="shared" si="133"/>
        <v>13628</v>
      </c>
      <c r="M583" s="131">
        <f t="shared" si="133"/>
        <v>0</v>
      </c>
      <c r="N583" s="135"/>
      <c r="O583" s="135"/>
      <c r="P583" s="135"/>
      <c r="Q583" s="135"/>
      <c r="R583" s="131">
        <f>R584</f>
        <v>13628</v>
      </c>
      <c r="S583" s="55"/>
    </row>
    <row r="584" spans="1:19" ht="21.75" customHeight="1">
      <c r="A584" s="110" t="s">
        <v>122</v>
      </c>
      <c r="B584" s="27" t="s">
        <v>215</v>
      </c>
      <c r="C584" s="27" t="s">
        <v>83</v>
      </c>
      <c r="D584" s="27" t="s">
        <v>79</v>
      </c>
      <c r="E584" s="27" t="s">
        <v>38</v>
      </c>
      <c r="F584" s="27" t="s">
        <v>133</v>
      </c>
      <c r="G584" s="27" t="s">
        <v>111</v>
      </c>
      <c r="H584" s="27"/>
      <c r="I584" s="28">
        <v>13104</v>
      </c>
      <c r="J584" s="132">
        <v>0</v>
      </c>
      <c r="K584" s="132">
        <f>I584+J584</f>
        <v>13104</v>
      </c>
      <c r="L584" s="132">
        <v>13628</v>
      </c>
      <c r="M584" s="133">
        <v>0</v>
      </c>
      <c r="N584" s="133"/>
      <c r="O584" s="133"/>
      <c r="P584" s="133"/>
      <c r="Q584" s="133"/>
      <c r="R584" s="133">
        <f>L584+M584</f>
        <v>13628</v>
      </c>
      <c r="S584" s="55"/>
    </row>
    <row r="585" spans="1:19" ht="60">
      <c r="A585" s="109" t="s">
        <v>423</v>
      </c>
      <c r="B585" s="25" t="s">
        <v>215</v>
      </c>
      <c r="C585" s="25" t="s">
        <v>83</v>
      </c>
      <c r="D585" s="25" t="s">
        <v>79</v>
      </c>
      <c r="E585" s="25" t="s">
        <v>424</v>
      </c>
      <c r="F585" s="25"/>
      <c r="G585" s="25"/>
      <c r="H585" s="27"/>
      <c r="I585" s="26">
        <f>I586+I591</f>
        <v>17449.5</v>
      </c>
      <c r="J585" s="131">
        <f aca="true" t="shared" si="134" ref="J585:R585">J586+J591</f>
        <v>0</v>
      </c>
      <c r="K585" s="131">
        <f t="shared" si="134"/>
        <v>17449.5</v>
      </c>
      <c r="L585" s="131">
        <f t="shared" si="134"/>
        <v>17449.5</v>
      </c>
      <c r="M585" s="131">
        <f t="shared" si="134"/>
        <v>0</v>
      </c>
      <c r="N585" s="131">
        <f t="shared" si="134"/>
        <v>0</v>
      </c>
      <c r="O585" s="131">
        <f t="shared" si="134"/>
        <v>0</v>
      </c>
      <c r="P585" s="131">
        <f t="shared" si="134"/>
        <v>0</v>
      </c>
      <c r="Q585" s="131">
        <f t="shared" si="134"/>
        <v>0</v>
      </c>
      <c r="R585" s="131">
        <f t="shared" si="134"/>
        <v>17449.5</v>
      </c>
      <c r="S585" s="55"/>
    </row>
    <row r="586" spans="1:19" ht="30">
      <c r="A586" s="109" t="s">
        <v>425</v>
      </c>
      <c r="B586" s="25" t="s">
        <v>215</v>
      </c>
      <c r="C586" s="25" t="s">
        <v>83</v>
      </c>
      <c r="D586" s="25" t="s">
        <v>79</v>
      </c>
      <c r="E586" s="25" t="s">
        <v>463</v>
      </c>
      <c r="F586" s="25"/>
      <c r="G586" s="25"/>
      <c r="H586" s="27"/>
      <c r="I586" s="26">
        <f aca="true" t="shared" si="135" ref="I586:M589">I587</f>
        <v>420</v>
      </c>
      <c r="J586" s="131">
        <f t="shared" si="135"/>
        <v>0</v>
      </c>
      <c r="K586" s="131">
        <f t="shared" si="135"/>
        <v>420</v>
      </c>
      <c r="L586" s="131">
        <f t="shared" si="135"/>
        <v>420</v>
      </c>
      <c r="M586" s="131">
        <f t="shared" si="135"/>
        <v>0</v>
      </c>
      <c r="N586" s="135"/>
      <c r="O586" s="135"/>
      <c r="P586" s="135"/>
      <c r="Q586" s="135"/>
      <c r="R586" s="131">
        <f>R587</f>
        <v>420</v>
      </c>
      <c r="S586" s="55"/>
    </row>
    <row r="587" spans="1:19" ht="18">
      <c r="A587" s="109" t="s">
        <v>190</v>
      </c>
      <c r="B587" s="25" t="s">
        <v>215</v>
      </c>
      <c r="C587" s="25" t="s">
        <v>83</v>
      </c>
      <c r="D587" s="25" t="s">
        <v>79</v>
      </c>
      <c r="E587" s="25" t="s">
        <v>464</v>
      </c>
      <c r="F587" s="25"/>
      <c r="G587" s="25"/>
      <c r="H587" s="27"/>
      <c r="I587" s="26">
        <f t="shared" si="135"/>
        <v>420</v>
      </c>
      <c r="J587" s="131">
        <f t="shared" si="135"/>
        <v>0</v>
      </c>
      <c r="K587" s="131">
        <f t="shared" si="135"/>
        <v>420</v>
      </c>
      <c r="L587" s="131">
        <f t="shared" si="135"/>
        <v>420</v>
      </c>
      <c r="M587" s="131">
        <f t="shared" si="135"/>
        <v>0</v>
      </c>
      <c r="N587" s="135"/>
      <c r="O587" s="135"/>
      <c r="P587" s="135"/>
      <c r="Q587" s="135"/>
      <c r="R587" s="131">
        <f>R588</f>
        <v>420</v>
      </c>
      <c r="S587" s="55"/>
    </row>
    <row r="588" spans="1:19" ht="30">
      <c r="A588" s="109" t="s">
        <v>209</v>
      </c>
      <c r="B588" s="25" t="s">
        <v>215</v>
      </c>
      <c r="C588" s="25" t="s">
        <v>83</v>
      </c>
      <c r="D588" s="25" t="s">
        <v>79</v>
      </c>
      <c r="E588" s="25" t="s">
        <v>464</v>
      </c>
      <c r="F588" s="25" t="s">
        <v>132</v>
      </c>
      <c r="G588" s="25"/>
      <c r="H588" s="27"/>
      <c r="I588" s="26">
        <f t="shared" si="135"/>
        <v>420</v>
      </c>
      <c r="J588" s="131">
        <f t="shared" si="135"/>
        <v>0</v>
      </c>
      <c r="K588" s="131">
        <f t="shared" si="135"/>
        <v>420</v>
      </c>
      <c r="L588" s="131">
        <f t="shared" si="135"/>
        <v>420</v>
      </c>
      <c r="M588" s="131">
        <f t="shared" si="135"/>
        <v>0</v>
      </c>
      <c r="N588" s="135"/>
      <c r="O588" s="135"/>
      <c r="P588" s="135"/>
      <c r="Q588" s="135"/>
      <c r="R588" s="131">
        <f>R589</f>
        <v>420</v>
      </c>
      <c r="S588" s="55"/>
    </row>
    <row r="589" spans="1:19" ht="45">
      <c r="A589" s="109" t="s">
        <v>210</v>
      </c>
      <c r="B589" s="25" t="s">
        <v>215</v>
      </c>
      <c r="C589" s="25" t="s">
        <v>83</v>
      </c>
      <c r="D589" s="25" t="s">
        <v>79</v>
      </c>
      <c r="E589" s="25" t="s">
        <v>464</v>
      </c>
      <c r="F589" s="25" t="s">
        <v>133</v>
      </c>
      <c r="G589" s="25"/>
      <c r="H589" s="27"/>
      <c r="I589" s="26">
        <f t="shared" si="135"/>
        <v>420</v>
      </c>
      <c r="J589" s="131">
        <f t="shared" si="135"/>
        <v>0</v>
      </c>
      <c r="K589" s="131">
        <f t="shared" si="135"/>
        <v>420</v>
      </c>
      <c r="L589" s="131">
        <f t="shared" si="135"/>
        <v>420</v>
      </c>
      <c r="M589" s="131">
        <f t="shared" si="135"/>
        <v>0</v>
      </c>
      <c r="N589" s="135"/>
      <c r="O589" s="135"/>
      <c r="P589" s="135"/>
      <c r="Q589" s="135"/>
      <c r="R589" s="131">
        <f>R590</f>
        <v>420</v>
      </c>
      <c r="S589" s="55"/>
    </row>
    <row r="590" spans="1:19" ht="24" customHeight="1">
      <c r="A590" s="110" t="s">
        <v>122</v>
      </c>
      <c r="B590" s="27" t="s">
        <v>215</v>
      </c>
      <c r="C590" s="27" t="s">
        <v>83</v>
      </c>
      <c r="D590" s="27" t="s">
        <v>79</v>
      </c>
      <c r="E590" s="27" t="s">
        <v>464</v>
      </c>
      <c r="F590" s="27" t="s">
        <v>133</v>
      </c>
      <c r="G590" s="27" t="s">
        <v>111</v>
      </c>
      <c r="H590" s="27"/>
      <c r="I590" s="28">
        <v>420</v>
      </c>
      <c r="J590" s="132">
        <v>0</v>
      </c>
      <c r="K590" s="132">
        <f>I590+J590</f>
        <v>420</v>
      </c>
      <c r="L590" s="132">
        <v>420</v>
      </c>
      <c r="M590" s="133">
        <v>0</v>
      </c>
      <c r="N590" s="133"/>
      <c r="O590" s="133"/>
      <c r="P590" s="133"/>
      <c r="Q590" s="133"/>
      <c r="R590" s="133">
        <f>L590+M590</f>
        <v>420</v>
      </c>
      <c r="S590" s="55"/>
    </row>
    <row r="591" spans="1:19" ht="105">
      <c r="A591" s="109" t="s">
        <v>497</v>
      </c>
      <c r="B591" s="25" t="s">
        <v>215</v>
      </c>
      <c r="C591" s="25" t="s">
        <v>83</v>
      </c>
      <c r="D591" s="25" t="s">
        <v>79</v>
      </c>
      <c r="E591" s="25" t="s">
        <v>427</v>
      </c>
      <c r="F591" s="27"/>
      <c r="G591" s="27"/>
      <c r="H591" s="27"/>
      <c r="I591" s="26">
        <f>I592</f>
        <v>17029.5</v>
      </c>
      <c r="J591" s="131">
        <f aca="true" t="shared" si="136" ref="J591:R591">J592</f>
        <v>0</v>
      </c>
      <c r="K591" s="131">
        <f t="shared" si="136"/>
        <v>17029.5</v>
      </c>
      <c r="L591" s="131">
        <f t="shared" si="136"/>
        <v>17029.5</v>
      </c>
      <c r="M591" s="131">
        <f t="shared" si="136"/>
        <v>0</v>
      </c>
      <c r="N591" s="131">
        <f t="shared" si="136"/>
        <v>0</v>
      </c>
      <c r="O591" s="131">
        <f t="shared" si="136"/>
        <v>0</v>
      </c>
      <c r="P591" s="131">
        <f t="shared" si="136"/>
        <v>0</v>
      </c>
      <c r="Q591" s="131">
        <f t="shared" si="136"/>
        <v>0</v>
      </c>
      <c r="R591" s="131">
        <f t="shared" si="136"/>
        <v>17029.5</v>
      </c>
      <c r="S591" s="55"/>
    </row>
    <row r="592" spans="1:19" ht="30">
      <c r="A592" s="109" t="s">
        <v>498</v>
      </c>
      <c r="B592" s="25" t="s">
        <v>215</v>
      </c>
      <c r="C592" s="25" t="s">
        <v>83</v>
      </c>
      <c r="D592" s="25" t="s">
        <v>79</v>
      </c>
      <c r="E592" s="25" t="s">
        <v>426</v>
      </c>
      <c r="F592" s="25"/>
      <c r="G592" s="25"/>
      <c r="H592" s="27"/>
      <c r="I592" s="26">
        <f>I593+I596</f>
        <v>17029.5</v>
      </c>
      <c r="J592" s="131">
        <f aca="true" t="shared" si="137" ref="J592:R592">J593+J596</f>
        <v>0</v>
      </c>
      <c r="K592" s="131">
        <f t="shared" si="137"/>
        <v>17029.5</v>
      </c>
      <c r="L592" s="131">
        <f t="shared" si="137"/>
        <v>17029.5</v>
      </c>
      <c r="M592" s="131">
        <f t="shared" si="137"/>
        <v>0</v>
      </c>
      <c r="N592" s="131">
        <f t="shared" si="137"/>
        <v>0</v>
      </c>
      <c r="O592" s="131">
        <f t="shared" si="137"/>
        <v>0</v>
      </c>
      <c r="P592" s="131">
        <f t="shared" si="137"/>
        <v>0</v>
      </c>
      <c r="Q592" s="131">
        <f t="shared" si="137"/>
        <v>0</v>
      </c>
      <c r="R592" s="131">
        <f t="shared" si="137"/>
        <v>17029.5</v>
      </c>
      <c r="S592" s="55"/>
    </row>
    <row r="593" spans="1:19" ht="45">
      <c r="A593" s="109" t="s">
        <v>224</v>
      </c>
      <c r="B593" s="25" t="s">
        <v>215</v>
      </c>
      <c r="C593" s="25" t="s">
        <v>83</v>
      </c>
      <c r="D593" s="25" t="s">
        <v>79</v>
      </c>
      <c r="E593" s="25" t="s">
        <v>426</v>
      </c>
      <c r="F593" s="25" t="s">
        <v>132</v>
      </c>
      <c r="G593" s="25"/>
      <c r="H593" s="27"/>
      <c r="I593" s="26">
        <f aca="true" t="shared" si="138" ref="I593:M594">I594</f>
        <v>171</v>
      </c>
      <c r="J593" s="131">
        <f t="shared" si="138"/>
        <v>0</v>
      </c>
      <c r="K593" s="131">
        <f t="shared" si="138"/>
        <v>171</v>
      </c>
      <c r="L593" s="131">
        <f t="shared" si="138"/>
        <v>171</v>
      </c>
      <c r="M593" s="131">
        <f t="shared" si="138"/>
        <v>0</v>
      </c>
      <c r="N593" s="135"/>
      <c r="O593" s="135"/>
      <c r="P593" s="135"/>
      <c r="Q593" s="135"/>
      <c r="R593" s="131">
        <f>R594</f>
        <v>171</v>
      </c>
      <c r="S593" s="55"/>
    </row>
    <row r="594" spans="1:19" ht="45">
      <c r="A594" s="109" t="s">
        <v>210</v>
      </c>
      <c r="B594" s="25" t="s">
        <v>215</v>
      </c>
      <c r="C594" s="25" t="s">
        <v>83</v>
      </c>
      <c r="D594" s="25" t="s">
        <v>79</v>
      </c>
      <c r="E594" s="25" t="s">
        <v>426</v>
      </c>
      <c r="F594" s="25" t="s">
        <v>133</v>
      </c>
      <c r="G594" s="25"/>
      <c r="H594" s="27"/>
      <c r="I594" s="26">
        <f t="shared" si="138"/>
        <v>171</v>
      </c>
      <c r="J594" s="131">
        <f t="shared" si="138"/>
        <v>0</v>
      </c>
      <c r="K594" s="131">
        <f t="shared" si="138"/>
        <v>171</v>
      </c>
      <c r="L594" s="131">
        <f t="shared" si="138"/>
        <v>171</v>
      </c>
      <c r="M594" s="131">
        <f t="shared" si="138"/>
        <v>0</v>
      </c>
      <c r="N594" s="135"/>
      <c r="O594" s="135"/>
      <c r="P594" s="135"/>
      <c r="Q594" s="135"/>
      <c r="R594" s="131">
        <f>R595</f>
        <v>171</v>
      </c>
      <c r="S594" s="55"/>
    </row>
    <row r="595" spans="1:19" ht="21" customHeight="1">
      <c r="A595" s="110" t="s">
        <v>122</v>
      </c>
      <c r="B595" s="27" t="s">
        <v>215</v>
      </c>
      <c r="C595" s="27" t="s">
        <v>83</v>
      </c>
      <c r="D595" s="27" t="s">
        <v>79</v>
      </c>
      <c r="E595" s="27" t="s">
        <v>426</v>
      </c>
      <c r="F595" s="27" t="s">
        <v>133</v>
      </c>
      <c r="G595" s="27" t="s">
        <v>111</v>
      </c>
      <c r="H595" s="27"/>
      <c r="I595" s="28">
        <v>171</v>
      </c>
      <c r="J595" s="132">
        <v>0</v>
      </c>
      <c r="K595" s="132">
        <f>I595+J595</f>
        <v>171</v>
      </c>
      <c r="L595" s="132">
        <v>171</v>
      </c>
      <c r="M595" s="133">
        <v>0</v>
      </c>
      <c r="N595" s="133"/>
      <c r="O595" s="133"/>
      <c r="P595" s="133"/>
      <c r="Q595" s="133"/>
      <c r="R595" s="133">
        <f>L595+M595</f>
        <v>171</v>
      </c>
      <c r="S595" s="55"/>
    </row>
    <row r="596" spans="1:19" ht="30">
      <c r="A596" s="109" t="s">
        <v>209</v>
      </c>
      <c r="B596" s="25" t="s">
        <v>215</v>
      </c>
      <c r="C596" s="25" t="s">
        <v>83</v>
      </c>
      <c r="D596" s="25" t="s">
        <v>79</v>
      </c>
      <c r="E596" s="25" t="s">
        <v>426</v>
      </c>
      <c r="F596" s="25" t="s">
        <v>132</v>
      </c>
      <c r="G596" s="25"/>
      <c r="H596" s="27"/>
      <c r="I596" s="26">
        <f aca="true" t="shared" si="139" ref="I596:M597">I597</f>
        <v>16858.5</v>
      </c>
      <c r="J596" s="131">
        <f t="shared" si="139"/>
        <v>0</v>
      </c>
      <c r="K596" s="131">
        <f t="shared" si="139"/>
        <v>16858.5</v>
      </c>
      <c r="L596" s="131">
        <f t="shared" si="139"/>
        <v>16858.5</v>
      </c>
      <c r="M596" s="131">
        <f t="shared" si="139"/>
        <v>0</v>
      </c>
      <c r="N596" s="135"/>
      <c r="O596" s="135"/>
      <c r="P596" s="135"/>
      <c r="Q596" s="135"/>
      <c r="R596" s="131">
        <f>R597</f>
        <v>16858.5</v>
      </c>
      <c r="S596" s="55"/>
    </row>
    <row r="597" spans="1:19" ht="45">
      <c r="A597" s="109" t="s">
        <v>210</v>
      </c>
      <c r="B597" s="25" t="s">
        <v>215</v>
      </c>
      <c r="C597" s="25" t="s">
        <v>83</v>
      </c>
      <c r="D597" s="25" t="s">
        <v>79</v>
      </c>
      <c r="E597" s="25" t="s">
        <v>426</v>
      </c>
      <c r="F597" s="25" t="s">
        <v>133</v>
      </c>
      <c r="G597" s="25"/>
      <c r="H597" s="27"/>
      <c r="I597" s="26">
        <f t="shared" si="139"/>
        <v>16858.5</v>
      </c>
      <c r="J597" s="131">
        <f t="shared" si="139"/>
        <v>0</v>
      </c>
      <c r="K597" s="131">
        <f t="shared" si="139"/>
        <v>16858.5</v>
      </c>
      <c r="L597" s="131">
        <f t="shared" si="139"/>
        <v>16858.5</v>
      </c>
      <c r="M597" s="131">
        <f t="shared" si="139"/>
        <v>0</v>
      </c>
      <c r="N597" s="135"/>
      <c r="O597" s="135"/>
      <c r="P597" s="135"/>
      <c r="Q597" s="135"/>
      <c r="R597" s="131">
        <f>R598</f>
        <v>16858.5</v>
      </c>
      <c r="S597" s="55"/>
    </row>
    <row r="598" spans="1:19" ht="23.25" customHeight="1">
      <c r="A598" s="110" t="s">
        <v>123</v>
      </c>
      <c r="B598" s="27" t="s">
        <v>215</v>
      </c>
      <c r="C598" s="27" t="s">
        <v>83</v>
      </c>
      <c r="D598" s="27" t="s">
        <v>79</v>
      </c>
      <c r="E598" s="27" t="s">
        <v>426</v>
      </c>
      <c r="F598" s="27" t="s">
        <v>133</v>
      </c>
      <c r="G598" s="27" t="s">
        <v>112</v>
      </c>
      <c r="H598" s="27"/>
      <c r="I598" s="28">
        <v>16858.5</v>
      </c>
      <c r="J598" s="132">
        <v>0</v>
      </c>
      <c r="K598" s="132">
        <f>I598+J598</f>
        <v>16858.5</v>
      </c>
      <c r="L598" s="132">
        <v>16858.5</v>
      </c>
      <c r="M598" s="133">
        <v>0</v>
      </c>
      <c r="N598" s="133"/>
      <c r="O598" s="133"/>
      <c r="P598" s="133"/>
      <c r="Q598" s="133"/>
      <c r="R598" s="133">
        <f>L598+M598</f>
        <v>16858.5</v>
      </c>
      <c r="S598" s="55"/>
    </row>
    <row r="599" spans="1:19" ht="28.5">
      <c r="A599" s="66" t="s">
        <v>186</v>
      </c>
      <c r="B599" s="43" t="s">
        <v>215</v>
      </c>
      <c r="C599" s="43" t="s">
        <v>83</v>
      </c>
      <c r="D599" s="43" t="s">
        <v>83</v>
      </c>
      <c r="E599" s="43"/>
      <c r="F599" s="43"/>
      <c r="G599" s="43"/>
      <c r="H599" s="27"/>
      <c r="I599" s="44">
        <f aca="true" t="shared" si="140" ref="I599:M600">I600</f>
        <v>5869</v>
      </c>
      <c r="J599" s="130">
        <f t="shared" si="140"/>
        <v>0</v>
      </c>
      <c r="K599" s="130">
        <f t="shared" si="140"/>
        <v>5869</v>
      </c>
      <c r="L599" s="130">
        <f t="shared" si="140"/>
        <v>5869</v>
      </c>
      <c r="M599" s="130">
        <f t="shared" si="140"/>
        <v>0</v>
      </c>
      <c r="N599" s="135"/>
      <c r="O599" s="135"/>
      <c r="P599" s="135"/>
      <c r="Q599" s="135"/>
      <c r="R599" s="130">
        <f>R600</f>
        <v>5869</v>
      </c>
      <c r="S599" s="55"/>
    </row>
    <row r="600" spans="1:19" ht="24" customHeight="1">
      <c r="A600" s="109" t="s">
        <v>53</v>
      </c>
      <c r="B600" s="25" t="s">
        <v>215</v>
      </c>
      <c r="C600" s="25" t="s">
        <v>83</v>
      </c>
      <c r="D600" s="25" t="s">
        <v>83</v>
      </c>
      <c r="E600" s="25" t="s">
        <v>265</v>
      </c>
      <c r="F600" s="25"/>
      <c r="G600" s="25"/>
      <c r="H600" s="27"/>
      <c r="I600" s="26">
        <f t="shared" si="140"/>
        <v>5869</v>
      </c>
      <c r="J600" s="131">
        <f t="shared" si="140"/>
        <v>0</v>
      </c>
      <c r="K600" s="131">
        <f t="shared" si="140"/>
        <v>5869</v>
      </c>
      <c r="L600" s="131">
        <f t="shared" si="140"/>
        <v>5869</v>
      </c>
      <c r="M600" s="131">
        <f t="shared" si="140"/>
        <v>0</v>
      </c>
      <c r="N600" s="135"/>
      <c r="O600" s="135"/>
      <c r="P600" s="135"/>
      <c r="Q600" s="135"/>
      <c r="R600" s="131">
        <f>R601</f>
        <v>5869</v>
      </c>
      <c r="S600" s="55"/>
    </row>
    <row r="601" spans="1:19" ht="45">
      <c r="A601" s="109" t="s">
        <v>129</v>
      </c>
      <c r="B601" s="25" t="s">
        <v>215</v>
      </c>
      <c r="C601" s="25" t="s">
        <v>83</v>
      </c>
      <c r="D601" s="25" t="s">
        <v>83</v>
      </c>
      <c r="E601" s="25" t="s">
        <v>264</v>
      </c>
      <c r="F601" s="25"/>
      <c r="G601" s="25"/>
      <c r="H601" s="27"/>
      <c r="I601" s="26">
        <f>I602+I605</f>
        <v>5869</v>
      </c>
      <c r="J601" s="131">
        <f>J602+J605</f>
        <v>0</v>
      </c>
      <c r="K601" s="131">
        <f>K602+K605</f>
        <v>5869</v>
      </c>
      <c r="L601" s="131">
        <f>L602+L605</f>
        <v>5869</v>
      </c>
      <c r="M601" s="131">
        <f>M602+M605</f>
        <v>0</v>
      </c>
      <c r="N601" s="135"/>
      <c r="O601" s="135"/>
      <c r="P601" s="135"/>
      <c r="Q601" s="135"/>
      <c r="R601" s="131">
        <f>R602+R605</f>
        <v>5869</v>
      </c>
      <c r="S601" s="55"/>
    </row>
    <row r="602" spans="1:19" ht="90">
      <c r="A602" s="106" t="s">
        <v>208</v>
      </c>
      <c r="B602" s="25" t="s">
        <v>215</v>
      </c>
      <c r="C602" s="25" t="s">
        <v>83</v>
      </c>
      <c r="D602" s="25" t="s">
        <v>83</v>
      </c>
      <c r="E602" s="25" t="s">
        <v>264</v>
      </c>
      <c r="F602" s="25" t="s">
        <v>130</v>
      </c>
      <c r="G602" s="25"/>
      <c r="H602" s="27"/>
      <c r="I602" s="26">
        <f aca="true" t="shared" si="141" ref="I602:M603">I603</f>
        <v>5689.5</v>
      </c>
      <c r="J602" s="131">
        <f t="shared" si="141"/>
        <v>0</v>
      </c>
      <c r="K602" s="131">
        <f t="shared" si="141"/>
        <v>5689.5</v>
      </c>
      <c r="L602" s="131">
        <f t="shared" si="141"/>
        <v>5689.5</v>
      </c>
      <c r="M602" s="131">
        <f t="shared" si="141"/>
        <v>0</v>
      </c>
      <c r="N602" s="135"/>
      <c r="O602" s="135"/>
      <c r="P602" s="135"/>
      <c r="Q602" s="135"/>
      <c r="R602" s="131">
        <f>R603</f>
        <v>5689.5</v>
      </c>
      <c r="S602" s="55"/>
    </row>
    <row r="603" spans="1:19" ht="45">
      <c r="A603" s="106" t="s">
        <v>207</v>
      </c>
      <c r="B603" s="25" t="s">
        <v>215</v>
      </c>
      <c r="C603" s="25" t="s">
        <v>83</v>
      </c>
      <c r="D603" s="25" t="s">
        <v>83</v>
      </c>
      <c r="E603" s="25" t="s">
        <v>264</v>
      </c>
      <c r="F603" s="25" t="s">
        <v>131</v>
      </c>
      <c r="G603" s="25"/>
      <c r="H603" s="27"/>
      <c r="I603" s="26">
        <f t="shared" si="141"/>
        <v>5689.5</v>
      </c>
      <c r="J603" s="131">
        <f t="shared" si="141"/>
        <v>0</v>
      </c>
      <c r="K603" s="131">
        <f t="shared" si="141"/>
        <v>5689.5</v>
      </c>
      <c r="L603" s="131">
        <f t="shared" si="141"/>
        <v>5689.5</v>
      </c>
      <c r="M603" s="131">
        <f t="shared" si="141"/>
        <v>0</v>
      </c>
      <c r="N603" s="135"/>
      <c r="O603" s="135"/>
      <c r="P603" s="135"/>
      <c r="Q603" s="135"/>
      <c r="R603" s="131">
        <f>R604</f>
        <v>5689.5</v>
      </c>
      <c r="S603" s="55"/>
    </row>
    <row r="604" spans="1:19" ht="18.75" customHeight="1">
      <c r="A604" s="108" t="s">
        <v>122</v>
      </c>
      <c r="B604" s="27" t="s">
        <v>215</v>
      </c>
      <c r="C604" s="27" t="s">
        <v>83</v>
      </c>
      <c r="D604" s="27" t="s">
        <v>83</v>
      </c>
      <c r="E604" s="27" t="s">
        <v>264</v>
      </c>
      <c r="F604" s="27" t="s">
        <v>131</v>
      </c>
      <c r="G604" s="27" t="s">
        <v>111</v>
      </c>
      <c r="H604" s="27"/>
      <c r="I604" s="28">
        <v>5689.5</v>
      </c>
      <c r="J604" s="132">
        <v>0</v>
      </c>
      <c r="K604" s="132">
        <f>I604+J604</f>
        <v>5689.5</v>
      </c>
      <c r="L604" s="132">
        <v>5689.5</v>
      </c>
      <c r="M604" s="133">
        <v>0</v>
      </c>
      <c r="N604" s="133"/>
      <c r="O604" s="133"/>
      <c r="P604" s="133"/>
      <c r="Q604" s="133"/>
      <c r="R604" s="133">
        <f>L604+M604</f>
        <v>5689.5</v>
      </c>
      <c r="S604" s="55"/>
    </row>
    <row r="605" spans="1:19" ht="45">
      <c r="A605" s="109" t="s">
        <v>224</v>
      </c>
      <c r="B605" s="25" t="s">
        <v>215</v>
      </c>
      <c r="C605" s="25" t="s">
        <v>83</v>
      </c>
      <c r="D605" s="25" t="s">
        <v>83</v>
      </c>
      <c r="E605" s="25" t="s">
        <v>264</v>
      </c>
      <c r="F605" s="25" t="s">
        <v>132</v>
      </c>
      <c r="G605" s="25"/>
      <c r="H605" s="27"/>
      <c r="I605" s="26">
        <f aca="true" t="shared" si="142" ref="I605:M606">I606</f>
        <v>179.5</v>
      </c>
      <c r="J605" s="131">
        <f t="shared" si="142"/>
        <v>0</v>
      </c>
      <c r="K605" s="131">
        <f t="shared" si="142"/>
        <v>179.5</v>
      </c>
      <c r="L605" s="131">
        <f t="shared" si="142"/>
        <v>179.5</v>
      </c>
      <c r="M605" s="131">
        <f t="shared" si="142"/>
        <v>0</v>
      </c>
      <c r="N605" s="135"/>
      <c r="O605" s="135"/>
      <c r="P605" s="135"/>
      <c r="Q605" s="135"/>
      <c r="R605" s="131">
        <f>R606</f>
        <v>179.5</v>
      </c>
      <c r="S605" s="55"/>
    </row>
    <row r="606" spans="1:19" ht="45">
      <c r="A606" s="109" t="s">
        <v>210</v>
      </c>
      <c r="B606" s="25" t="s">
        <v>215</v>
      </c>
      <c r="C606" s="25" t="s">
        <v>83</v>
      </c>
      <c r="D606" s="25" t="s">
        <v>83</v>
      </c>
      <c r="E606" s="25" t="s">
        <v>264</v>
      </c>
      <c r="F606" s="25" t="s">
        <v>133</v>
      </c>
      <c r="G606" s="25"/>
      <c r="H606" s="27"/>
      <c r="I606" s="26">
        <f t="shared" si="142"/>
        <v>179.5</v>
      </c>
      <c r="J606" s="131">
        <f t="shared" si="142"/>
        <v>0</v>
      </c>
      <c r="K606" s="131">
        <f t="shared" si="142"/>
        <v>179.5</v>
      </c>
      <c r="L606" s="131">
        <f t="shared" si="142"/>
        <v>179.5</v>
      </c>
      <c r="M606" s="131">
        <f t="shared" si="142"/>
        <v>0</v>
      </c>
      <c r="N606" s="135"/>
      <c r="O606" s="135"/>
      <c r="P606" s="135"/>
      <c r="Q606" s="135"/>
      <c r="R606" s="131">
        <f>R607</f>
        <v>179.5</v>
      </c>
      <c r="S606" s="55"/>
    </row>
    <row r="607" spans="1:19" ht="21.75" customHeight="1">
      <c r="A607" s="108" t="s">
        <v>122</v>
      </c>
      <c r="B607" s="27" t="s">
        <v>215</v>
      </c>
      <c r="C607" s="27" t="s">
        <v>83</v>
      </c>
      <c r="D607" s="27" t="s">
        <v>83</v>
      </c>
      <c r="E607" s="27" t="s">
        <v>264</v>
      </c>
      <c r="F607" s="27" t="s">
        <v>133</v>
      </c>
      <c r="G607" s="27" t="s">
        <v>111</v>
      </c>
      <c r="H607" s="27"/>
      <c r="I607" s="28">
        <v>179.5</v>
      </c>
      <c r="J607" s="132">
        <v>0</v>
      </c>
      <c r="K607" s="132">
        <f>I607+J607</f>
        <v>179.5</v>
      </c>
      <c r="L607" s="132">
        <v>179.5</v>
      </c>
      <c r="M607" s="133">
        <v>0</v>
      </c>
      <c r="N607" s="133"/>
      <c r="O607" s="133"/>
      <c r="P607" s="133"/>
      <c r="Q607" s="133"/>
      <c r="R607" s="133">
        <f>L607+M607</f>
        <v>179.5</v>
      </c>
      <c r="S607" s="55"/>
    </row>
    <row r="608" spans="1:19" ht="57">
      <c r="A608" s="66" t="s">
        <v>153</v>
      </c>
      <c r="B608" s="43" t="s">
        <v>196</v>
      </c>
      <c r="C608" s="25"/>
      <c r="D608" s="25"/>
      <c r="E608" s="25"/>
      <c r="F608" s="25"/>
      <c r="G608" s="25"/>
      <c r="H608" s="25"/>
      <c r="I608" s="44">
        <f>I611+I654+I721+I709</f>
        <v>97387.2</v>
      </c>
      <c r="J608" s="130">
        <f>J611+J654+J721+J709</f>
        <v>0</v>
      </c>
      <c r="K608" s="130">
        <f>K611+K654+K721+K709</f>
        <v>97387.2</v>
      </c>
      <c r="L608" s="130">
        <f>L611+L654+L721+L709</f>
        <v>240128.89999999997</v>
      </c>
      <c r="M608" s="130">
        <f>M611+M654+M721+M709</f>
        <v>0</v>
      </c>
      <c r="N608" s="135"/>
      <c r="O608" s="135"/>
      <c r="P608" s="135"/>
      <c r="Q608" s="135"/>
      <c r="R608" s="130">
        <f>R611+R654+R721+R709</f>
        <v>240128.89999999997</v>
      </c>
      <c r="S608" s="55"/>
    </row>
    <row r="609" spans="1:19" ht="18">
      <c r="A609" s="61" t="s">
        <v>122</v>
      </c>
      <c r="B609" s="43" t="s">
        <v>196</v>
      </c>
      <c r="C609" s="43"/>
      <c r="D609" s="43"/>
      <c r="E609" s="43"/>
      <c r="F609" s="43"/>
      <c r="G609" s="43" t="s">
        <v>111</v>
      </c>
      <c r="H609" s="25"/>
      <c r="I609" s="44">
        <f>I619+I626+I633+I641+I647+I653+I662+I668+I674+I677+I680+I686+I692+I698+I701+I705+I708+I717+I732+I737+I743+I729+I751+I757</f>
        <v>96369.59999999999</v>
      </c>
      <c r="J609" s="130">
        <f aca="true" t="shared" si="143" ref="J609:R609">J619+J626+J633+J641+J647+J653+J662+J668+J674+J677+J680+J686+J692+J698+J701+J705+J708+J717+J732+J737+J743+J729+J751+J757</f>
        <v>0</v>
      </c>
      <c r="K609" s="130">
        <f t="shared" si="143"/>
        <v>96369.59999999999</v>
      </c>
      <c r="L609" s="130">
        <f t="shared" si="143"/>
        <v>103598.4</v>
      </c>
      <c r="M609" s="130">
        <f t="shared" si="143"/>
        <v>0</v>
      </c>
      <c r="N609" s="130">
        <f t="shared" si="143"/>
        <v>0</v>
      </c>
      <c r="O609" s="130">
        <f t="shared" si="143"/>
        <v>0</v>
      </c>
      <c r="P609" s="130">
        <f t="shared" si="143"/>
        <v>0</v>
      </c>
      <c r="Q609" s="130">
        <f t="shared" si="143"/>
        <v>0</v>
      </c>
      <c r="R609" s="130">
        <f t="shared" si="143"/>
        <v>103598.4</v>
      </c>
      <c r="S609" s="55"/>
    </row>
    <row r="610" spans="1:19" ht="18">
      <c r="A610" s="61" t="s">
        <v>123</v>
      </c>
      <c r="B610" s="43" t="s">
        <v>196</v>
      </c>
      <c r="C610" s="43"/>
      <c r="D610" s="43"/>
      <c r="E610" s="43"/>
      <c r="F610" s="43"/>
      <c r="G610" s="43" t="s">
        <v>112</v>
      </c>
      <c r="H610" s="25"/>
      <c r="I610" s="44">
        <f>I720+I748</f>
        <v>1017.6</v>
      </c>
      <c r="J610" s="130">
        <f aca="true" t="shared" si="144" ref="J610:R610">J720+J748</f>
        <v>0</v>
      </c>
      <c r="K610" s="130">
        <f t="shared" si="144"/>
        <v>1017.6</v>
      </c>
      <c r="L610" s="130">
        <f t="shared" si="144"/>
        <v>136530.5</v>
      </c>
      <c r="M610" s="130">
        <f t="shared" si="144"/>
        <v>0</v>
      </c>
      <c r="N610" s="130">
        <f t="shared" si="144"/>
        <v>0</v>
      </c>
      <c r="O610" s="130">
        <f t="shared" si="144"/>
        <v>0</v>
      </c>
      <c r="P610" s="130">
        <f t="shared" si="144"/>
        <v>0</v>
      </c>
      <c r="Q610" s="130">
        <f t="shared" si="144"/>
        <v>0</v>
      </c>
      <c r="R610" s="130">
        <f t="shared" si="144"/>
        <v>136530.5</v>
      </c>
      <c r="S610" s="55"/>
    </row>
    <row r="611" spans="1:19" ht="18.75" customHeight="1">
      <c r="A611" s="61" t="s">
        <v>70</v>
      </c>
      <c r="B611" s="43" t="s">
        <v>196</v>
      </c>
      <c r="C611" s="43" t="s">
        <v>85</v>
      </c>
      <c r="D611" s="25"/>
      <c r="E611" s="25"/>
      <c r="F611" s="25"/>
      <c r="G611" s="25"/>
      <c r="H611" s="25"/>
      <c r="I611" s="44">
        <f>I612+I634</f>
        <v>39842</v>
      </c>
      <c r="J611" s="130">
        <f>J612+J634</f>
        <v>0</v>
      </c>
      <c r="K611" s="130">
        <f>K612+K634</f>
        <v>39842</v>
      </c>
      <c r="L611" s="130">
        <f>L612+L634</f>
        <v>39842</v>
      </c>
      <c r="M611" s="130">
        <f>M612+M634</f>
        <v>0</v>
      </c>
      <c r="N611" s="135"/>
      <c r="O611" s="135"/>
      <c r="P611" s="135"/>
      <c r="Q611" s="135"/>
      <c r="R611" s="130">
        <f>R612+R634</f>
        <v>39842</v>
      </c>
      <c r="S611" s="55"/>
    </row>
    <row r="612" spans="1:19" ht="18">
      <c r="A612" s="61" t="s">
        <v>197</v>
      </c>
      <c r="B612" s="43" t="s">
        <v>196</v>
      </c>
      <c r="C612" s="43" t="s">
        <v>85</v>
      </c>
      <c r="D612" s="43" t="s">
        <v>79</v>
      </c>
      <c r="E612" s="43"/>
      <c r="F612" s="43"/>
      <c r="G612" s="43"/>
      <c r="H612" s="25"/>
      <c r="I612" s="44">
        <f>I613+I620+I627</f>
        <v>39662</v>
      </c>
      <c r="J612" s="130">
        <f>J613+J620+J627</f>
        <v>0</v>
      </c>
      <c r="K612" s="130">
        <f>K613+K620+K627</f>
        <v>39662</v>
      </c>
      <c r="L612" s="130">
        <f>L613+L620+L627</f>
        <v>39662</v>
      </c>
      <c r="M612" s="130">
        <f>M613+M620+M627</f>
        <v>0</v>
      </c>
      <c r="N612" s="135"/>
      <c r="O612" s="135"/>
      <c r="P612" s="135"/>
      <c r="Q612" s="135"/>
      <c r="R612" s="130">
        <f>R613+R620+R627</f>
        <v>39662</v>
      </c>
      <c r="S612" s="55"/>
    </row>
    <row r="613" spans="1:19" ht="45">
      <c r="A613" s="109" t="s">
        <v>282</v>
      </c>
      <c r="B613" s="25" t="s">
        <v>196</v>
      </c>
      <c r="C613" s="25" t="s">
        <v>85</v>
      </c>
      <c r="D613" s="25" t="s">
        <v>79</v>
      </c>
      <c r="E613" s="25" t="s">
        <v>283</v>
      </c>
      <c r="F613" s="25"/>
      <c r="G613" s="25"/>
      <c r="H613" s="25"/>
      <c r="I613" s="26">
        <f aca="true" t="shared" si="145" ref="I613:M618">I614</f>
        <v>31070.8</v>
      </c>
      <c r="J613" s="131">
        <f t="shared" si="145"/>
        <v>0</v>
      </c>
      <c r="K613" s="131">
        <f t="shared" si="145"/>
        <v>31070.8</v>
      </c>
      <c r="L613" s="131">
        <f aca="true" t="shared" si="146" ref="L613:L618">L614</f>
        <v>31070.8</v>
      </c>
      <c r="M613" s="131">
        <f t="shared" si="145"/>
        <v>0</v>
      </c>
      <c r="N613" s="135"/>
      <c r="O613" s="135"/>
      <c r="P613" s="135"/>
      <c r="Q613" s="135"/>
      <c r="R613" s="131">
        <f aca="true" t="shared" si="147" ref="R613:R618">R614</f>
        <v>31070.8</v>
      </c>
      <c r="S613" s="55"/>
    </row>
    <row r="614" spans="1:19" ht="45">
      <c r="A614" s="106" t="s">
        <v>284</v>
      </c>
      <c r="B614" s="25" t="s">
        <v>196</v>
      </c>
      <c r="C614" s="25" t="s">
        <v>85</v>
      </c>
      <c r="D614" s="25" t="s">
        <v>79</v>
      </c>
      <c r="E614" s="25" t="s">
        <v>285</v>
      </c>
      <c r="F614" s="25"/>
      <c r="G614" s="25"/>
      <c r="H614" s="25"/>
      <c r="I614" s="26">
        <f t="shared" si="145"/>
        <v>31070.8</v>
      </c>
      <c r="J614" s="131">
        <f t="shared" si="145"/>
        <v>0</v>
      </c>
      <c r="K614" s="131">
        <f t="shared" si="145"/>
        <v>31070.8</v>
      </c>
      <c r="L614" s="131">
        <f t="shared" si="146"/>
        <v>31070.8</v>
      </c>
      <c r="M614" s="131">
        <f t="shared" si="145"/>
        <v>0</v>
      </c>
      <c r="N614" s="135"/>
      <c r="O614" s="135"/>
      <c r="P614" s="135"/>
      <c r="Q614" s="135"/>
      <c r="R614" s="131">
        <f t="shared" si="147"/>
        <v>31070.8</v>
      </c>
      <c r="S614" s="55"/>
    </row>
    <row r="615" spans="1:19" ht="45">
      <c r="A615" s="109" t="s">
        <v>286</v>
      </c>
      <c r="B615" s="25" t="s">
        <v>196</v>
      </c>
      <c r="C615" s="25" t="s">
        <v>85</v>
      </c>
      <c r="D615" s="25" t="s">
        <v>79</v>
      </c>
      <c r="E615" s="25" t="s">
        <v>287</v>
      </c>
      <c r="F615" s="25"/>
      <c r="G615" s="25"/>
      <c r="H615" s="25"/>
      <c r="I615" s="26">
        <f t="shared" si="145"/>
        <v>31070.8</v>
      </c>
      <c r="J615" s="131">
        <f t="shared" si="145"/>
        <v>0</v>
      </c>
      <c r="K615" s="131">
        <f t="shared" si="145"/>
        <v>31070.8</v>
      </c>
      <c r="L615" s="131">
        <f t="shared" si="146"/>
        <v>31070.8</v>
      </c>
      <c r="M615" s="131">
        <f t="shared" si="145"/>
        <v>0</v>
      </c>
      <c r="N615" s="135"/>
      <c r="O615" s="135"/>
      <c r="P615" s="135"/>
      <c r="Q615" s="135"/>
      <c r="R615" s="131">
        <f t="shared" si="147"/>
        <v>31070.8</v>
      </c>
      <c r="S615" s="55"/>
    </row>
    <row r="616" spans="1:19" ht="18">
      <c r="A616" s="109" t="s">
        <v>190</v>
      </c>
      <c r="B616" s="25" t="s">
        <v>196</v>
      </c>
      <c r="C616" s="25" t="s">
        <v>85</v>
      </c>
      <c r="D616" s="25" t="s">
        <v>79</v>
      </c>
      <c r="E616" s="25" t="s">
        <v>288</v>
      </c>
      <c r="F616" s="25"/>
      <c r="G616" s="25"/>
      <c r="H616" s="25"/>
      <c r="I616" s="26">
        <f t="shared" si="145"/>
        <v>31070.8</v>
      </c>
      <c r="J616" s="131">
        <f t="shared" si="145"/>
        <v>0</v>
      </c>
      <c r="K616" s="131">
        <f t="shared" si="145"/>
        <v>31070.8</v>
      </c>
      <c r="L616" s="131">
        <f t="shared" si="146"/>
        <v>31070.8</v>
      </c>
      <c r="M616" s="131">
        <f t="shared" si="145"/>
        <v>0</v>
      </c>
      <c r="N616" s="135"/>
      <c r="O616" s="135"/>
      <c r="P616" s="135"/>
      <c r="Q616" s="135"/>
      <c r="R616" s="131">
        <f t="shared" si="147"/>
        <v>31070.8</v>
      </c>
      <c r="S616" s="55"/>
    </row>
    <row r="617" spans="1:19" ht="45">
      <c r="A617" s="109" t="s">
        <v>135</v>
      </c>
      <c r="B617" s="25" t="s">
        <v>196</v>
      </c>
      <c r="C617" s="25" t="s">
        <v>85</v>
      </c>
      <c r="D617" s="25" t="s">
        <v>79</v>
      </c>
      <c r="E617" s="25" t="s">
        <v>288</v>
      </c>
      <c r="F617" s="25" t="s">
        <v>134</v>
      </c>
      <c r="G617" s="25"/>
      <c r="H617" s="25"/>
      <c r="I617" s="26">
        <f t="shared" si="145"/>
        <v>31070.8</v>
      </c>
      <c r="J617" s="131">
        <f t="shared" si="145"/>
        <v>0</v>
      </c>
      <c r="K617" s="131">
        <f t="shared" si="145"/>
        <v>31070.8</v>
      </c>
      <c r="L617" s="131">
        <f t="shared" si="146"/>
        <v>31070.8</v>
      </c>
      <c r="M617" s="131">
        <f t="shared" si="145"/>
        <v>0</v>
      </c>
      <c r="N617" s="135"/>
      <c r="O617" s="135"/>
      <c r="P617" s="135"/>
      <c r="Q617" s="135"/>
      <c r="R617" s="131">
        <f t="shared" si="147"/>
        <v>31070.8</v>
      </c>
      <c r="S617" s="55"/>
    </row>
    <row r="618" spans="1:19" ht="18">
      <c r="A618" s="106" t="s">
        <v>137</v>
      </c>
      <c r="B618" s="25" t="s">
        <v>196</v>
      </c>
      <c r="C618" s="25" t="s">
        <v>85</v>
      </c>
      <c r="D618" s="25" t="s">
        <v>79</v>
      </c>
      <c r="E618" s="25" t="s">
        <v>288</v>
      </c>
      <c r="F618" s="25" t="s">
        <v>136</v>
      </c>
      <c r="G618" s="25"/>
      <c r="H618" s="25"/>
      <c r="I618" s="26">
        <f t="shared" si="145"/>
        <v>31070.8</v>
      </c>
      <c r="J618" s="131">
        <f t="shared" si="145"/>
        <v>0</v>
      </c>
      <c r="K618" s="131">
        <f t="shared" si="145"/>
        <v>31070.8</v>
      </c>
      <c r="L618" s="131">
        <f t="shared" si="146"/>
        <v>31070.8</v>
      </c>
      <c r="M618" s="131">
        <f t="shared" si="145"/>
        <v>0</v>
      </c>
      <c r="N618" s="135"/>
      <c r="O618" s="135"/>
      <c r="P618" s="135"/>
      <c r="Q618" s="135"/>
      <c r="R618" s="131">
        <f t="shared" si="147"/>
        <v>31070.8</v>
      </c>
      <c r="S618" s="55"/>
    </row>
    <row r="619" spans="1:19" ht="22.5" customHeight="1">
      <c r="A619" s="108" t="s">
        <v>122</v>
      </c>
      <c r="B619" s="27" t="s">
        <v>196</v>
      </c>
      <c r="C619" s="27" t="s">
        <v>85</v>
      </c>
      <c r="D619" s="27" t="s">
        <v>79</v>
      </c>
      <c r="E619" s="27" t="s">
        <v>288</v>
      </c>
      <c r="F619" s="27" t="s">
        <v>136</v>
      </c>
      <c r="G619" s="27" t="s">
        <v>111</v>
      </c>
      <c r="H619" s="27"/>
      <c r="I619" s="28">
        <v>31070.8</v>
      </c>
      <c r="J619" s="132">
        <v>0</v>
      </c>
      <c r="K619" s="132">
        <f>I619+J619</f>
        <v>31070.8</v>
      </c>
      <c r="L619" s="132">
        <v>31070.8</v>
      </c>
      <c r="M619" s="133">
        <v>0</v>
      </c>
      <c r="N619" s="133"/>
      <c r="O619" s="133"/>
      <c r="P619" s="133"/>
      <c r="Q619" s="133"/>
      <c r="R619" s="133">
        <f>L619+M619</f>
        <v>31070.8</v>
      </c>
      <c r="S619" s="55"/>
    </row>
    <row r="620" spans="1:19" ht="60">
      <c r="A620" s="106" t="s">
        <v>306</v>
      </c>
      <c r="B620" s="25" t="s">
        <v>196</v>
      </c>
      <c r="C620" s="25" t="s">
        <v>85</v>
      </c>
      <c r="D620" s="25" t="s">
        <v>79</v>
      </c>
      <c r="E620" s="25" t="s">
        <v>307</v>
      </c>
      <c r="F620" s="25"/>
      <c r="G620" s="25"/>
      <c r="H620" s="25"/>
      <c r="I620" s="26">
        <f aca="true" t="shared" si="148" ref="I620:M625">I621</f>
        <v>0</v>
      </c>
      <c r="J620" s="131">
        <f t="shared" si="148"/>
        <v>0</v>
      </c>
      <c r="K620" s="131">
        <f t="shared" si="148"/>
        <v>0</v>
      </c>
      <c r="L620" s="131">
        <f aca="true" t="shared" si="149" ref="L620:L625">L621</f>
        <v>0</v>
      </c>
      <c r="M620" s="131">
        <f t="shared" si="148"/>
        <v>0</v>
      </c>
      <c r="N620" s="135"/>
      <c r="O620" s="135"/>
      <c r="P620" s="135"/>
      <c r="Q620" s="135"/>
      <c r="R620" s="131">
        <f aca="true" t="shared" si="150" ref="R620:R625">R621</f>
        <v>0</v>
      </c>
      <c r="S620" s="55"/>
    </row>
    <row r="621" spans="1:19" ht="75">
      <c r="A621" s="106" t="s">
        <v>385</v>
      </c>
      <c r="B621" s="25" t="s">
        <v>196</v>
      </c>
      <c r="C621" s="25" t="s">
        <v>85</v>
      </c>
      <c r="D621" s="25" t="s">
        <v>79</v>
      </c>
      <c r="E621" s="25" t="s">
        <v>386</v>
      </c>
      <c r="F621" s="25"/>
      <c r="G621" s="25"/>
      <c r="H621" s="25"/>
      <c r="I621" s="26">
        <f t="shared" si="148"/>
        <v>0</v>
      </c>
      <c r="J621" s="131">
        <f t="shared" si="148"/>
        <v>0</v>
      </c>
      <c r="K621" s="131">
        <f t="shared" si="148"/>
        <v>0</v>
      </c>
      <c r="L621" s="131">
        <f t="shared" si="149"/>
        <v>0</v>
      </c>
      <c r="M621" s="131">
        <f t="shared" si="148"/>
        <v>0</v>
      </c>
      <c r="N621" s="135"/>
      <c r="O621" s="135"/>
      <c r="P621" s="135"/>
      <c r="Q621" s="135"/>
      <c r="R621" s="131">
        <f t="shared" si="150"/>
        <v>0</v>
      </c>
      <c r="S621" s="55"/>
    </row>
    <row r="622" spans="1:19" ht="75">
      <c r="A622" s="106" t="s">
        <v>412</v>
      </c>
      <c r="B622" s="25" t="s">
        <v>196</v>
      </c>
      <c r="C622" s="25" t="s">
        <v>85</v>
      </c>
      <c r="D622" s="25" t="s">
        <v>79</v>
      </c>
      <c r="E622" s="25" t="s">
        <v>387</v>
      </c>
      <c r="F622" s="25"/>
      <c r="G622" s="25"/>
      <c r="H622" s="25"/>
      <c r="I622" s="26">
        <f t="shared" si="148"/>
        <v>0</v>
      </c>
      <c r="J622" s="131">
        <f t="shared" si="148"/>
        <v>0</v>
      </c>
      <c r="K622" s="131">
        <f t="shared" si="148"/>
        <v>0</v>
      </c>
      <c r="L622" s="131">
        <f t="shared" si="149"/>
        <v>0</v>
      </c>
      <c r="M622" s="131">
        <f t="shared" si="148"/>
        <v>0</v>
      </c>
      <c r="N622" s="135"/>
      <c r="O622" s="135"/>
      <c r="P622" s="135"/>
      <c r="Q622" s="135"/>
      <c r="R622" s="131">
        <f t="shared" si="150"/>
        <v>0</v>
      </c>
      <c r="S622" s="55"/>
    </row>
    <row r="623" spans="1:19" ht="18">
      <c r="A623" s="109" t="s">
        <v>190</v>
      </c>
      <c r="B623" s="25" t="s">
        <v>196</v>
      </c>
      <c r="C623" s="25" t="s">
        <v>85</v>
      </c>
      <c r="D623" s="25" t="s">
        <v>79</v>
      </c>
      <c r="E623" s="25" t="s">
        <v>387</v>
      </c>
      <c r="F623" s="25"/>
      <c r="G623" s="25"/>
      <c r="H623" s="25"/>
      <c r="I623" s="26">
        <f t="shared" si="148"/>
        <v>0</v>
      </c>
      <c r="J623" s="131">
        <f>J624</f>
        <v>0</v>
      </c>
      <c r="K623" s="131">
        <f t="shared" si="148"/>
        <v>0</v>
      </c>
      <c r="L623" s="131">
        <f t="shared" si="149"/>
        <v>0</v>
      </c>
      <c r="M623" s="131">
        <f>M624</f>
        <v>0</v>
      </c>
      <c r="N623" s="135"/>
      <c r="O623" s="135"/>
      <c r="P623" s="135"/>
      <c r="Q623" s="135"/>
      <c r="R623" s="131">
        <f t="shared" si="150"/>
        <v>0</v>
      </c>
      <c r="S623" s="55"/>
    </row>
    <row r="624" spans="1:19" ht="45">
      <c r="A624" s="109" t="s">
        <v>135</v>
      </c>
      <c r="B624" s="25" t="s">
        <v>196</v>
      </c>
      <c r="C624" s="25" t="s">
        <v>85</v>
      </c>
      <c r="D624" s="25" t="s">
        <v>79</v>
      </c>
      <c r="E624" s="25" t="s">
        <v>387</v>
      </c>
      <c r="F624" s="25" t="s">
        <v>134</v>
      </c>
      <c r="G624" s="25"/>
      <c r="H624" s="25"/>
      <c r="I624" s="26">
        <f t="shared" si="148"/>
        <v>0</v>
      </c>
      <c r="J624" s="131">
        <f t="shared" si="148"/>
        <v>0</v>
      </c>
      <c r="K624" s="131">
        <f t="shared" si="148"/>
        <v>0</v>
      </c>
      <c r="L624" s="131">
        <f t="shared" si="149"/>
        <v>0</v>
      </c>
      <c r="M624" s="131">
        <f t="shared" si="148"/>
        <v>0</v>
      </c>
      <c r="N624" s="135"/>
      <c r="O624" s="135"/>
      <c r="P624" s="135"/>
      <c r="Q624" s="135"/>
      <c r="R624" s="131">
        <f t="shared" si="150"/>
        <v>0</v>
      </c>
      <c r="S624" s="55"/>
    </row>
    <row r="625" spans="1:19" ht="18">
      <c r="A625" s="106" t="s">
        <v>137</v>
      </c>
      <c r="B625" s="25" t="s">
        <v>196</v>
      </c>
      <c r="C625" s="25" t="s">
        <v>85</v>
      </c>
      <c r="D625" s="25" t="s">
        <v>79</v>
      </c>
      <c r="E625" s="25" t="s">
        <v>387</v>
      </c>
      <c r="F625" s="25" t="s">
        <v>136</v>
      </c>
      <c r="G625" s="25"/>
      <c r="H625" s="25"/>
      <c r="I625" s="26">
        <f t="shared" si="148"/>
        <v>0</v>
      </c>
      <c r="J625" s="131">
        <f t="shared" si="148"/>
        <v>0</v>
      </c>
      <c r="K625" s="131">
        <f t="shared" si="148"/>
        <v>0</v>
      </c>
      <c r="L625" s="131">
        <f t="shared" si="149"/>
        <v>0</v>
      </c>
      <c r="M625" s="131">
        <f t="shared" si="148"/>
        <v>0</v>
      </c>
      <c r="N625" s="135"/>
      <c r="O625" s="135"/>
      <c r="P625" s="135"/>
      <c r="Q625" s="135"/>
      <c r="R625" s="131">
        <f t="shared" si="150"/>
        <v>0</v>
      </c>
      <c r="S625" s="55"/>
    </row>
    <row r="626" spans="1:19" ht="21" customHeight="1">
      <c r="A626" s="108" t="s">
        <v>122</v>
      </c>
      <c r="B626" s="25" t="s">
        <v>196</v>
      </c>
      <c r="C626" s="27" t="s">
        <v>85</v>
      </c>
      <c r="D626" s="27" t="s">
        <v>79</v>
      </c>
      <c r="E626" s="27" t="s">
        <v>387</v>
      </c>
      <c r="F626" s="27" t="s">
        <v>136</v>
      </c>
      <c r="G626" s="27" t="s">
        <v>111</v>
      </c>
      <c r="H626" s="27"/>
      <c r="I626" s="28">
        <v>0</v>
      </c>
      <c r="J626" s="132">
        <v>0</v>
      </c>
      <c r="K626" s="132">
        <f>I626+J626</f>
        <v>0</v>
      </c>
      <c r="L626" s="132">
        <v>0</v>
      </c>
      <c r="M626" s="133">
        <v>0</v>
      </c>
      <c r="N626" s="133"/>
      <c r="O626" s="133"/>
      <c r="P626" s="133"/>
      <c r="Q626" s="133"/>
      <c r="R626" s="133">
        <f>L626+M626</f>
        <v>0</v>
      </c>
      <c r="S626" s="55"/>
    </row>
    <row r="627" spans="1:19" ht="45">
      <c r="A627" s="109" t="s">
        <v>202</v>
      </c>
      <c r="B627" s="25" t="s">
        <v>196</v>
      </c>
      <c r="C627" s="25" t="s">
        <v>85</v>
      </c>
      <c r="D627" s="25" t="s">
        <v>79</v>
      </c>
      <c r="E627" s="25" t="s">
        <v>329</v>
      </c>
      <c r="F627" s="25"/>
      <c r="G627" s="25"/>
      <c r="H627" s="25"/>
      <c r="I627" s="26">
        <f aca="true" t="shared" si="151" ref="I627:M632">I628</f>
        <v>8591.2</v>
      </c>
      <c r="J627" s="131">
        <f t="shared" si="151"/>
        <v>0</v>
      </c>
      <c r="K627" s="131">
        <f t="shared" si="151"/>
        <v>8591.2</v>
      </c>
      <c r="L627" s="131">
        <f aca="true" t="shared" si="152" ref="L627:L632">L628</f>
        <v>8591.2</v>
      </c>
      <c r="M627" s="131">
        <f t="shared" si="151"/>
        <v>0</v>
      </c>
      <c r="N627" s="135"/>
      <c r="O627" s="135"/>
      <c r="P627" s="135"/>
      <c r="Q627" s="135"/>
      <c r="R627" s="131">
        <f aca="true" t="shared" si="153" ref="R627:R632">R628</f>
        <v>8591.2</v>
      </c>
      <c r="S627" s="55"/>
    </row>
    <row r="628" spans="1:19" ht="45">
      <c r="A628" s="109" t="s">
        <v>26</v>
      </c>
      <c r="B628" s="25" t="s">
        <v>196</v>
      </c>
      <c r="C628" s="25" t="s">
        <v>85</v>
      </c>
      <c r="D628" s="25" t="s">
        <v>79</v>
      </c>
      <c r="E628" s="25" t="s">
        <v>27</v>
      </c>
      <c r="F628" s="27"/>
      <c r="G628" s="27"/>
      <c r="H628" s="27"/>
      <c r="I628" s="26">
        <f t="shared" si="151"/>
        <v>8591.2</v>
      </c>
      <c r="J628" s="131">
        <f t="shared" si="151"/>
        <v>0</v>
      </c>
      <c r="K628" s="131">
        <f t="shared" si="151"/>
        <v>8591.2</v>
      </c>
      <c r="L628" s="131">
        <f t="shared" si="152"/>
        <v>8591.2</v>
      </c>
      <c r="M628" s="131">
        <f t="shared" si="151"/>
        <v>0</v>
      </c>
      <c r="N628" s="135"/>
      <c r="O628" s="135"/>
      <c r="P628" s="135"/>
      <c r="Q628" s="135"/>
      <c r="R628" s="131">
        <f t="shared" si="153"/>
        <v>8591.2</v>
      </c>
      <c r="S628" s="55"/>
    </row>
    <row r="629" spans="1:19" ht="60">
      <c r="A629" s="109" t="s">
        <v>28</v>
      </c>
      <c r="B629" s="25" t="s">
        <v>196</v>
      </c>
      <c r="C629" s="25" t="s">
        <v>85</v>
      </c>
      <c r="D629" s="25" t="s">
        <v>79</v>
      </c>
      <c r="E629" s="25" t="s">
        <v>29</v>
      </c>
      <c r="F629" s="27"/>
      <c r="G629" s="27"/>
      <c r="H629" s="27"/>
      <c r="I629" s="26">
        <f t="shared" si="151"/>
        <v>8591.2</v>
      </c>
      <c r="J629" s="131">
        <f t="shared" si="151"/>
        <v>0</v>
      </c>
      <c r="K629" s="131">
        <f t="shared" si="151"/>
        <v>8591.2</v>
      </c>
      <c r="L629" s="131">
        <f t="shared" si="152"/>
        <v>8591.2</v>
      </c>
      <c r="M629" s="131">
        <f t="shared" si="151"/>
        <v>0</v>
      </c>
      <c r="N629" s="135"/>
      <c r="O629" s="135"/>
      <c r="P629" s="135"/>
      <c r="Q629" s="135"/>
      <c r="R629" s="131">
        <f t="shared" si="153"/>
        <v>8591.2</v>
      </c>
      <c r="S629" s="55"/>
    </row>
    <row r="630" spans="1:19" ht="18">
      <c r="A630" s="109" t="s">
        <v>190</v>
      </c>
      <c r="B630" s="25" t="s">
        <v>196</v>
      </c>
      <c r="C630" s="25" t="s">
        <v>85</v>
      </c>
      <c r="D630" s="25" t="s">
        <v>79</v>
      </c>
      <c r="E630" s="25" t="s">
        <v>30</v>
      </c>
      <c r="F630" s="27"/>
      <c r="G630" s="27"/>
      <c r="H630" s="27"/>
      <c r="I630" s="26">
        <f t="shared" si="151"/>
        <v>8591.2</v>
      </c>
      <c r="J630" s="131">
        <f t="shared" si="151"/>
        <v>0</v>
      </c>
      <c r="K630" s="131">
        <f t="shared" si="151"/>
        <v>8591.2</v>
      </c>
      <c r="L630" s="131">
        <f t="shared" si="152"/>
        <v>8591.2</v>
      </c>
      <c r="M630" s="131">
        <f t="shared" si="151"/>
        <v>0</v>
      </c>
      <c r="N630" s="135"/>
      <c r="O630" s="135"/>
      <c r="P630" s="135"/>
      <c r="Q630" s="135"/>
      <c r="R630" s="131">
        <f t="shared" si="153"/>
        <v>8591.2</v>
      </c>
      <c r="S630" s="55"/>
    </row>
    <row r="631" spans="1:19" ht="45">
      <c r="A631" s="109" t="s">
        <v>135</v>
      </c>
      <c r="B631" s="25" t="s">
        <v>196</v>
      </c>
      <c r="C631" s="25" t="s">
        <v>85</v>
      </c>
      <c r="D631" s="25" t="s">
        <v>79</v>
      </c>
      <c r="E631" s="25" t="s">
        <v>30</v>
      </c>
      <c r="F631" s="25" t="s">
        <v>134</v>
      </c>
      <c r="G631" s="25"/>
      <c r="H631" s="25"/>
      <c r="I631" s="26">
        <f t="shared" si="151"/>
        <v>8591.2</v>
      </c>
      <c r="J631" s="131">
        <f t="shared" si="151"/>
        <v>0</v>
      </c>
      <c r="K631" s="131">
        <f t="shared" si="151"/>
        <v>8591.2</v>
      </c>
      <c r="L631" s="131">
        <f t="shared" si="152"/>
        <v>8591.2</v>
      </c>
      <c r="M631" s="131">
        <f t="shared" si="151"/>
        <v>0</v>
      </c>
      <c r="N631" s="135"/>
      <c r="O631" s="135"/>
      <c r="P631" s="135"/>
      <c r="Q631" s="135"/>
      <c r="R631" s="131">
        <f t="shared" si="153"/>
        <v>8591.2</v>
      </c>
      <c r="S631" s="55"/>
    </row>
    <row r="632" spans="1:19" ht="18">
      <c r="A632" s="106" t="s">
        <v>137</v>
      </c>
      <c r="B632" s="25" t="s">
        <v>196</v>
      </c>
      <c r="C632" s="25" t="s">
        <v>85</v>
      </c>
      <c r="D632" s="25" t="s">
        <v>79</v>
      </c>
      <c r="E632" s="25" t="s">
        <v>30</v>
      </c>
      <c r="F632" s="25" t="s">
        <v>136</v>
      </c>
      <c r="G632" s="25"/>
      <c r="H632" s="25"/>
      <c r="I632" s="26">
        <f t="shared" si="151"/>
        <v>8591.2</v>
      </c>
      <c r="J632" s="131">
        <f t="shared" si="151"/>
        <v>0</v>
      </c>
      <c r="K632" s="131">
        <f t="shared" si="151"/>
        <v>8591.2</v>
      </c>
      <c r="L632" s="131">
        <f t="shared" si="152"/>
        <v>8591.2</v>
      </c>
      <c r="M632" s="131">
        <f t="shared" si="151"/>
        <v>0</v>
      </c>
      <c r="N632" s="135"/>
      <c r="O632" s="135"/>
      <c r="P632" s="135"/>
      <c r="Q632" s="135"/>
      <c r="R632" s="131">
        <f t="shared" si="153"/>
        <v>8591.2</v>
      </c>
      <c r="S632" s="55"/>
    </row>
    <row r="633" spans="1:19" ht="23.25" customHeight="1">
      <c r="A633" s="108" t="s">
        <v>122</v>
      </c>
      <c r="B633" s="25" t="s">
        <v>196</v>
      </c>
      <c r="C633" s="27" t="s">
        <v>85</v>
      </c>
      <c r="D633" s="25" t="s">
        <v>79</v>
      </c>
      <c r="E633" s="27" t="s">
        <v>30</v>
      </c>
      <c r="F633" s="27" t="s">
        <v>136</v>
      </c>
      <c r="G633" s="27" t="s">
        <v>111</v>
      </c>
      <c r="H633" s="27"/>
      <c r="I633" s="28">
        <v>8591.2</v>
      </c>
      <c r="J633" s="132">
        <v>0</v>
      </c>
      <c r="K633" s="132">
        <f>I633+J633</f>
        <v>8591.2</v>
      </c>
      <c r="L633" s="132">
        <v>8591.2</v>
      </c>
      <c r="M633" s="133">
        <v>0</v>
      </c>
      <c r="N633" s="133"/>
      <c r="O633" s="133"/>
      <c r="P633" s="133"/>
      <c r="Q633" s="133"/>
      <c r="R633" s="133">
        <f>L633+M633</f>
        <v>8591.2</v>
      </c>
      <c r="S633" s="55"/>
    </row>
    <row r="634" spans="1:19" ht="18">
      <c r="A634" s="61" t="s">
        <v>206</v>
      </c>
      <c r="B634" s="43" t="s">
        <v>196</v>
      </c>
      <c r="C634" s="43" t="s">
        <v>85</v>
      </c>
      <c r="D634" s="43" t="s">
        <v>85</v>
      </c>
      <c r="E634" s="43"/>
      <c r="F634" s="43"/>
      <c r="G634" s="43"/>
      <c r="H634" s="43"/>
      <c r="I634" s="44">
        <f>I635</f>
        <v>180</v>
      </c>
      <c r="J634" s="130">
        <f>J635</f>
        <v>0</v>
      </c>
      <c r="K634" s="130">
        <f>K635</f>
        <v>180</v>
      </c>
      <c r="L634" s="130">
        <f>L635</f>
        <v>180</v>
      </c>
      <c r="M634" s="130">
        <f>M635</f>
        <v>0</v>
      </c>
      <c r="N634" s="135"/>
      <c r="O634" s="135"/>
      <c r="P634" s="135"/>
      <c r="Q634" s="135"/>
      <c r="R634" s="130">
        <f>R635</f>
        <v>180</v>
      </c>
      <c r="S634" s="55"/>
    </row>
    <row r="635" spans="1:19" ht="45">
      <c r="A635" s="109" t="s">
        <v>202</v>
      </c>
      <c r="B635" s="25" t="s">
        <v>196</v>
      </c>
      <c r="C635" s="25" t="s">
        <v>85</v>
      </c>
      <c r="D635" s="25" t="s">
        <v>85</v>
      </c>
      <c r="E635" s="25" t="s">
        <v>329</v>
      </c>
      <c r="F635" s="25"/>
      <c r="G635" s="25"/>
      <c r="H635" s="25"/>
      <c r="I635" s="26">
        <f>I636+I642+I648</f>
        <v>180</v>
      </c>
      <c r="J635" s="131">
        <f>J636+J642+J648</f>
        <v>0</v>
      </c>
      <c r="K635" s="131">
        <f>K636+K642+K648</f>
        <v>180</v>
      </c>
      <c r="L635" s="131">
        <f>L636+L642+L648</f>
        <v>180</v>
      </c>
      <c r="M635" s="131">
        <f>M636+M642+M648</f>
        <v>0</v>
      </c>
      <c r="N635" s="135"/>
      <c r="O635" s="135"/>
      <c r="P635" s="135"/>
      <c r="Q635" s="135"/>
      <c r="R635" s="131">
        <f>R636+R642+R648</f>
        <v>180</v>
      </c>
      <c r="S635" s="55"/>
    </row>
    <row r="636" spans="1:19" ht="30">
      <c r="A636" s="109" t="s">
        <v>203</v>
      </c>
      <c r="B636" s="25" t="s">
        <v>196</v>
      </c>
      <c r="C636" s="25" t="s">
        <v>85</v>
      </c>
      <c r="D636" s="25" t="s">
        <v>85</v>
      </c>
      <c r="E636" s="25" t="s">
        <v>0</v>
      </c>
      <c r="F636" s="25"/>
      <c r="G636" s="25"/>
      <c r="H636" s="25"/>
      <c r="I636" s="26">
        <f>I639</f>
        <v>80</v>
      </c>
      <c r="J636" s="131">
        <f>J639</f>
        <v>0</v>
      </c>
      <c r="K636" s="131">
        <f>K639</f>
        <v>80</v>
      </c>
      <c r="L636" s="131">
        <f>L639</f>
        <v>80</v>
      </c>
      <c r="M636" s="131">
        <f>M639</f>
        <v>0</v>
      </c>
      <c r="N636" s="135"/>
      <c r="O636" s="135"/>
      <c r="P636" s="135"/>
      <c r="Q636" s="135"/>
      <c r="R636" s="131">
        <f>R639</f>
        <v>80</v>
      </c>
      <c r="S636" s="55"/>
    </row>
    <row r="637" spans="1:19" ht="60">
      <c r="A637" s="109" t="s">
        <v>413</v>
      </c>
      <c r="B637" s="25" t="s">
        <v>196</v>
      </c>
      <c r="C637" s="25" t="s">
        <v>85</v>
      </c>
      <c r="D637" s="25" t="s">
        <v>85</v>
      </c>
      <c r="E637" s="25" t="s">
        <v>2</v>
      </c>
      <c r="F637" s="25"/>
      <c r="G637" s="25"/>
      <c r="H637" s="25"/>
      <c r="I637" s="26">
        <f aca="true" t="shared" si="154" ref="I637:M640">I638</f>
        <v>80</v>
      </c>
      <c r="J637" s="131">
        <f t="shared" si="154"/>
        <v>0</v>
      </c>
      <c r="K637" s="131">
        <f t="shared" si="154"/>
        <v>80</v>
      </c>
      <c r="L637" s="131">
        <f t="shared" si="154"/>
        <v>80</v>
      </c>
      <c r="M637" s="131">
        <f t="shared" si="154"/>
        <v>0</v>
      </c>
      <c r="N637" s="135"/>
      <c r="O637" s="135"/>
      <c r="P637" s="135"/>
      <c r="Q637" s="135"/>
      <c r="R637" s="131">
        <f>R638</f>
        <v>80</v>
      </c>
      <c r="S637" s="55"/>
    </row>
    <row r="638" spans="1:19" ht="18">
      <c r="A638" s="109" t="s">
        <v>190</v>
      </c>
      <c r="B638" s="25" t="s">
        <v>196</v>
      </c>
      <c r="C638" s="25" t="s">
        <v>85</v>
      </c>
      <c r="D638" s="25" t="s">
        <v>85</v>
      </c>
      <c r="E638" s="25" t="s">
        <v>1</v>
      </c>
      <c r="F638" s="25"/>
      <c r="G638" s="25"/>
      <c r="H638" s="25"/>
      <c r="I638" s="26">
        <f t="shared" si="154"/>
        <v>80</v>
      </c>
      <c r="J638" s="131">
        <f t="shared" si="154"/>
        <v>0</v>
      </c>
      <c r="K638" s="131">
        <f t="shared" si="154"/>
        <v>80</v>
      </c>
      <c r="L638" s="131">
        <f t="shared" si="154"/>
        <v>80</v>
      </c>
      <c r="M638" s="131">
        <f t="shared" si="154"/>
        <v>0</v>
      </c>
      <c r="N638" s="135"/>
      <c r="O638" s="135"/>
      <c r="P638" s="135"/>
      <c r="Q638" s="135"/>
      <c r="R638" s="131">
        <f>R639</f>
        <v>80</v>
      </c>
      <c r="S638" s="55"/>
    </row>
    <row r="639" spans="1:19" ht="45">
      <c r="A639" s="109" t="s">
        <v>224</v>
      </c>
      <c r="B639" s="25" t="s">
        <v>196</v>
      </c>
      <c r="C639" s="25" t="s">
        <v>85</v>
      </c>
      <c r="D639" s="25" t="s">
        <v>85</v>
      </c>
      <c r="E639" s="25" t="s">
        <v>1</v>
      </c>
      <c r="F639" s="25" t="s">
        <v>132</v>
      </c>
      <c r="G639" s="25"/>
      <c r="H639" s="25"/>
      <c r="I639" s="26">
        <f t="shared" si="154"/>
        <v>80</v>
      </c>
      <c r="J639" s="131">
        <f t="shared" si="154"/>
        <v>0</v>
      </c>
      <c r="K639" s="131">
        <f t="shared" si="154"/>
        <v>80</v>
      </c>
      <c r="L639" s="131">
        <f t="shared" si="154"/>
        <v>80</v>
      </c>
      <c r="M639" s="131">
        <f t="shared" si="154"/>
        <v>0</v>
      </c>
      <c r="N639" s="135"/>
      <c r="O639" s="135"/>
      <c r="P639" s="135"/>
      <c r="Q639" s="135"/>
      <c r="R639" s="131">
        <f>R640</f>
        <v>80</v>
      </c>
      <c r="S639" s="55"/>
    </row>
    <row r="640" spans="1:19" ht="45">
      <c r="A640" s="109" t="s">
        <v>210</v>
      </c>
      <c r="B640" s="25" t="s">
        <v>196</v>
      </c>
      <c r="C640" s="25" t="s">
        <v>85</v>
      </c>
      <c r="D640" s="25" t="s">
        <v>85</v>
      </c>
      <c r="E640" s="25" t="s">
        <v>1</v>
      </c>
      <c r="F640" s="25" t="s">
        <v>133</v>
      </c>
      <c r="G640" s="25"/>
      <c r="H640" s="25"/>
      <c r="I640" s="26">
        <f t="shared" si="154"/>
        <v>80</v>
      </c>
      <c r="J640" s="131">
        <f t="shared" si="154"/>
        <v>0</v>
      </c>
      <c r="K640" s="131">
        <f t="shared" si="154"/>
        <v>80</v>
      </c>
      <c r="L640" s="131">
        <f t="shared" si="154"/>
        <v>80</v>
      </c>
      <c r="M640" s="131">
        <f t="shared" si="154"/>
        <v>0</v>
      </c>
      <c r="N640" s="135"/>
      <c r="O640" s="135"/>
      <c r="P640" s="135"/>
      <c r="Q640" s="135"/>
      <c r="R640" s="131">
        <f>R641</f>
        <v>80</v>
      </c>
      <c r="S640" s="55"/>
    </row>
    <row r="641" spans="1:19" ht="18.75" customHeight="1">
      <c r="A641" s="110" t="s">
        <v>122</v>
      </c>
      <c r="B641" s="27" t="s">
        <v>196</v>
      </c>
      <c r="C641" s="27" t="s">
        <v>85</v>
      </c>
      <c r="D641" s="27" t="s">
        <v>85</v>
      </c>
      <c r="E641" s="27" t="s">
        <v>1</v>
      </c>
      <c r="F641" s="27" t="s">
        <v>133</v>
      </c>
      <c r="G641" s="27" t="s">
        <v>111</v>
      </c>
      <c r="H641" s="27"/>
      <c r="I641" s="28">
        <v>80</v>
      </c>
      <c r="J641" s="132">
        <v>0</v>
      </c>
      <c r="K641" s="132">
        <f>I641+J641</f>
        <v>80</v>
      </c>
      <c r="L641" s="132">
        <v>80</v>
      </c>
      <c r="M641" s="133">
        <v>0</v>
      </c>
      <c r="N641" s="133"/>
      <c r="O641" s="133"/>
      <c r="P641" s="133"/>
      <c r="Q641" s="133"/>
      <c r="R641" s="133">
        <f>L641+M641</f>
        <v>80</v>
      </c>
      <c r="S641" s="55"/>
    </row>
    <row r="642" spans="1:19" ht="45">
      <c r="A642" s="109" t="s">
        <v>414</v>
      </c>
      <c r="B642" s="25" t="s">
        <v>196</v>
      </c>
      <c r="C642" s="25" t="s">
        <v>85</v>
      </c>
      <c r="D642" s="25" t="s">
        <v>85</v>
      </c>
      <c r="E642" s="25" t="s">
        <v>3</v>
      </c>
      <c r="F642" s="25"/>
      <c r="G642" s="25"/>
      <c r="H642" s="25"/>
      <c r="I642" s="26">
        <f>I645</f>
        <v>80</v>
      </c>
      <c r="J642" s="131">
        <f>J645</f>
        <v>0</v>
      </c>
      <c r="K642" s="131">
        <f>K645</f>
        <v>80</v>
      </c>
      <c r="L642" s="131">
        <f>L645</f>
        <v>80</v>
      </c>
      <c r="M642" s="131">
        <f>M645</f>
        <v>0</v>
      </c>
      <c r="N642" s="135"/>
      <c r="O642" s="135"/>
      <c r="P642" s="135"/>
      <c r="Q642" s="135"/>
      <c r="R642" s="131">
        <f>R645</f>
        <v>80</v>
      </c>
      <c r="S642" s="55"/>
    </row>
    <row r="643" spans="1:19" ht="60">
      <c r="A643" s="109" t="s">
        <v>415</v>
      </c>
      <c r="B643" s="25" t="s">
        <v>196</v>
      </c>
      <c r="C643" s="25" t="s">
        <v>85</v>
      </c>
      <c r="D643" s="25" t="s">
        <v>85</v>
      </c>
      <c r="E643" s="25" t="s">
        <v>4</v>
      </c>
      <c r="F643" s="25"/>
      <c r="G643" s="25"/>
      <c r="H643" s="25"/>
      <c r="I643" s="26">
        <f aca="true" t="shared" si="155" ref="I643:M646">I644</f>
        <v>80</v>
      </c>
      <c r="J643" s="131">
        <f t="shared" si="155"/>
        <v>0</v>
      </c>
      <c r="K643" s="131">
        <f t="shared" si="155"/>
        <v>80</v>
      </c>
      <c r="L643" s="131">
        <f t="shared" si="155"/>
        <v>80</v>
      </c>
      <c r="M643" s="131">
        <f t="shared" si="155"/>
        <v>0</v>
      </c>
      <c r="N643" s="135"/>
      <c r="O643" s="135"/>
      <c r="P643" s="135"/>
      <c r="Q643" s="135"/>
      <c r="R643" s="131">
        <f>R644</f>
        <v>80</v>
      </c>
      <c r="S643" s="55"/>
    </row>
    <row r="644" spans="1:19" ht="18">
      <c r="A644" s="109" t="s">
        <v>190</v>
      </c>
      <c r="B644" s="25" t="s">
        <v>196</v>
      </c>
      <c r="C644" s="25" t="s">
        <v>85</v>
      </c>
      <c r="D644" s="25" t="s">
        <v>85</v>
      </c>
      <c r="E644" s="25" t="s">
        <v>5</v>
      </c>
      <c r="F644" s="25"/>
      <c r="G644" s="25"/>
      <c r="H644" s="25"/>
      <c r="I644" s="26">
        <f t="shared" si="155"/>
        <v>80</v>
      </c>
      <c r="J644" s="131">
        <f t="shared" si="155"/>
        <v>0</v>
      </c>
      <c r="K644" s="131">
        <f t="shared" si="155"/>
        <v>80</v>
      </c>
      <c r="L644" s="131">
        <f t="shared" si="155"/>
        <v>80</v>
      </c>
      <c r="M644" s="131">
        <f t="shared" si="155"/>
        <v>0</v>
      </c>
      <c r="N644" s="135"/>
      <c r="O644" s="135"/>
      <c r="P644" s="135"/>
      <c r="Q644" s="135"/>
      <c r="R644" s="131">
        <f>R645</f>
        <v>80</v>
      </c>
      <c r="S644" s="55"/>
    </row>
    <row r="645" spans="1:19" ht="45">
      <c r="A645" s="109" t="s">
        <v>224</v>
      </c>
      <c r="B645" s="25" t="s">
        <v>196</v>
      </c>
      <c r="C645" s="25" t="s">
        <v>85</v>
      </c>
      <c r="D645" s="25" t="s">
        <v>85</v>
      </c>
      <c r="E645" s="25" t="s">
        <v>5</v>
      </c>
      <c r="F645" s="25" t="s">
        <v>132</v>
      </c>
      <c r="G645" s="25"/>
      <c r="H645" s="25"/>
      <c r="I645" s="26">
        <f t="shared" si="155"/>
        <v>80</v>
      </c>
      <c r="J645" s="131">
        <f t="shared" si="155"/>
        <v>0</v>
      </c>
      <c r="K645" s="131">
        <f t="shared" si="155"/>
        <v>80</v>
      </c>
      <c r="L645" s="131">
        <f t="shared" si="155"/>
        <v>80</v>
      </c>
      <c r="M645" s="131">
        <f t="shared" si="155"/>
        <v>0</v>
      </c>
      <c r="N645" s="135"/>
      <c r="O645" s="135"/>
      <c r="P645" s="135"/>
      <c r="Q645" s="135"/>
      <c r="R645" s="131">
        <f>R646</f>
        <v>80</v>
      </c>
      <c r="S645" s="55"/>
    </row>
    <row r="646" spans="1:19" ht="45">
      <c r="A646" s="109" t="s">
        <v>210</v>
      </c>
      <c r="B646" s="25" t="s">
        <v>196</v>
      </c>
      <c r="C646" s="25" t="s">
        <v>85</v>
      </c>
      <c r="D646" s="25" t="s">
        <v>85</v>
      </c>
      <c r="E646" s="25" t="s">
        <v>5</v>
      </c>
      <c r="F646" s="25" t="s">
        <v>133</v>
      </c>
      <c r="G646" s="25"/>
      <c r="H646" s="25"/>
      <c r="I646" s="26">
        <f t="shared" si="155"/>
        <v>80</v>
      </c>
      <c r="J646" s="131">
        <f t="shared" si="155"/>
        <v>0</v>
      </c>
      <c r="K646" s="131">
        <f t="shared" si="155"/>
        <v>80</v>
      </c>
      <c r="L646" s="131">
        <f t="shared" si="155"/>
        <v>80</v>
      </c>
      <c r="M646" s="131">
        <f t="shared" si="155"/>
        <v>0</v>
      </c>
      <c r="N646" s="135"/>
      <c r="O646" s="135"/>
      <c r="P646" s="135"/>
      <c r="Q646" s="135"/>
      <c r="R646" s="131">
        <f>R647</f>
        <v>80</v>
      </c>
      <c r="S646" s="55"/>
    </row>
    <row r="647" spans="1:19" ht="23.25" customHeight="1">
      <c r="A647" s="110" t="s">
        <v>122</v>
      </c>
      <c r="B647" s="25" t="s">
        <v>196</v>
      </c>
      <c r="C647" s="27" t="s">
        <v>85</v>
      </c>
      <c r="D647" s="27" t="s">
        <v>85</v>
      </c>
      <c r="E647" s="27" t="s">
        <v>5</v>
      </c>
      <c r="F647" s="27" t="s">
        <v>133</v>
      </c>
      <c r="G647" s="27" t="s">
        <v>111</v>
      </c>
      <c r="H647" s="27"/>
      <c r="I647" s="28">
        <v>80</v>
      </c>
      <c r="J647" s="132">
        <v>0</v>
      </c>
      <c r="K647" s="132">
        <f>I647+J647</f>
        <v>80</v>
      </c>
      <c r="L647" s="132">
        <v>80</v>
      </c>
      <c r="M647" s="133">
        <v>0</v>
      </c>
      <c r="N647" s="133"/>
      <c r="O647" s="133"/>
      <c r="P647" s="133"/>
      <c r="Q647" s="133"/>
      <c r="R647" s="133">
        <f>L647+M647</f>
        <v>80</v>
      </c>
      <c r="S647" s="55"/>
    </row>
    <row r="648" spans="1:19" ht="45">
      <c r="A648" s="109" t="s">
        <v>204</v>
      </c>
      <c r="B648" s="25" t="s">
        <v>196</v>
      </c>
      <c r="C648" s="25" t="s">
        <v>85</v>
      </c>
      <c r="D648" s="25" t="s">
        <v>85</v>
      </c>
      <c r="E648" s="25" t="s">
        <v>6</v>
      </c>
      <c r="F648" s="25"/>
      <c r="G648" s="25"/>
      <c r="H648" s="25"/>
      <c r="I648" s="26">
        <f>I651</f>
        <v>20</v>
      </c>
      <c r="J648" s="131">
        <f>J651</f>
        <v>0</v>
      </c>
      <c r="K648" s="131">
        <f>K651</f>
        <v>20</v>
      </c>
      <c r="L648" s="131">
        <f>L651</f>
        <v>20</v>
      </c>
      <c r="M648" s="131">
        <f>M651</f>
        <v>0</v>
      </c>
      <c r="N648" s="135"/>
      <c r="O648" s="135"/>
      <c r="P648" s="135"/>
      <c r="Q648" s="135"/>
      <c r="R648" s="131">
        <f>R651</f>
        <v>20</v>
      </c>
      <c r="S648" s="55"/>
    </row>
    <row r="649" spans="1:19" ht="90">
      <c r="A649" s="109" t="s">
        <v>416</v>
      </c>
      <c r="B649" s="25" t="s">
        <v>196</v>
      </c>
      <c r="C649" s="25" t="s">
        <v>85</v>
      </c>
      <c r="D649" s="25" t="s">
        <v>85</v>
      </c>
      <c r="E649" s="25" t="s">
        <v>7</v>
      </c>
      <c r="F649" s="25"/>
      <c r="G649" s="25"/>
      <c r="H649" s="25"/>
      <c r="I649" s="26">
        <f aca="true" t="shared" si="156" ref="I649:M652">I650</f>
        <v>20</v>
      </c>
      <c r="J649" s="131">
        <f t="shared" si="156"/>
        <v>0</v>
      </c>
      <c r="K649" s="131">
        <f t="shared" si="156"/>
        <v>20</v>
      </c>
      <c r="L649" s="131">
        <f t="shared" si="156"/>
        <v>20</v>
      </c>
      <c r="M649" s="131">
        <f t="shared" si="156"/>
        <v>0</v>
      </c>
      <c r="N649" s="135"/>
      <c r="O649" s="135"/>
      <c r="P649" s="135"/>
      <c r="Q649" s="135"/>
      <c r="R649" s="131">
        <f>R650</f>
        <v>20</v>
      </c>
      <c r="S649" s="55"/>
    </row>
    <row r="650" spans="1:19" ht="23.25" customHeight="1">
      <c r="A650" s="109" t="s">
        <v>190</v>
      </c>
      <c r="B650" s="25" t="s">
        <v>196</v>
      </c>
      <c r="C650" s="25" t="s">
        <v>85</v>
      </c>
      <c r="D650" s="25" t="s">
        <v>85</v>
      </c>
      <c r="E650" s="25" t="s">
        <v>8</v>
      </c>
      <c r="F650" s="25"/>
      <c r="G650" s="25"/>
      <c r="H650" s="25"/>
      <c r="I650" s="26">
        <f t="shared" si="156"/>
        <v>20</v>
      </c>
      <c r="J650" s="131">
        <f t="shared" si="156"/>
        <v>0</v>
      </c>
      <c r="K650" s="131">
        <f t="shared" si="156"/>
        <v>20</v>
      </c>
      <c r="L650" s="131">
        <f t="shared" si="156"/>
        <v>20</v>
      </c>
      <c r="M650" s="131">
        <f t="shared" si="156"/>
        <v>0</v>
      </c>
      <c r="N650" s="135"/>
      <c r="O650" s="135"/>
      <c r="P650" s="135"/>
      <c r="Q650" s="135"/>
      <c r="R650" s="131">
        <f>R651</f>
        <v>20</v>
      </c>
      <c r="S650" s="55"/>
    </row>
    <row r="651" spans="1:19" ht="45">
      <c r="A651" s="109" t="s">
        <v>224</v>
      </c>
      <c r="B651" s="25" t="s">
        <v>196</v>
      </c>
      <c r="C651" s="25" t="s">
        <v>85</v>
      </c>
      <c r="D651" s="25" t="s">
        <v>85</v>
      </c>
      <c r="E651" s="25" t="s">
        <v>8</v>
      </c>
      <c r="F651" s="25" t="s">
        <v>132</v>
      </c>
      <c r="G651" s="25"/>
      <c r="H651" s="25"/>
      <c r="I651" s="26">
        <f t="shared" si="156"/>
        <v>20</v>
      </c>
      <c r="J651" s="131">
        <f t="shared" si="156"/>
        <v>0</v>
      </c>
      <c r="K651" s="131">
        <f t="shared" si="156"/>
        <v>20</v>
      </c>
      <c r="L651" s="131">
        <f t="shared" si="156"/>
        <v>20</v>
      </c>
      <c r="M651" s="131">
        <f t="shared" si="156"/>
        <v>0</v>
      </c>
      <c r="N651" s="135"/>
      <c r="O651" s="135"/>
      <c r="P651" s="135"/>
      <c r="Q651" s="135"/>
      <c r="R651" s="131">
        <f>R652</f>
        <v>20</v>
      </c>
      <c r="S651" s="55"/>
    </row>
    <row r="652" spans="1:19" ht="45">
      <c r="A652" s="109" t="s">
        <v>210</v>
      </c>
      <c r="B652" s="25" t="s">
        <v>196</v>
      </c>
      <c r="C652" s="25" t="s">
        <v>85</v>
      </c>
      <c r="D652" s="25" t="s">
        <v>85</v>
      </c>
      <c r="E652" s="25" t="s">
        <v>8</v>
      </c>
      <c r="F652" s="25" t="s">
        <v>133</v>
      </c>
      <c r="G652" s="25"/>
      <c r="H652" s="25"/>
      <c r="I652" s="26">
        <f t="shared" si="156"/>
        <v>20</v>
      </c>
      <c r="J652" s="131">
        <f t="shared" si="156"/>
        <v>0</v>
      </c>
      <c r="K652" s="131">
        <f t="shared" si="156"/>
        <v>20</v>
      </c>
      <c r="L652" s="131">
        <f t="shared" si="156"/>
        <v>20</v>
      </c>
      <c r="M652" s="131">
        <f t="shared" si="156"/>
        <v>0</v>
      </c>
      <c r="N652" s="135"/>
      <c r="O652" s="135"/>
      <c r="P652" s="135"/>
      <c r="Q652" s="135"/>
      <c r="R652" s="131">
        <f>R653</f>
        <v>20</v>
      </c>
      <c r="S652" s="55"/>
    </row>
    <row r="653" spans="1:19" ht="23.25" customHeight="1">
      <c r="A653" s="110" t="s">
        <v>122</v>
      </c>
      <c r="B653" s="25" t="s">
        <v>196</v>
      </c>
      <c r="C653" s="27" t="s">
        <v>85</v>
      </c>
      <c r="D653" s="27" t="s">
        <v>85</v>
      </c>
      <c r="E653" s="27" t="s">
        <v>8</v>
      </c>
      <c r="F653" s="27" t="s">
        <v>133</v>
      </c>
      <c r="G653" s="27" t="s">
        <v>111</v>
      </c>
      <c r="H653" s="27"/>
      <c r="I653" s="28">
        <v>20</v>
      </c>
      <c r="J653" s="132">
        <v>0</v>
      </c>
      <c r="K653" s="132">
        <f>I653+J653</f>
        <v>20</v>
      </c>
      <c r="L653" s="132">
        <v>20</v>
      </c>
      <c r="M653" s="133">
        <v>0</v>
      </c>
      <c r="N653" s="133"/>
      <c r="O653" s="133"/>
      <c r="P653" s="133"/>
      <c r="Q653" s="133"/>
      <c r="R653" s="133">
        <f>L653+M653</f>
        <v>20</v>
      </c>
      <c r="S653" s="55"/>
    </row>
    <row r="654" spans="1:19" ht="18">
      <c r="A654" s="61" t="s">
        <v>403</v>
      </c>
      <c r="B654" s="43" t="s">
        <v>196</v>
      </c>
      <c r="C654" s="43" t="s">
        <v>82</v>
      </c>
      <c r="D654" s="25"/>
      <c r="E654" s="25"/>
      <c r="F654" s="25"/>
      <c r="G654" s="25"/>
      <c r="H654" s="27"/>
      <c r="I654" s="44">
        <f>I655+I693</f>
        <v>30350.1</v>
      </c>
      <c r="J654" s="130">
        <f>J655+J693</f>
        <v>0</v>
      </c>
      <c r="K654" s="130">
        <f>K655+K693</f>
        <v>30350.1</v>
      </c>
      <c r="L654" s="130">
        <f>L655+L693</f>
        <v>30446.1</v>
      </c>
      <c r="M654" s="130">
        <f>M655+M693</f>
        <v>0</v>
      </c>
      <c r="N654" s="135"/>
      <c r="O654" s="135"/>
      <c r="P654" s="135"/>
      <c r="Q654" s="135"/>
      <c r="R654" s="130">
        <f>R655+R693</f>
        <v>30446.1</v>
      </c>
      <c r="S654" s="55"/>
    </row>
    <row r="655" spans="1:19" ht="18">
      <c r="A655" s="61" t="s">
        <v>74</v>
      </c>
      <c r="B655" s="43" t="s">
        <v>196</v>
      </c>
      <c r="C655" s="43" t="s">
        <v>82</v>
      </c>
      <c r="D655" s="43" t="s">
        <v>78</v>
      </c>
      <c r="E655" s="43"/>
      <c r="F655" s="43"/>
      <c r="G655" s="43"/>
      <c r="H655" s="43"/>
      <c r="I655" s="44">
        <f>I656</f>
        <v>22562.899999999998</v>
      </c>
      <c r="J655" s="130">
        <f>J656</f>
        <v>0</v>
      </c>
      <c r="K655" s="130">
        <f>K656</f>
        <v>22562.899999999998</v>
      </c>
      <c r="L655" s="130">
        <f>L656</f>
        <v>22658.899999999998</v>
      </c>
      <c r="M655" s="130">
        <f>M656</f>
        <v>0</v>
      </c>
      <c r="N655" s="135"/>
      <c r="O655" s="135"/>
      <c r="P655" s="135"/>
      <c r="Q655" s="135"/>
      <c r="R655" s="130">
        <f>R656</f>
        <v>22658.899999999998</v>
      </c>
      <c r="S655" s="55"/>
    </row>
    <row r="656" spans="1:19" ht="45">
      <c r="A656" s="109" t="s">
        <v>282</v>
      </c>
      <c r="B656" s="25" t="s">
        <v>196</v>
      </c>
      <c r="C656" s="25" t="s">
        <v>82</v>
      </c>
      <c r="D656" s="25" t="s">
        <v>78</v>
      </c>
      <c r="E656" s="25" t="s">
        <v>283</v>
      </c>
      <c r="F656" s="25"/>
      <c r="G656" s="25"/>
      <c r="H656" s="25"/>
      <c r="I656" s="26">
        <f>I657+I663+I669+I681+I688</f>
        <v>22562.899999999998</v>
      </c>
      <c r="J656" s="131">
        <f>J657+J663+J669+J681+J688</f>
        <v>0</v>
      </c>
      <c r="K656" s="131">
        <f>K657+K663+K669+K681+K688</f>
        <v>22562.899999999998</v>
      </c>
      <c r="L656" s="131">
        <f>L657+L663+L669+L681+L688</f>
        <v>22658.899999999998</v>
      </c>
      <c r="M656" s="131">
        <f>M657+M663+M669+M681+M688</f>
        <v>0</v>
      </c>
      <c r="N656" s="135"/>
      <c r="O656" s="135"/>
      <c r="P656" s="135"/>
      <c r="Q656" s="135"/>
      <c r="R656" s="131">
        <f>R657+R663+R669+R681+R688</f>
        <v>22658.899999999998</v>
      </c>
      <c r="S656" s="55"/>
    </row>
    <row r="657" spans="1:19" ht="30">
      <c r="A657" s="106" t="s">
        <v>55</v>
      </c>
      <c r="B657" s="25" t="s">
        <v>196</v>
      </c>
      <c r="C657" s="25" t="s">
        <v>82</v>
      </c>
      <c r="D657" s="25" t="s">
        <v>78</v>
      </c>
      <c r="E657" s="25" t="s">
        <v>289</v>
      </c>
      <c r="F657" s="25"/>
      <c r="G657" s="25"/>
      <c r="H657" s="25"/>
      <c r="I657" s="26">
        <f aca="true" t="shared" si="157" ref="I657:M661">I658</f>
        <v>15620.5</v>
      </c>
      <c r="J657" s="131">
        <f t="shared" si="157"/>
        <v>0</v>
      </c>
      <c r="K657" s="131">
        <f t="shared" si="157"/>
        <v>15620.5</v>
      </c>
      <c r="L657" s="131">
        <f t="shared" si="157"/>
        <v>15620.5</v>
      </c>
      <c r="M657" s="131">
        <f t="shared" si="157"/>
        <v>0</v>
      </c>
      <c r="N657" s="135"/>
      <c r="O657" s="135"/>
      <c r="P657" s="135"/>
      <c r="Q657" s="135"/>
      <c r="R657" s="131">
        <f>R658</f>
        <v>15620.5</v>
      </c>
      <c r="S657" s="55"/>
    </row>
    <row r="658" spans="1:19" ht="76.5" customHeight="1">
      <c r="A658" s="109" t="s">
        <v>192</v>
      </c>
      <c r="B658" s="25" t="s">
        <v>196</v>
      </c>
      <c r="C658" s="25" t="s">
        <v>82</v>
      </c>
      <c r="D658" s="25" t="s">
        <v>78</v>
      </c>
      <c r="E658" s="25" t="s">
        <v>290</v>
      </c>
      <c r="F658" s="25"/>
      <c r="G658" s="25"/>
      <c r="H658" s="25"/>
      <c r="I658" s="26">
        <f t="shared" si="157"/>
        <v>15620.5</v>
      </c>
      <c r="J658" s="131">
        <f t="shared" si="157"/>
        <v>0</v>
      </c>
      <c r="K658" s="131">
        <f t="shared" si="157"/>
        <v>15620.5</v>
      </c>
      <c r="L658" s="131">
        <f t="shared" si="157"/>
        <v>15620.5</v>
      </c>
      <c r="M658" s="131">
        <f t="shared" si="157"/>
        <v>0</v>
      </c>
      <c r="N658" s="135"/>
      <c r="O658" s="135"/>
      <c r="P658" s="135"/>
      <c r="Q658" s="135"/>
      <c r="R658" s="131">
        <f>R659</f>
        <v>15620.5</v>
      </c>
      <c r="S658" s="55"/>
    </row>
    <row r="659" spans="1:19" ht="18">
      <c r="A659" s="109" t="s">
        <v>190</v>
      </c>
      <c r="B659" s="25" t="s">
        <v>196</v>
      </c>
      <c r="C659" s="25" t="s">
        <v>82</v>
      </c>
      <c r="D659" s="25" t="s">
        <v>78</v>
      </c>
      <c r="E659" s="25" t="s">
        <v>291</v>
      </c>
      <c r="F659" s="25"/>
      <c r="G659" s="25"/>
      <c r="H659" s="25"/>
      <c r="I659" s="26">
        <f t="shared" si="157"/>
        <v>15620.5</v>
      </c>
      <c r="J659" s="131">
        <f t="shared" si="157"/>
        <v>0</v>
      </c>
      <c r="K659" s="131">
        <f t="shared" si="157"/>
        <v>15620.5</v>
      </c>
      <c r="L659" s="131">
        <f t="shared" si="157"/>
        <v>15620.5</v>
      </c>
      <c r="M659" s="131">
        <f t="shared" si="157"/>
        <v>0</v>
      </c>
      <c r="N659" s="135"/>
      <c r="O659" s="135"/>
      <c r="P659" s="135"/>
      <c r="Q659" s="135"/>
      <c r="R659" s="131">
        <f>R660</f>
        <v>15620.5</v>
      </c>
      <c r="S659" s="55"/>
    </row>
    <row r="660" spans="1:19" ht="45">
      <c r="A660" s="109" t="s">
        <v>135</v>
      </c>
      <c r="B660" s="25" t="s">
        <v>196</v>
      </c>
      <c r="C660" s="25" t="s">
        <v>82</v>
      </c>
      <c r="D660" s="25" t="s">
        <v>78</v>
      </c>
      <c r="E660" s="25" t="s">
        <v>291</v>
      </c>
      <c r="F660" s="25" t="s">
        <v>134</v>
      </c>
      <c r="G660" s="25"/>
      <c r="H660" s="25"/>
      <c r="I660" s="26">
        <f t="shared" si="157"/>
        <v>15620.5</v>
      </c>
      <c r="J660" s="131">
        <f t="shared" si="157"/>
        <v>0</v>
      </c>
      <c r="K660" s="131">
        <f t="shared" si="157"/>
        <v>15620.5</v>
      </c>
      <c r="L660" s="131">
        <f t="shared" si="157"/>
        <v>15620.5</v>
      </c>
      <c r="M660" s="131">
        <f t="shared" si="157"/>
        <v>0</v>
      </c>
      <c r="N660" s="135"/>
      <c r="O660" s="135"/>
      <c r="P660" s="135"/>
      <c r="Q660" s="135"/>
      <c r="R660" s="131">
        <f>R661</f>
        <v>15620.5</v>
      </c>
      <c r="S660" s="55"/>
    </row>
    <row r="661" spans="1:19" ht="18">
      <c r="A661" s="106" t="s">
        <v>137</v>
      </c>
      <c r="B661" s="25" t="s">
        <v>196</v>
      </c>
      <c r="C661" s="25" t="s">
        <v>82</v>
      </c>
      <c r="D661" s="25" t="s">
        <v>78</v>
      </c>
      <c r="E661" s="25" t="s">
        <v>291</v>
      </c>
      <c r="F661" s="25" t="s">
        <v>136</v>
      </c>
      <c r="G661" s="25"/>
      <c r="H661" s="25"/>
      <c r="I661" s="26">
        <f t="shared" si="157"/>
        <v>15620.5</v>
      </c>
      <c r="J661" s="131">
        <f t="shared" si="157"/>
        <v>0</v>
      </c>
      <c r="K661" s="131">
        <f t="shared" si="157"/>
        <v>15620.5</v>
      </c>
      <c r="L661" s="131">
        <f t="shared" si="157"/>
        <v>15620.5</v>
      </c>
      <c r="M661" s="131">
        <f t="shared" si="157"/>
        <v>0</v>
      </c>
      <c r="N661" s="135"/>
      <c r="O661" s="135"/>
      <c r="P661" s="135"/>
      <c r="Q661" s="135"/>
      <c r="R661" s="131">
        <f>R662</f>
        <v>15620.5</v>
      </c>
      <c r="S661" s="55"/>
    </row>
    <row r="662" spans="1:19" ht="21.75" customHeight="1">
      <c r="A662" s="108" t="s">
        <v>122</v>
      </c>
      <c r="B662" s="25" t="s">
        <v>196</v>
      </c>
      <c r="C662" s="27" t="s">
        <v>82</v>
      </c>
      <c r="D662" s="27" t="s">
        <v>78</v>
      </c>
      <c r="E662" s="27" t="s">
        <v>291</v>
      </c>
      <c r="F662" s="27" t="s">
        <v>136</v>
      </c>
      <c r="G662" s="27" t="s">
        <v>111</v>
      </c>
      <c r="H662" s="27"/>
      <c r="I662" s="28">
        <v>15620.5</v>
      </c>
      <c r="J662" s="132">
        <v>0</v>
      </c>
      <c r="K662" s="132">
        <f>I662+J662</f>
        <v>15620.5</v>
      </c>
      <c r="L662" s="132">
        <v>15620.5</v>
      </c>
      <c r="M662" s="133">
        <v>0</v>
      </c>
      <c r="N662" s="133"/>
      <c r="O662" s="133"/>
      <c r="P662" s="133"/>
      <c r="Q662" s="133"/>
      <c r="R662" s="133">
        <f>L662+M662</f>
        <v>15620.5</v>
      </c>
      <c r="S662" s="55"/>
    </row>
    <row r="663" spans="1:19" ht="30">
      <c r="A663" s="109" t="s">
        <v>56</v>
      </c>
      <c r="B663" s="25" t="s">
        <v>196</v>
      </c>
      <c r="C663" s="25" t="s">
        <v>82</v>
      </c>
      <c r="D663" s="25" t="s">
        <v>78</v>
      </c>
      <c r="E663" s="25" t="s">
        <v>292</v>
      </c>
      <c r="F663" s="25"/>
      <c r="G663" s="25"/>
      <c r="H663" s="25"/>
      <c r="I663" s="26">
        <f aca="true" t="shared" si="158" ref="I663:M667">I664</f>
        <v>3059.1</v>
      </c>
      <c r="J663" s="131">
        <f t="shared" si="158"/>
        <v>0</v>
      </c>
      <c r="K663" s="131">
        <f t="shared" si="158"/>
        <v>3059.1</v>
      </c>
      <c r="L663" s="131">
        <f t="shared" si="158"/>
        <v>3059.1</v>
      </c>
      <c r="M663" s="131">
        <f t="shared" si="158"/>
        <v>0</v>
      </c>
      <c r="N663" s="135"/>
      <c r="O663" s="135"/>
      <c r="P663" s="135"/>
      <c r="Q663" s="135"/>
      <c r="R663" s="131">
        <f>R664</f>
        <v>3059.1</v>
      </c>
      <c r="S663" s="55"/>
    </row>
    <row r="664" spans="1:19" ht="30">
      <c r="A664" s="109" t="s">
        <v>191</v>
      </c>
      <c r="B664" s="25" t="s">
        <v>196</v>
      </c>
      <c r="C664" s="25" t="s">
        <v>82</v>
      </c>
      <c r="D664" s="25" t="s">
        <v>78</v>
      </c>
      <c r="E664" s="25" t="s">
        <v>293</v>
      </c>
      <c r="F664" s="25"/>
      <c r="G664" s="25"/>
      <c r="H664" s="25"/>
      <c r="I664" s="26">
        <f t="shared" si="158"/>
        <v>3059.1</v>
      </c>
      <c r="J664" s="131">
        <f t="shared" si="158"/>
        <v>0</v>
      </c>
      <c r="K664" s="131">
        <f t="shared" si="158"/>
        <v>3059.1</v>
      </c>
      <c r="L664" s="131">
        <f t="shared" si="158"/>
        <v>3059.1</v>
      </c>
      <c r="M664" s="131">
        <f t="shared" si="158"/>
        <v>0</v>
      </c>
      <c r="N664" s="135"/>
      <c r="O664" s="135"/>
      <c r="P664" s="135"/>
      <c r="Q664" s="135"/>
      <c r="R664" s="131">
        <f>R665</f>
        <v>3059.1</v>
      </c>
      <c r="S664" s="55"/>
    </row>
    <row r="665" spans="1:19" ht="18">
      <c r="A665" s="109" t="s">
        <v>190</v>
      </c>
      <c r="B665" s="25" t="s">
        <v>196</v>
      </c>
      <c r="C665" s="25" t="s">
        <v>82</v>
      </c>
      <c r="D665" s="25" t="s">
        <v>78</v>
      </c>
      <c r="E665" s="25" t="s">
        <v>294</v>
      </c>
      <c r="F665" s="25"/>
      <c r="G665" s="25"/>
      <c r="H665" s="25"/>
      <c r="I665" s="26">
        <f t="shared" si="158"/>
        <v>3059.1</v>
      </c>
      <c r="J665" s="131">
        <f t="shared" si="158"/>
        <v>0</v>
      </c>
      <c r="K665" s="131">
        <f t="shared" si="158"/>
        <v>3059.1</v>
      </c>
      <c r="L665" s="131">
        <f t="shared" si="158"/>
        <v>3059.1</v>
      </c>
      <c r="M665" s="131">
        <f t="shared" si="158"/>
        <v>0</v>
      </c>
      <c r="N665" s="135"/>
      <c r="O665" s="135"/>
      <c r="P665" s="135"/>
      <c r="Q665" s="135"/>
      <c r="R665" s="131">
        <f>R666</f>
        <v>3059.1</v>
      </c>
      <c r="S665" s="55"/>
    </row>
    <row r="666" spans="1:19" ht="45">
      <c r="A666" s="109" t="s">
        <v>135</v>
      </c>
      <c r="B666" s="25" t="s">
        <v>196</v>
      </c>
      <c r="C666" s="25" t="s">
        <v>82</v>
      </c>
      <c r="D666" s="25" t="s">
        <v>78</v>
      </c>
      <c r="E666" s="25" t="s">
        <v>294</v>
      </c>
      <c r="F666" s="25" t="s">
        <v>134</v>
      </c>
      <c r="G666" s="25"/>
      <c r="H666" s="25"/>
      <c r="I666" s="26">
        <f t="shared" si="158"/>
        <v>3059.1</v>
      </c>
      <c r="J666" s="131">
        <f t="shared" si="158"/>
        <v>0</v>
      </c>
      <c r="K666" s="131">
        <f t="shared" si="158"/>
        <v>3059.1</v>
      </c>
      <c r="L666" s="131">
        <f t="shared" si="158"/>
        <v>3059.1</v>
      </c>
      <c r="M666" s="131">
        <f t="shared" si="158"/>
        <v>0</v>
      </c>
      <c r="N666" s="135"/>
      <c r="O666" s="135"/>
      <c r="P666" s="135"/>
      <c r="Q666" s="135"/>
      <c r="R666" s="131">
        <f>R667</f>
        <v>3059.1</v>
      </c>
      <c r="S666" s="55"/>
    </row>
    <row r="667" spans="1:19" ht="18">
      <c r="A667" s="106" t="s">
        <v>137</v>
      </c>
      <c r="B667" s="25" t="s">
        <v>196</v>
      </c>
      <c r="C667" s="25" t="s">
        <v>82</v>
      </c>
      <c r="D667" s="25" t="s">
        <v>78</v>
      </c>
      <c r="E667" s="25" t="s">
        <v>294</v>
      </c>
      <c r="F667" s="25" t="s">
        <v>136</v>
      </c>
      <c r="G667" s="25"/>
      <c r="H667" s="25"/>
      <c r="I667" s="26">
        <f t="shared" si="158"/>
        <v>3059.1</v>
      </c>
      <c r="J667" s="131">
        <f t="shared" si="158"/>
        <v>0</v>
      </c>
      <c r="K667" s="131">
        <f t="shared" si="158"/>
        <v>3059.1</v>
      </c>
      <c r="L667" s="131">
        <f t="shared" si="158"/>
        <v>3059.1</v>
      </c>
      <c r="M667" s="131">
        <f t="shared" si="158"/>
        <v>0</v>
      </c>
      <c r="N667" s="135"/>
      <c r="O667" s="135"/>
      <c r="P667" s="135"/>
      <c r="Q667" s="135"/>
      <c r="R667" s="131">
        <f>R668</f>
        <v>3059.1</v>
      </c>
      <c r="S667" s="55"/>
    </row>
    <row r="668" spans="1:19" ht="22.5" customHeight="1">
      <c r="A668" s="108" t="s">
        <v>122</v>
      </c>
      <c r="B668" s="25" t="s">
        <v>196</v>
      </c>
      <c r="C668" s="27" t="s">
        <v>82</v>
      </c>
      <c r="D668" s="27" t="s">
        <v>78</v>
      </c>
      <c r="E668" s="27" t="s">
        <v>294</v>
      </c>
      <c r="F668" s="27" t="s">
        <v>136</v>
      </c>
      <c r="G668" s="27" t="s">
        <v>111</v>
      </c>
      <c r="H668" s="27"/>
      <c r="I668" s="28">
        <v>3059.1</v>
      </c>
      <c r="J668" s="132">
        <v>0</v>
      </c>
      <c r="K668" s="132">
        <f>I668+J668</f>
        <v>3059.1</v>
      </c>
      <c r="L668" s="132">
        <v>3059.1</v>
      </c>
      <c r="M668" s="133">
        <v>0</v>
      </c>
      <c r="N668" s="133"/>
      <c r="O668" s="133"/>
      <c r="P668" s="133"/>
      <c r="Q668" s="133"/>
      <c r="R668" s="133">
        <f>L668+M668</f>
        <v>3059.1</v>
      </c>
      <c r="S668" s="55"/>
    </row>
    <row r="669" spans="1:19" ht="30">
      <c r="A669" s="109" t="s">
        <v>57</v>
      </c>
      <c r="B669" s="25" t="s">
        <v>196</v>
      </c>
      <c r="C669" s="25" t="s">
        <v>82</v>
      </c>
      <c r="D669" s="25" t="s">
        <v>78</v>
      </c>
      <c r="E669" s="25" t="s">
        <v>295</v>
      </c>
      <c r="F669" s="25"/>
      <c r="G669" s="25"/>
      <c r="H669" s="25"/>
      <c r="I669" s="26">
        <f aca="true" t="shared" si="159" ref="I669:M670">I670</f>
        <v>3201.2999999999997</v>
      </c>
      <c r="J669" s="131">
        <f t="shared" si="159"/>
        <v>0</v>
      </c>
      <c r="K669" s="131">
        <f t="shared" si="159"/>
        <v>3201.2999999999997</v>
      </c>
      <c r="L669" s="131">
        <f t="shared" si="159"/>
        <v>3201.2999999999997</v>
      </c>
      <c r="M669" s="131">
        <f t="shared" si="159"/>
        <v>0</v>
      </c>
      <c r="N669" s="135"/>
      <c r="O669" s="135"/>
      <c r="P669" s="135"/>
      <c r="Q669" s="135"/>
      <c r="R669" s="131">
        <f>R670</f>
        <v>3201.2999999999997</v>
      </c>
      <c r="S669" s="55"/>
    </row>
    <row r="670" spans="1:19" ht="30">
      <c r="A670" s="109" t="s">
        <v>149</v>
      </c>
      <c r="B670" s="25" t="s">
        <v>196</v>
      </c>
      <c r="C670" s="25" t="s">
        <v>82</v>
      </c>
      <c r="D670" s="25" t="s">
        <v>78</v>
      </c>
      <c r="E670" s="25" t="s">
        <v>296</v>
      </c>
      <c r="F670" s="25"/>
      <c r="G670" s="25"/>
      <c r="H670" s="25"/>
      <c r="I670" s="26">
        <f t="shared" si="159"/>
        <v>3201.2999999999997</v>
      </c>
      <c r="J670" s="131">
        <f t="shared" si="159"/>
        <v>0</v>
      </c>
      <c r="K670" s="131">
        <f t="shared" si="159"/>
        <v>3201.2999999999997</v>
      </c>
      <c r="L670" s="131">
        <f t="shared" si="159"/>
        <v>3201.2999999999997</v>
      </c>
      <c r="M670" s="131">
        <f t="shared" si="159"/>
        <v>0</v>
      </c>
      <c r="N670" s="135"/>
      <c r="O670" s="135"/>
      <c r="P670" s="135"/>
      <c r="Q670" s="135"/>
      <c r="R670" s="131">
        <f>R671</f>
        <v>3201.2999999999997</v>
      </c>
      <c r="S670" s="55"/>
    </row>
    <row r="671" spans="1:19" ht="18">
      <c r="A671" s="109" t="s">
        <v>190</v>
      </c>
      <c r="B671" s="25" t="s">
        <v>196</v>
      </c>
      <c r="C671" s="25" t="s">
        <v>82</v>
      </c>
      <c r="D671" s="25" t="s">
        <v>78</v>
      </c>
      <c r="E671" s="25" t="s">
        <v>297</v>
      </c>
      <c r="F671" s="25"/>
      <c r="G671" s="25"/>
      <c r="H671" s="25"/>
      <c r="I671" s="26">
        <f>I672+I675+I680</f>
        <v>3201.2999999999997</v>
      </c>
      <c r="J671" s="131">
        <f>J672+J675+J680</f>
        <v>0</v>
      </c>
      <c r="K671" s="131">
        <f>K672+K675+K680</f>
        <v>3201.2999999999997</v>
      </c>
      <c r="L671" s="131">
        <f>L672+L675+L680</f>
        <v>3201.2999999999997</v>
      </c>
      <c r="M671" s="131">
        <f>M672+M675+M680</f>
        <v>0</v>
      </c>
      <c r="N671" s="135"/>
      <c r="O671" s="135"/>
      <c r="P671" s="135"/>
      <c r="Q671" s="135"/>
      <c r="R671" s="131">
        <f>R672+R675+R680</f>
        <v>3201.2999999999997</v>
      </c>
      <c r="S671" s="55"/>
    </row>
    <row r="672" spans="1:19" ht="90">
      <c r="A672" s="106" t="s">
        <v>208</v>
      </c>
      <c r="B672" s="25" t="s">
        <v>196</v>
      </c>
      <c r="C672" s="25" t="s">
        <v>82</v>
      </c>
      <c r="D672" s="25" t="s">
        <v>78</v>
      </c>
      <c r="E672" s="25" t="s">
        <v>297</v>
      </c>
      <c r="F672" s="25" t="s">
        <v>130</v>
      </c>
      <c r="G672" s="25"/>
      <c r="H672" s="25"/>
      <c r="I672" s="26">
        <f aca="true" t="shared" si="160" ref="I672:M673">I673</f>
        <v>2623.4</v>
      </c>
      <c r="J672" s="131">
        <f t="shared" si="160"/>
        <v>0</v>
      </c>
      <c r="K672" s="131">
        <f t="shared" si="160"/>
        <v>2623.4</v>
      </c>
      <c r="L672" s="131">
        <f t="shared" si="160"/>
        <v>2623.4</v>
      </c>
      <c r="M672" s="131">
        <f t="shared" si="160"/>
        <v>0</v>
      </c>
      <c r="N672" s="135"/>
      <c r="O672" s="135"/>
      <c r="P672" s="135"/>
      <c r="Q672" s="135"/>
      <c r="R672" s="131">
        <f>R673</f>
        <v>2623.4</v>
      </c>
      <c r="S672" s="55"/>
    </row>
    <row r="673" spans="1:19" ht="30">
      <c r="A673" s="106" t="s">
        <v>139</v>
      </c>
      <c r="B673" s="25" t="s">
        <v>196</v>
      </c>
      <c r="C673" s="25" t="s">
        <v>82</v>
      </c>
      <c r="D673" s="25" t="s">
        <v>78</v>
      </c>
      <c r="E673" s="25" t="s">
        <v>297</v>
      </c>
      <c r="F673" s="25" t="s">
        <v>138</v>
      </c>
      <c r="G673" s="25"/>
      <c r="H673" s="25"/>
      <c r="I673" s="26">
        <f t="shared" si="160"/>
        <v>2623.4</v>
      </c>
      <c r="J673" s="131">
        <f t="shared" si="160"/>
        <v>0</v>
      </c>
      <c r="K673" s="131">
        <f t="shared" si="160"/>
        <v>2623.4</v>
      </c>
      <c r="L673" s="131">
        <f t="shared" si="160"/>
        <v>2623.4</v>
      </c>
      <c r="M673" s="131">
        <f t="shared" si="160"/>
        <v>0</v>
      </c>
      <c r="N673" s="135"/>
      <c r="O673" s="135"/>
      <c r="P673" s="135"/>
      <c r="Q673" s="135"/>
      <c r="R673" s="131">
        <f>R674</f>
        <v>2623.4</v>
      </c>
      <c r="S673" s="55"/>
    </row>
    <row r="674" spans="1:19" ht="18.75" customHeight="1">
      <c r="A674" s="110" t="s">
        <v>122</v>
      </c>
      <c r="B674" s="27" t="s">
        <v>196</v>
      </c>
      <c r="C674" s="27" t="s">
        <v>82</v>
      </c>
      <c r="D674" s="27" t="s">
        <v>78</v>
      </c>
      <c r="E674" s="27" t="s">
        <v>297</v>
      </c>
      <c r="F674" s="27" t="s">
        <v>138</v>
      </c>
      <c r="G674" s="27" t="s">
        <v>111</v>
      </c>
      <c r="H674" s="27"/>
      <c r="I674" s="28">
        <v>2623.4</v>
      </c>
      <c r="J674" s="132">
        <v>0</v>
      </c>
      <c r="K674" s="132">
        <f>I674+J674</f>
        <v>2623.4</v>
      </c>
      <c r="L674" s="132">
        <v>2623.4</v>
      </c>
      <c r="M674" s="133">
        <v>0</v>
      </c>
      <c r="N674" s="133"/>
      <c r="O674" s="133"/>
      <c r="P674" s="133"/>
      <c r="Q674" s="133"/>
      <c r="R674" s="133">
        <f>L674+M674</f>
        <v>2623.4</v>
      </c>
      <c r="S674" s="55"/>
    </row>
    <row r="675" spans="1:19" ht="45">
      <c r="A675" s="109" t="s">
        <v>224</v>
      </c>
      <c r="B675" s="25" t="s">
        <v>196</v>
      </c>
      <c r="C675" s="25" t="s">
        <v>82</v>
      </c>
      <c r="D675" s="25" t="s">
        <v>78</v>
      </c>
      <c r="E675" s="25" t="s">
        <v>297</v>
      </c>
      <c r="F675" s="25" t="s">
        <v>132</v>
      </c>
      <c r="G675" s="25"/>
      <c r="H675" s="25"/>
      <c r="I675" s="26">
        <f aca="true" t="shared" si="161" ref="I675:M676">I676</f>
        <v>510.7</v>
      </c>
      <c r="J675" s="131">
        <f t="shared" si="161"/>
        <v>0</v>
      </c>
      <c r="K675" s="131">
        <f t="shared" si="161"/>
        <v>510.7</v>
      </c>
      <c r="L675" s="131">
        <f t="shared" si="161"/>
        <v>510.7</v>
      </c>
      <c r="M675" s="131">
        <f t="shared" si="161"/>
        <v>0</v>
      </c>
      <c r="N675" s="135"/>
      <c r="O675" s="135"/>
      <c r="P675" s="135"/>
      <c r="Q675" s="135"/>
      <c r="R675" s="131">
        <f>R676</f>
        <v>510.7</v>
      </c>
      <c r="S675" s="55"/>
    </row>
    <row r="676" spans="1:19" ht="45">
      <c r="A676" s="109" t="s">
        <v>210</v>
      </c>
      <c r="B676" s="25" t="s">
        <v>196</v>
      </c>
      <c r="C676" s="25" t="s">
        <v>82</v>
      </c>
      <c r="D676" s="25" t="s">
        <v>78</v>
      </c>
      <c r="E676" s="25" t="s">
        <v>297</v>
      </c>
      <c r="F676" s="25" t="s">
        <v>133</v>
      </c>
      <c r="G676" s="25"/>
      <c r="H676" s="25"/>
      <c r="I676" s="26">
        <f t="shared" si="161"/>
        <v>510.7</v>
      </c>
      <c r="J676" s="131">
        <f t="shared" si="161"/>
        <v>0</v>
      </c>
      <c r="K676" s="131">
        <f t="shared" si="161"/>
        <v>510.7</v>
      </c>
      <c r="L676" s="131">
        <f t="shared" si="161"/>
        <v>510.7</v>
      </c>
      <c r="M676" s="131">
        <f t="shared" si="161"/>
        <v>0</v>
      </c>
      <c r="N676" s="135"/>
      <c r="O676" s="135"/>
      <c r="P676" s="135"/>
      <c r="Q676" s="135"/>
      <c r="R676" s="131">
        <f>R677</f>
        <v>510.7</v>
      </c>
      <c r="S676" s="55"/>
    </row>
    <row r="677" spans="1:19" ht="20.25" customHeight="1">
      <c r="A677" s="108" t="s">
        <v>122</v>
      </c>
      <c r="B677" s="27" t="s">
        <v>196</v>
      </c>
      <c r="C677" s="27" t="s">
        <v>82</v>
      </c>
      <c r="D677" s="27" t="s">
        <v>78</v>
      </c>
      <c r="E677" s="27" t="s">
        <v>297</v>
      </c>
      <c r="F677" s="27" t="s">
        <v>133</v>
      </c>
      <c r="G677" s="27" t="s">
        <v>111</v>
      </c>
      <c r="H677" s="27"/>
      <c r="I677" s="28">
        <v>510.7</v>
      </c>
      <c r="J677" s="132">
        <v>0</v>
      </c>
      <c r="K677" s="132">
        <f>I677+J677</f>
        <v>510.7</v>
      </c>
      <c r="L677" s="132">
        <v>510.7</v>
      </c>
      <c r="M677" s="133">
        <v>0</v>
      </c>
      <c r="N677" s="133"/>
      <c r="O677" s="133"/>
      <c r="P677" s="133"/>
      <c r="Q677" s="133"/>
      <c r="R677" s="133">
        <f>L677+M677</f>
        <v>510.7</v>
      </c>
      <c r="S677" s="55"/>
    </row>
    <row r="678" spans="1:19" ht="18">
      <c r="A678" s="109" t="s">
        <v>141</v>
      </c>
      <c r="B678" s="25" t="s">
        <v>196</v>
      </c>
      <c r="C678" s="25" t="s">
        <v>82</v>
      </c>
      <c r="D678" s="25" t="s">
        <v>78</v>
      </c>
      <c r="E678" s="25" t="s">
        <v>297</v>
      </c>
      <c r="F678" s="25" t="s">
        <v>140</v>
      </c>
      <c r="G678" s="25"/>
      <c r="H678" s="25"/>
      <c r="I678" s="26">
        <f aca="true" t="shared" si="162" ref="I678:M679">I679</f>
        <v>67.2</v>
      </c>
      <c r="J678" s="131">
        <f t="shared" si="162"/>
        <v>0</v>
      </c>
      <c r="K678" s="131">
        <f t="shared" si="162"/>
        <v>67.2</v>
      </c>
      <c r="L678" s="131">
        <f t="shared" si="162"/>
        <v>67.2</v>
      </c>
      <c r="M678" s="131">
        <f t="shared" si="162"/>
        <v>0</v>
      </c>
      <c r="N678" s="135"/>
      <c r="O678" s="135"/>
      <c r="P678" s="135"/>
      <c r="Q678" s="135"/>
      <c r="R678" s="131">
        <f>R679</f>
        <v>67.2</v>
      </c>
      <c r="S678" s="55"/>
    </row>
    <row r="679" spans="1:19" ht="18">
      <c r="A679" s="109" t="s">
        <v>143</v>
      </c>
      <c r="B679" s="25" t="s">
        <v>196</v>
      </c>
      <c r="C679" s="25" t="s">
        <v>82</v>
      </c>
      <c r="D679" s="25" t="s">
        <v>78</v>
      </c>
      <c r="E679" s="25" t="s">
        <v>297</v>
      </c>
      <c r="F679" s="25" t="s">
        <v>142</v>
      </c>
      <c r="G679" s="25"/>
      <c r="H679" s="25"/>
      <c r="I679" s="26">
        <f t="shared" si="162"/>
        <v>67.2</v>
      </c>
      <c r="J679" s="131">
        <f t="shared" si="162"/>
        <v>0</v>
      </c>
      <c r="K679" s="131">
        <f t="shared" si="162"/>
        <v>67.2</v>
      </c>
      <c r="L679" s="131">
        <f t="shared" si="162"/>
        <v>67.2</v>
      </c>
      <c r="M679" s="131">
        <f t="shared" si="162"/>
        <v>0</v>
      </c>
      <c r="N679" s="135"/>
      <c r="O679" s="135"/>
      <c r="P679" s="135"/>
      <c r="Q679" s="135"/>
      <c r="R679" s="131">
        <f>R680</f>
        <v>67.2</v>
      </c>
      <c r="S679" s="55"/>
    </row>
    <row r="680" spans="1:19" ht="21.75" customHeight="1">
      <c r="A680" s="108" t="s">
        <v>122</v>
      </c>
      <c r="B680" s="27" t="s">
        <v>196</v>
      </c>
      <c r="C680" s="27" t="s">
        <v>82</v>
      </c>
      <c r="D680" s="27" t="s">
        <v>78</v>
      </c>
      <c r="E680" s="27" t="s">
        <v>297</v>
      </c>
      <c r="F680" s="27" t="s">
        <v>142</v>
      </c>
      <c r="G680" s="27" t="s">
        <v>111</v>
      </c>
      <c r="H680" s="27"/>
      <c r="I680" s="28">
        <v>67.2</v>
      </c>
      <c r="J680" s="132">
        <v>0</v>
      </c>
      <c r="K680" s="132">
        <f>I680+J680</f>
        <v>67.2</v>
      </c>
      <c r="L680" s="132">
        <v>67.2</v>
      </c>
      <c r="M680" s="133">
        <v>0</v>
      </c>
      <c r="N680" s="133"/>
      <c r="O680" s="133"/>
      <c r="P680" s="133"/>
      <c r="Q680" s="133"/>
      <c r="R680" s="133">
        <f>L680+M680</f>
        <v>67.2</v>
      </c>
      <c r="S680" s="55"/>
    </row>
    <row r="681" spans="1:19" ht="30">
      <c r="A681" s="109" t="s">
        <v>58</v>
      </c>
      <c r="B681" s="25" t="s">
        <v>196</v>
      </c>
      <c r="C681" s="25" t="s">
        <v>82</v>
      </c>
      <c r="D681" s="25" t="s">
        <v>78</v>
      </c>
      <c r="E681" s="25" t="s">
        <v>298</v>
      </c>
      <c r="F681" s="25"/>
      <c r="G681" s="25"/>
      <c r="H681" s="25"/>
      <c r="I681" s="26">
        <f aca="true" t="shared" si="163" ref="I681:M685">I682</f>
        <v>490</v>
      </c>
      <c r="J681" s="131">
        <f t="shared" si="163"/>
        <v>0</v>
      </c>
      <c r="K681" s="131">
        <f t="shared" si="163"/>
        <v>490</v>
      </c>
      <c r="L681" s="131">
        <f t="shared" si="163"/>
        <v>578</v>
      </c>
      <c r="M681" s="131">
        <f t="shared" si="163"/>
        <v>0</v>
      </c>
      <c r="N681" s="135"/>
      <c r="O681" s="135"/>
      <c r="P681" s="135"/>
      <c r="Q681" s="135"/>
      <c r="R681" s="131">
        <f>R682</f>
        <v>578</v>
      </c>
      <c r="S681" s="55"/>
    </row>
    <row r="682" spans="1:19" ht="45">
      <c r="A682" s="109" t="s">
        <v>396</v>
      </c>
      <c r="B682" s="25" t="s">
        <v>196</v>
      </c>
      <c r="C682" s="25" t="s">
        <v>82</v>
      </c>
      <c r="D682" s="25" t="s">
        <v>78</v>
      </c>
      <c r="E682" s="25" t="s">
        <v>299</v>
      </c>
      <c r="F682" s="25"/>
      <c r="G682" s="25"/>
      <c r="H682" s="25"/>
      <c r="I682" s="26">
        <f t="shared" si="163"/>
        <v>490</v>
      </c>
      <c r="J682" s="131">
        <f t="shared" si="163"/>
        <v>0</v>
      </c>
      <c r="K682" s="131">
        <f t="shared" si="163"/>
        <v>490</v>
      </c>
      <c r="L682" s="131">
        <f t="shared" si="163"/>
        <v>578</v>
      </c>
      <c r="M682" s="131">
        <f t="shared" si="163"/>
        <v>0</v>
      </c>
      <c r="N682" s="135"/>
      <c r="O682" s="135"/>
      <c r="P682" s="135"/>
      <c r="Q682" s="135"/>
      <c r="R682" s="131">
        <f>R683</f>
        <v>578</v>
      </c>
      <c r="S682" s="55"/>
    </row>
    <row r="683" spans="1:19" ht="18">
      <c r="A683" s="109" t="s">
        <v>190</v>
      </c>
      <c r="B683" s="25" t="s">
        <v>196</v>
      </c>
      <c r="C683" s="25" t="s">
        <v>82</v>
      </c>
      <c r="D683" s="25" t="s">
        <v>78</v>
      </c>
      <c r="E683" s="25" t="s">
        <v>300</v>
      </c>
      <c r="F683" s="25"/>
      <c r="G683" s="25"/>
      <c r="H683" s="25"/>
      <c r="I683" s="26">
        <f t="shared" si="163"/>
        <v>490</v>
      </c>
      <c r="J683" s="131">
        <f t="shared" si="163"/>
        <v>0</v>
      </c>
      <c r="K683" s="131">
        <f t="shared" si="163"/>
        <v>490</v>
      </c>
      <c r="L683" s="131">
        <f t="shared" si="163"/>
        <v>578</v>
      </c>
      <c r="M683" s="131">
        <f t="shared" si="163"/>
        <v>0</v>
      </c>
      <c r="N683" s="135"/>
      <c r="O683" s="135"/>
      <c r="P683" s="135"/>
      <c r="Q683" s="135"/>
      <c r="R683" s="131">
        <f>R684</f>
        <v>578</v>
      </c>
      <c r="S683" s="55"/>
    </row>
    <row r="684" spans="1:19" ht="45">
      <c r="A684" s="109" t="s">
        <v>224</v>
      </c>
      <c r="B684" s="25" t="s">
        <v>196</v>
      </c>
      <c r="C684" s="25" t="s">
        <v>82</v>
      </c>
      <c r="D684" s="25" t="s">
        <v>78</v>
      </c>
      <c r="E684" s="25" t="s">
        <v>300</v>
      </c>
      <c r="F684" s="25" t="s">
        <v>132</v>
      </c>
      <c r="G684" s="25"/>
      <c r="H684" s="25"/>
      <c r="I684" s="26">
        <f t="shared" si="163"/>
        <v>490</v>
      </c>
      <c r="J684" s="131">
        <f t="shared" si="163"/>
        <v>0</v>
      </c>
      <c r="K684" s="131">
        <f t="shared" si="163"/>
        <v>490</v>
      </c>
      <c r="L684" s="131">
        <f t="shared" si="163"/>
        <v>578</v>
      </c>
      <c r="M684" s="131">
        <f t="shared" si="163"/>
        <v>0</v>
      </c>
      <c r="N684" s="135"/>
      <c r="O684" s="135"/>
      <c r="P684" s="135"/>
      <c r="Q684" s="135"/>
      <c r="R684" s="131">
        <f>R685</f>
        <v>578</v>
      </c>
      <c r="S684" s="55"/>
    </row>
    <row r="685" spans="1:19" ht="45">
      <c r="A685" s="109" t="s">
        <v>210</v>
      </c>
      <c r="B685" s="25" t="s">
        <v>196</v>
      </c>
      <c r="C685" s="25" t="s">
        <v>82</v>
      </c>
      <c r="D685" s="25" t="s">
        <v>78</v>
      </c>
      <c r="E685" s="25" t="s">
        <v>300</v>
      </c>
      <c r="F685" s="25" t="s">
        <v>133</v>
      </c>
      <c r="G685" s="25"/>
      <c r="H685" s="25"/>
      <c r="I685" s="26">
        <f t="shared" si="163"/>
        <v>490</v>
      </c>
      <c r="J685" s="131">
        <f t="shared" si="163"/>
        <v>0</v>
      </c>
      <c r="K685" s="131">
        <f t="shared" si="163"/>
        <v>490</v>
      </c>
      <c r="L685" s="131">
        <f t="shared" si="163"/>
        <v>578</v>
      </c>
      <c r="M685" s="131">
        <f t="shared" si="163"/>
        <v>0</v>
      </c>
      <c r="N685" s="135"/>
      <c r="O685" s="135"/>
      <c r="P685" s="135"/>
      <c r="Q685" s="135"/>
      <c r="R685" s="131">
        <f>R686</f>
        <v>578</v>
      </c>
      <c r="S685" s="55"/>
    </row>
    <row r="686" spans="1:19" ht="18">
      <c r="A686" s="110" t="s">
        <v>122</v>
      </c>
      <c r="B686" s="27" t="s">
        <v>196</v>
      </c>
      <c r="C686" s="27" t="s">
        <v>82</v>
      </c>
      <c r="D686" s="27" t="s">
        <v>78</v>
      </c>
      <c r="E686" s="25" t="s">
        <v>300</v>
      </c>
      <c r="F686" s="27" t="s">
        <v>133</v>
      </c>
      <c r="G686" s="27" t="s">
        <v>111</v>
      </c>
      <c r="H686" s="27"/>
      <c r="I686" s="28">
        <v>490</v>
      </c>
      <c r="J686" s="132">
        <v>0</v>
      </c>
      <c r="K686" s="132">
        <f>I686+J686</f>
        <v>490</v>
      </c>
      <c r="L686" s="132">
        <v>578</v>
      </c>
      <c r="M686" s="133">
        <v>0</v>
      </c>
      <c r="N686" s="133"/>
      <c r="O686" s="133"/>
      <c r="P686" s="133"/>
      <c r="Q686" s="133"/>
      <c r="R686" s="133">
        <f>L686+M686</f>
        <v>578</v>
      </c>
      <c r="S686" s="55"/>
    </row>
    <row r="687" spans="1:19" ht="31.5" customHeight="1">
      <c r="A687" s="106" t="s">
        <v>397</v>
      </c>
      <c r="B687" s="25" t="s">
        <v>196</v>
      </c>
      <c r="C687" s="25" t="s">
        <v>82</v>
      </c>
      <c r="D687" s="25" t="s">
        <v>78</v>
      </c>
      <c r="E687" s="25" t="s">
        <v>398</v>
      </c>
      <c r="F687" s="25"/>
      <c r="G687" s="25"/>
      <c r="H687" s="25"/>
      <c r="I687" s="26">
        <f aca="true" t="shared" si="164" ref="I687:M688">I688</f>
        <v>192</v>
      </c>
      <c r="J687" s="131">
        <f t="shared" si="164"/>
        <v>0</v>
      </c>
      <c r="K687" s="131">
        <f t="shared" si="164"/>
        <v>192</v>
      </c>
      <c r="L687" s="131">
        <f t="shared" si="164"/>
        <v>200</v>
      </c>
      <c r="M687" s="131">
        <f t="shared" si="164"/>
        <v>0</v>
      </c>
      <c r="N687" s="135"/>
      <c r="O687" s="135"/>
      <c r="P687" s="135"/>
      <c r="Q687" s="135"/>
      <c r="R687" s="131">
        <f>R688</f>
        <v>200</v>
      </c>
      <c r="S687" s="55"/>
    </row>
    <row r="688" spans="1:19" ht="60">
      <c r="A688" s="109" t="s">
        <v>34</v>
      </c>
      <c r="B688" s="25" t="s">
        <v>196</v>
      </c>
      <c r="C688" s="25" t="s">
        <v>82</v>
      </c>
      <c r="D688" s="25" t="s">
        <v>78</v>
      </c>
      <c r="E688" s="25" t="s">
        <v>420</v>
      </c>
      <c r="F688" s="27"/>
      <c r="G688" s="27"/>
      <c r="H688" s="27"/>
      <c r="I688" s="26">
        <f t="shared" si="164"/>
        <v>192</v>
      </c>
      <c r="J688" s="131">
        <f t="shared" si="164"/>
        <v>0</v>
      </c>
      <c r="K688" s="131">
        <f t="shared" si="164"/>
        <v>192</v>
      </c>
      <c r="L688" s="131">
        <f t="shared" si="164"/>
        <v>200</v>
      </c>
      <c r="M688" s="131">
        <f t="shared" si="164"/>
        <v>0</v>
      </c>
      <c r="N688" s="135"/>
      <c r="O688" s="135"/>
      <c r="P688" s="135"/>
      <c r="Q688" s="135"/>
      <c r="R688" s="131">
        <f>R689</f>
        <v>200</v>
      </c>
      <c r="S688" s="55"/>
    </row>
    <row r="689" spans="1:19" ht="18">
      <c r="A689" s="109" t="s">
        <v>190</v>
      </c>
      <c r="B689" s="25" t="s">
        <v>196</v>
      </c>
      <c r="C689" s="25" t="s">
        <v>82</v>
      </c>
      <c r="D689" s="25" t="s">
        <v>78</v>
      </c>
      <c r="E689" s="25" t="s">
        <v>25</v>
      </c>
      <c r="F689" s="25"/>
      <c r="G689" s="25"/>
      <c r="H689" s="25"/>
      <c r="I689" s="26">
        <f aca="true" t="shared" si="165" ref="I689:M691">I690</f>
        <v>192</v>
      </c>
      <c r="J689" s="131">
        <f t="shared" si="165"/>
        <v>0</v>
      </c>
      <c r="K689" s="131">
        <f t="shared" si="165"/>
        <v>192</v>
      </c>
      <c r="L689" s="131">
        <f t="shared" si="165"/>
        <v>200</v>
      </c>
      <c r="M689" s="131">
        <f t="shared" si="165"/>
        <v>0</v>
      </c>
      <c r="N689" s="135"/>
      <c r="O689" s="135"/>
      <c r="P689" s="135"/>
      <c r="Q689" s="135"/>
      <c r="R689" s="131">
        <f>R690</f>
        <v>200</v>
      </c>
      <c r="S689" s="55"/>
    </row>
    <row r="690" spans="1:19" ht="45">
      <c r="A690" s="109" t="s">
        <v>224</v>
      </c>
      <c r="B690" s="25" t="s">
        <v>196</v>
      </c>
      <c r="C690" s="25" t="s">
        <v>82</v>
      </c>
      <c r="D690" s="25" t="s">
        <v>78</v>
      </c>
      <c r="E690" s="25" t="s">
        <v>25</v>
      </c>
      <c r="F690" s="25" t="s">
        <v>132</v>
      </c>
      <c r="G690" s="25"/>
      <c r="H690" s="25"/>
      <c r="I690" s="26">
        <f t="shared" si="165"/>
        <v>192</v>
      </c>
      <c r="J690" s="131">
        <f t="shared" si="165"/>
        <v>0</v>
      </c>
      <c r="K690" s="131">
        <f t="shared" si="165"/>
        <v>192</v>
      </c>
      <c r="L690" s="131">
        <f t="shared" si="165"/>
        <v>200</v>
      </c>
      <c r="M690" s="131">
        <f t="shared" si="165"/>
        <v>0</v>
      </c>
      <c r="N690" s="135"/>
      <c r="O690" s="135"/>
      <c r="P690" s="135"/>
      <c r="Q690" s="135"/>
      <c r="R690" s="131">
        <f>R691</f>
        <v>200</v>
      </c>
      <c r="S690" s="55"/>
    </row>
    <row r="691" spans="1:19" ht="45">
      <c r="A691" s="109" t="s">
        <v>210</v>
      </c>
      <c r="B691" s="25" t="s">
        <v>196</v>
      </c>
      <c r="C691" s="25" t="s">
        <v>82</v>
      </c>
      <c r="D691" s="25" t="s">
        <v>78</v>
      </c>
      <c r="E691" s="25" t="s">
        <v>25</v>
      </c>
      <c r="F691" s="25" t="s">
        <v>133</v>
      </c>
      <c r="G691" s="25"/>
      <c r="H691" s="25"/>
      <c r="I691" s="26">
        <f t="shared" si="165"/>
        <v>192</v>
      </c>
      <c r="J691" s="131">
        <f t="shared" si="165"/>
        <v>0</v>
      </c>
      <c r="K691" s="131">
        <f t="shared" si="165"/>
        <v>192</v>
      </c>
      <c r="L691" s="131">
        <f t="shared" si="165"/>
        <v>200</v>
      </c>
      <c r="M691" s="131">
        <f t="shared" si="165"/>
        <v>0</v>
      </c>
      <c r="N691" s="135"/>
      <c r="O691" s="135"/>
      <c r="P691" s="135"/>
      <c r="Q691" s="135"/>
      <c r="R691" s="131">
        <f>R692</f>
        <v>200</v>
      </c>
      <c r="S691" s="55"/>
    </row>
    <row r="692" spans="1:19" ht="20.25" customHeight="1">
      <c r="A692" s="110" t="s">
        <v>122</v>
      </c>
      <c r="B692" s="27" t="s">
        <v>196</v>
      </c>
      <c r="C692" s="27" t="s">
        <v>82</v>
      </c>
      <c r="D692" s="27" t="s">
        <v>78</v>
      </c>
      <c r="E692" s="27" t="s">
        <v>25</v>
      </c>
      <c r="F692" s="27" t="s">
        <v>133</v>
      </c>
      <c r="G692" s="27" t="s">
        <v>111</v>
      </c>
      <c r="H692" s="27"/>
      <c r="I692" s="28">
        <v>192</v>
      </c>
      <c r="J692" s="132">
        <v>0</v>
      </c>
      <c r="K692" s="132">
        <f>I692+J692</f>
        <v>192</v>
      </c>
      <c r="L692" s="132">
        <v>200</v>
      </c>
      <c r="M692" s="133">
        <v>0</v>
      </c>
      <c r="N692" s="133"/>
      <c r="O692" s="133"/>
      <c r="P692" s="133"/>
      <c r="Q692" s="133"/>
      <c r="R692" s="133">
        <f>L692+M692</f>
        <v>200</v>
      </c>
      <c r="S692" s="55"/>
    </row>
    <row r="693" spans="1:19" ht="28.5">
      <c r="A693" s="61" t="s">
        <v>220</v>
      </c>
      <c r="B693" s="43" t="s">
        <v>196</v>
      </c>
      <c r="C693" s="43" t="s">
        <v>82</v>
      </c>
      <c r="D693" s="43" t="s">
        <v>81</v>
      </c>
      <c r="E693" s="43"/>
      <c r="F693" s="43"/>
      <c r="G693" s="43"/>
      <c r="H693" s="43"/>
      <c r="I693" s="44">
        <f>I694</f>
        <v>7787.200000000001</v>
      </c>
      <c r="J693" s="130">
        <f>J694</f>
        <v>0</v>
      </c>
      <c r="K693" s="130">
        <f>K694</f>
        <v>7787.200000000001</v>
      </c>
      <c r="L693" s="130">
        <f>L694</f>
        <v>7787.200000000001</v>
      </c>
      <c r="M693" s="130">
        <f>M694</f>
        <v>0</v>
      </c>
      <c r="N693" s="135"/>
      <c r="O693" s="135"/>
      <c r="P693" s="135"/>
      <c r="Q693" s="135"/>
      <c r="R693" s="130">
        <f>R694</f>
        <v>7787.200000000001</v>
      </c>
      <c r="S693" s="55"/>
    </row>
    <row r="694" spans="1:19" ht="24" customHeight="1">
      <c r="A694" s="106" t="s">
        <v>53</v>
      </c>
      <c r="B694" s="25" t="s">
        <v>196</v>
      </c>
      <c r="C694" s="25" t="s">
        <v>82</v>
      </c>
      <c r="D694" s="25" t="s">
        <v>81</v>
      </c>
      <c r="E694" s="25" t="s">
        <v>265</v>
      </c>
      <c r="F694" s="25"/>
      <c r="G694" s="25"/>
      <c r="H694" s="25"/>
      <c r="I694" s="26">
        <f>I695+I702</f>
        <v>7787.200000000001</v>
      </c>
      <c r="J694" s="131">
        <f>J695+J702</f>
        <v>0</v>
      </c>
      <c r="K694" s="131">
        <f>K695+K702</f>
        <v>7787.200000000001</v>
      </c>
      <c r="L694" s="131">
        <f>L695+L702</f>
        <v>7787.200000000001</v>
      </c>
      <c r="M694" s="131">
        <f>M695+M702</f>
        <v>0</v>
      </c>
      <c r="N694" s="135"/>
      <c r="O694" s="135"/>
      <c r="P694" s="135"/>
      <c r="Q694" s="135"/>
      <c r="R694" s="131">
        <f>R695+R702</f>
        <v>7787.200000000001</v>
      </c>
      <c r="S694" s="55"/>
    </row>
    <row r="695" spans="1:19" ht="45">
      <c r="A695" s="107" t="s">
        <v>129</v>
      </c>
      <c r="B695" s="25" t="s">
        <v>196</v>
      </c>
      <c r="C695" s="25" t="s">
        <v>82</v>
      </c>
      <c r="D695" s="25" t="s">
        <v>81</v>
      </c>
      <c r="E695" s="25" t="s">
        <v>264</v>
      </c>
      <c r="F695" s="25"/>
      <c r="G695" s="25"/>
      <c r="H695" s="25"/>
      <c r="I695" s="26">
        <f>I696+I699</f>
        <v>3524.6</v>
      </c>
      <c r="J695" s="131">
        <f>J696+J699</f>
        <v>0</v>
      </c>
      <c r="K695" s="131">
        <f>K696+K699</f>
        <v>3524.6</v>
      </c>
      <c r="L695" s="131">
        <f>L696+L699</f>
        <v>3524.6</v>
      </c>
      <c r="M695" s="131">
        <f>M696+M699</f>
        <v>0</v>
      </c>
      <c r="N695" s="135"/>
      <c r="O695" s="135"/>
      <c r="P695" s="135"/>
      <c r="Q695" s="135"/>
      <c r="R695" s="131">
        <f>R696+R699</f>
        <v>3524.6</v>
      </c>
      <c r="S695" s="55"/>
    </row>
    <row r="696" spans="1:19" ht="90">
      <c r="A696" s="106" t="s">
        <v>208</v>
      </c>
      <c r="B696" s="25" t="s">
        <v>196</v>
      </c>
      <c r="C696" s="25" t="s">
        <v>82</v>
      </c>
      <c r="D696" s="25" t="s">
        <v>81</v>
      </c>
      <c r="E696" s="25" t="s">
        <v>264</v>
      </c>
      <c r="F696" s="25" t="s">
        <v>130</v>
      </c>
      <c r="G696" s="25"/>
      <c r="H696" s="25"/>
      <c r="I696" s="26">
        <f aca="true" t="shared" si="166" ref="I696:M697">I697</f>
        <v>3437.9</v>
      </c>
      <c r="J696" s="131">
        <f t="shared" si="166"/>
        <v>0</v>
      </c>
      <c r="K696" s="131">
        <f t="shared" si="166"/>
        <v>3437.9</v>
      </c>
      <c r="L696" s="131">
        <f t="shared" si="166"/>
        <v>3437.9</v>
      </c>
      <c r="M696" s="131">
        <f t="shared" si="166"/>
        <v>0</v>
      </c>
      <c r="N696" s="135"/>
      <c r="O696" s="135"/>
      <c r="P696" s="135"/>
      <c r="Q696" s="135"/>
      <c r="R696" s="131">
        <f>R697</f>
        <v>3437.9</v>
      </c>
      <c r="S696" s="55"/>
    </row>
    <row r="697" spans="1:19" ht="45">
      <c r="A697" s="106" t="s">
        <v>207</v>
      </c>
      <c r="B697" s="25" t="s">
        <v>196</v>
      </c>
      <c r="C697" s="25" t="s">
        <v>82</v>
      </c>
      <c r="D697" s="25" t="s">
        <v>81</v>
      </c>
      <c r="E697" s="25" t="s">
        <v>264</v>
      </c>
      <c r="F697" s="25" t="s">
        <v>131</v>
      </c>
      <c r="G697" s="25"/>
      <c r="H697" s="25"/>
      <c r="I697" s="26">
        <f t="shared" si="166"/>
        <v>3437.9</v>
      </c>
      <c r="J697" s="131">
        <f t="shared" si="166"/>
        <v>0</v>
      </c>
      <c r="K697" s="131">
        <f t="shared" si="166"/>
        <v>3437.9</v>
      </c>
      <c r="L697" s="131">
        <f t="shared" si="166"/>
        <v>3437.9</v>
      </c>
      <c r="M697" s="131">
        <f t="shared" si="166"/>
        <v>0</v>
      </c>
      <c r="N697" s="135"/>
      <c r="O697" s="135"/>
      <c r="P697" s="135"/>
      <c r="Q697" s="135"/>
      <c r="R697" s="131">
        <f>R698</f>
        <v>3437.9</v>
      </c>
      <c r="S697" s="55"/>
    </row>
    <row r="698" spans="1:19" ht="19.5" customHeight="1">
      <c r="A698" s="108" t="s">
        <v>122</v>
      </c>
      <c r="B698" s="27" t="s">
        <v>196</v>
      </c>
      <c r="C698" s="27" t="s">
        <v>82</v>
      </c>
      <c r="D698" s="27" t="s">
        <v>81</v>
      </c>
      <c r="E698" s="27" t="s">
        <v>264</v>
      </c>
      <c r="F698" s="27" t="s">
        <v>131</v>
      </c>
      <c r="G698" s="27" t="s">
        <v>111</v>
      </c>
      <c r="H698" s="27"/>
      <c r="I698" s="28">
        <v>3437.9</v>
      </c>
      <c r="J698" s="132">
        <v>0</v>
      </c>
      <c r="K698" s="132">
        <f>I698+J698</f>
        <v>3437.9</v>
      </c>
      <c r="L698" s="132">
        <v>3437.9</v>
      </c>
      <c r="M698" s="133">
        <v>0</v>
      </c>
      <c r="N698" s="133"/>
      <c r="O698" s="133"/>
      <c r="P698" s="133"/>
      <c r="Q698" s="133"/>
      <c r="R698" s="133">
        <f>L698+M698</f>
        <v>3437.9</v>
      </c>
      <c r="S698" s="55"/>
    </row>
    <row r="699" spans="1:19" ht="45">
      <c r="A699" s="109" t="s">
        <v>224</v>
      </c>
      <c r="B699" s="25" t="s">
        <v>196</v>
      </c>
      <c r="C699" s="25" t="s">
        <v>82</v>
      </c>
      <c r="D699" s="25" t="s">
        <v>81</v>
      </c>
      <c r="E699" s="25" t="s">
        <v>264</v>
      </c>
      <c r="F699" s="25" t="s">
        <v>132</v>
      </c>
      <c r="G699" s="25"/>
      <c r="H699" s="25"/>
      <c r="I699" s="26">
        <f aca="true" t="shared" si="167" ref="I699:M700">I700</f>
        <v>86.7</v>
      </c>
      <c r="J699" s="131">
        <f t="shared" si="167"/>
        <v>0</v>
      </c>
      <c r="K699" s="131">
        <f t="shared" si="167"/>
        <v>86.7</v>
      </c>
      <c r="L699" s="131">
        <f t="shared" si="167"/>
        <v>86.7</v>
      </c>
      <c r="M699" s="131">
        <f t="shared" si="167"/>
        <v>0</v>
      </c>
      <c r="N699" s="135"/>
      <c r="O699" s="135"/>
      <c r="P699" s="135"/>
      <c r="Q699" s="135"/>
      <c r="R699" s="131">
        <f>R700</f>
        <v>86.7</v>
      </c>
      <c r="S699" s="55"/>
    </row>
    <row r="700" spans="1:19" ht="45">
      <c r="A700" s="109" t="s">
        <v>210</v>
      </c>
      <c r="B700" s="25" t="s">
        <v>196</v>
      </c>
      <c r="C700" s="25" t="s">
        <v>82</v>
      </c>
      <c r="D700" s="25" t="s">
        <v>81</v>
      </c>
      <c r="E700" s="25" t="s">
        <v>264</v>
      </c>
      <c r="F700" s="25" t="s">
        <v>133</v>
      </c>
      <c r="G700" s="25"/>
      <c r="H700" s="25"/>
      <c r="I700" s="26">
        <f t="shared" si="167"/>
        <v>86.7</v>
      </c>
      <c r="J700" s="131">
        <f t="shared" si="167"/>
        <v>0</v>
      </c>
      <c r="K700" s="131">
        <f t="shared" si="167"/>
        <v>86.7</v>
      </c>
      <c r="L700" s="131">
        <f t="shared" si="167"/>
        <v>86.7</v>
      </c>
      <c r="M700" s="131">
        <f t="shared" si="167"/>
        <v>0</v>
      </c>
      <c r="N700" s="135"/>
      <c r="O700" s="135"/>
      <c r="P700" s="135"/>
      <c r="Q700" s="135"/>
      <c r="R700" s="131">
        <f>R701</f>
        <v>86.7</v>
      </c>
      <c r="S700" s="55"/>
    </row>
    <row r="701" spans="1:19" ht="21.75" customHeight="1">
      <c r="A701" s="108" t="s">
        <v>122</v>
      </c>
      <c r="B701" s="27" t="s">
        <v>196</v>
      </c>
      <c r="C701" s="27" t="s">
        <v>82</v>
      </c>
      <c r="D701" s="27" t="s">
        <v>81</v>
      </c>
      <c r="E701" s="27" t="s">
        <v>264</v>
      </c>
      <c r="F701" s="27" t="s">
        <v>133</v>
      </c>
      <c r="G701" s="27" t="s">
        <v>111</v>
      </c>
      <c r="H701" s="27"/>
      <c r="I701" s="28">
        <v>86.7</v>
      </c>
      <c r="J701" s="132">
        <v>0</v>
      </c>
      <c r="K701" s="132">
        <f>I701+J701</f>
        <v>86.7</v>
      </c>
      <c r="L701" s="132">
        <v>86.7</v>
      </c>
      <c r="M701" s="133">
        <v>0</v>
      </c>
      <c r="N701" s="133"/>
      <c r="O701" s="133"/>
      <c r="P701" s="133"/>
      <c r="Q701" s="133"/>
      <c r="R701" s="133">
        <f>L701+M701</f>
        <v>86.7</v>
      </c>
      <c r="S701" s="55"/>
    </row>
    <row r="702" spans="1:19" ht="45">
      <c r="A702" s="106" t="s">
        <v>155</v>
      </c>
      <c r="B702" s="25" t="s">
        <v>196</v>
      </c>
      <c r="C702" s="25" t="s">
        <v>82</v>
      </c>
      <c r="D702" s="25" t="s">
        <v>81</v>
      </c>
      <c r="E702" s="25" t="s">
        <v>301</v>
      </c>
      <c r="F702" s="25"/>
      <c r="G702" s="25"/>
      <c r="H702" s="25"/>
      <c r="I702" s="26">
        <f>I703+I706</f>
        <v>4262.6</v>
      </c>
      <c r="J702" s="131">
        <f>J703+J706</f>
        <v>0</v>
      </c>
      <c r="K702" s="131">
        <f>K703+K706</f>
        <v>4262.6</v>
      </c>
      <c r="L702" s="131">
        <f>L703+L706</f>
        <v>4262.6</v>
      </c>
      <c r="M702" s="131">
        <f>M703+M706</f>
        <v>0</v>
      </c>
      <c r="N702" s="135"/>
      <c r="O702" s="135"/>
      <c r="P702" s="135"/>
      <c r="Q702" s="135"/>
      <c r="R702" s="131">
        <f>R703+R706</f>
        <v>4262.6</v>
      </c>
      <c r="S702" s="55"/>
    </row>
    <row r="703" spans="1:19" ht="90">
      <c r="A703" s="106" t="s">
        <v>208</v>
      </c>
      <c r="B703" s="25" t="s">
        <v>196</v>
      </c>
      <c r="C703" s="25" t="s">
        <v>82</v>
      </c>
      <c r="D703" s="25" t="s">
        <v>81</v>
      </c>
      <c r="E703" s="25" t="s">
        <v>301</v>
      </c>
      <c r="F703" s="25" t="s">
        <v>130</v>
      </c>
      <c r="G703" s="25"/>
      <c r="H703" s="25"/>
      <c r="I703" s="26">
        <f aca="true" t="shared" si="168" ref="I703:M704">I704</f>
        <v>3987</v>
      </c>
      <c r="J703" s="131">
        <f t="shared" si="168"/>
        <v>0</v>
      </c>
      <c r="K703" s="131">
        <f t="shared" si="168"/>
        <v>3987</v>
      </c>
      <c r="L703" s="131">
        <f t="shared" si="168"/>
        <v>3987</v>
      </c>
      <c r="M703" s="131">
        <f t="shared" si="168"/>
        <v>0</v>
      </c>
      <c r="N703" s="135"/>
      <c r="O703" s="135"/>
      <c r="P703" s="135"/>
      <c r="Q703" s="135"/>
      <c r="R703" s="131">
        <f>R704</f>
        <v>3987</v>
      </c>
      <c r="S703" s="55"/>
    </row>
    <row r="704" spans="1:19" ht="30">
      <c r="A704" s="106" t="s">
        <v>139</v>
      </c>
      <c r="B704" s="25" t="s">
        <v>196</v>
      </c>
      <c r="C704" s="25" t="s">
        <v>82</v>
      </c>
      <c r="D704" s="25" t="s">
        <v>81</v>
      </c>
      <c r="E704" s="25" t="s">
        <v>301</v>
      </c>
      <c r="F704" s="25" t="s">
        <v>138</v>
      </c>
      <c r="G704" s="25"/>
      <c r="H704" s="25"/>
      <c r="I704" s="26">
        <f t="shared" si="168"/>
        <v>3987</v>
      </c>
      <c r="J704" s="131">
        <f t="shared" si="168"/>
        <v>0</v>
      </c>
      <c r="K704" s="131">
        <f t="shared" si="168"/>
        <v>3987</v>
      </c>
      <c r="L704" s="131">
        <f t="shared" si="168"/>
        <v>3987</v>
      </c>
      <c r="M704" s="131">
        <f t="shared" si="168"/>
        <v>0</v>
      </c>
      <c r="N704" s="135"/>
      <c r="O704" s="135"/>
      <c r="P704" s="135"/>
      <c r="Q704" s="135"/>
      <c r="R704" s="131">
        <f>R705</f>
        <v>3987</v>
      </c>
      <c r="S704" s="55"/>
    </row>
    <row r="705" spans="1:19" ht="21" customHeight="1">
      <c r="A705" s="110" t="s">
        <v>122</v>
      </c>
      <c r="B705" s="27" t="s">
        <v>196</v>
      </c>
      <c r="C705" s="27" t="s">
        <v>82</v>
      </c>
      <c r="D705" s="27" t="s">
        <v>81</v>
      </c>
      <c r="E705" s="27" t="s">
        <v>301</v>
      </c>
      <c r="F705" s="27" t="s">
        <v>138</v>
      </c>
      <c r="G705" s="27" t="s">
        <v>111</v>
      </c>
      <c r="H705" s="27"/>
      <c r="I705" s="28">
        <v>3987</v>
      </c>
      <c r="J705" s="132">
        <v>0</v>
      </c>
      <c r="K705" s="132">
        <f>I705+J705</f>
        <v>3987</v>
      </c>
      <c r="L705" s="132">
        <v>3987</v>
      </c>
      <c r="M705" s="133">
        <v>0</v>
      </c>
      <c r="N705" s="133"/>
      <c r="O705" s="133"/>
      <c r="P705" s="133"/>
      <c r="Q705" s="133"/>
      <c r="R705" s="133">
        <f>L705+M705</f>
        <v>3987</v>
      </c>
      <c r="S705" s="55"/>
    </row>
    <row r="706" spans="1:19" ht="45">
      <c r="A706" s="109" t="s">
        <v>224</v>
      </c>
      <c r="B706" s="25" t="s">
        <v>196</v>
      </c>
      <c r="C706" s="25" t="s">
        <v>82</v>
      </c>
      <c r="D706" s="25" t="s">
        <v>81</v>
      </c>
      <c r="E706" s="25" t="s">
        <v>301</v>
      </c>
      <c r="F706" s="25" t="s">
        <v>132</v>
      </c>
      <c r="G706" s="25"/>
      <c r="H706" s="25"/>
      <c r="I706" s="26">
        <f aca="true" t="shared" si="169" ref="I706:M707">I707</f>
        <v>275.6</v>
      </c>
      <c r="J706" s="131">
        <f t="shared" si="169"/>
        <v>0</v>
      </c>
      <c r="K706" s="131">
        <f t="shared" si="169"/>
        <v>275.6</v>
      </c>
      <c r="L706" s="131">
        <f t="shared" si="169"/>
        <v>275.6</v>
      </c>
      <c r="M706" s="131">
        <f t="shared" si="169"/>
        <v>0</v>
      </c>
      <c r="N706" s="135"/>
      <c r="O706" s="135"/>
      <c r="P706" s="135"/>
      <c r="Q706" s="135"/>
      <c r="R706" s="131">
        <f>R707</f>
        <v>275.6</v>
      </c>
      <c r="S706" s="55"/>
    </row>
    <row r="707" spans="1:19" ht="45">
      <c r="A707" s="109" t="s">
        <v>210</v>
      </c>
      <c r="B707" s="25" t="s">
        <v>196</v>
      </c>
      <c r="C707" s="25" t="s">
        <v>82</v>
      </c>
      <c r="D707" s="25" t="s">
        <v>81</v>
      </c>
      <c r="E707" s="25" t="s">
        <v>301</v>
      </c>
      <c r="F707" s="25" t="s">
        <v>133</v>
      </c>
      <c r="G707" s="25"/>
      <c r="H707" s="25"/>
      <c r="I707" s="26">
        <f t="shared" si="169"/>
        <v>275.6</v>
      </c>
      <c r="J707" s="131">
        <f t="shared" si="169"/>
        <v>0</v>
      </c>
      <c r="K707" s="131">
        <f t="shared" si="169"/>
        <v>275.6</v>
      </c>
      <c r="L707" s="131">
        <f t="shared" si="169"/>
        <v>275.6</v>
      </c>
      <c r="M707" s="131">
        <f t="shared" si="169"/>
        <v>0</v>
      </c>
      <c r="N707" s="135"/>
      <c r="O707" s="135"/>
      <c r="P707" s="135"/>
      <c r="Q707" s="135"/>
      <c r="R707" s="131">
        <f>R708</f>
        <v>275.6</v>
      </c>
      <c r="S707" s="55"/>
    </row>
    <row r="708" spans="1:19" ht="22.5" customHeight="1">
      <c r="A708" s="108" t="s">
        <v>122</v>
      </c>
      <c r="B708" s="27" t="s">
        <v>196</v>
      </c>
      <c r="C708" s="27" t="s">
        <v>82</v>
      </c>
      <c r="D708" s="27" t="s">
        <v>81</v>
      </c>
      <c r="E708" s="27" t="s">
        <v>301</v>
      </c>
      <c r="F708" s="27" t="s">
        <v>133</v>
      </c>
      <c r="G708" s="27" t="s">
        <v>111</v>
      </c>
      <c r="H708" s="27"/>
      <c r="I708" s="28">
        <v>275.6</v>
      </c>
      <c r="J708" s="132">
        <v>0</v>
      </c>
      <c r="K708" s="132">
        <f>I708+J708</f>
        <v>275.6</v>
      </c>
      <c r="L708" s="132">
        <v>275.6</v>
      </c>
      <c r="M708" s="133">
        <v>0</v>
      </c>
      <c r="N708" s="133"/>
      <c r="O708" s="133"/>
      <c r="P708" s="133"/>
      <c r="Q708" s="133"/>
      <c r="R708" s="133">
        <f>L708+M708</f>
        <v>275.6</v>
      </c>
      <c r="S708" s="55"/>
    </row>
    <row r="709" spans="1:19" ht="18">
      <c r="A709" s="61" t="s">
        <v>75</v>
      </c>
      <c r="B709" s="43" t="s">
        <v>196</v>
      </c>
      <c r="C709" s="43" t="s">
        <v>92</v>
      </c>
      <c r="D709" s="43"/>
      <c r="E709" s="27"/>
      <c r="F709" s="27"/>
      <c r="G709" s="27"/>
      <c r="H709" s="27"/>
      <c r="I709" s="44">
        <f aca="true" t="shared" si="170" ref="I709:M715">I710</f>
        <v>2565.4</v>
      </c>
      <c r="J709" s="130">
        <f t="shared" si="170"/>
        <v>0</v>
      </c>
      <c r="K709" s="130">
        <f t="shared" si="170"/>
        <v>2565.4</v>
      </c>
      <c r="L709" s="130">
        <f aca="true" t="shared" si="171" ref="L709:L715">L710</f>
        <v>2555.8</v>
      </c>
      <c r="M709" s="130">
        <f t="shared" si="170"/>
        <v>0</v>
      </c>
      <c r="N709" s="135"/>
      <c r="O709" s="135"/>
      <c r="P709" s="135"/>
      <c r="Q709" s="135"/>
      <c r="R709" s="130">
        <f aca="true" t="shared" si="172" ref="R709:R715">R710</f>
        <v>2555.8</v>
      </c>
      <c r="S709" s="55"/>
    </row>
    <row r="710" spans="1:19" ht="18">
      <c r="A710" s="61" t="s">
        <v>126</v>
      </c>
      <c r="B710" s="43" t="s">
        <v>196</v>
      </c>
      <c r="C710" s="43" t="s">
        <v>92</v>
      </c>
      <c r="D710" s="43" t="s">
        <v>81</v>
      </c>
      <c r="E710" s="27"/>
      <c r="F710" s="27"/>
      <c r="G710" s="27"/>
      <c r="H710" s="27"/>
      <c r="I710" s="44">
        <f t="shared" si="170"/>
        <v>2565.4</v>
      </c>
      <c r="J710" s="130">
        <f t="shared" si="170"/>
        <v>0</v>
      </c>
      <c r="K710" s="130">
        <f t="shared" si="170"/>
        <v>2565.4</v>
      </c>
      <c r="L710" s="130">
        <f t="shared" si="171"/>
        <v>2555.8</v>
      </c>
      <c r="M710" s="130">
        <f t="shared" si="170"/>
        <v>0</v>
      </c>
      <c r="N710" s="135"/>
      <c r="O710" s="135"/>
      <c r="P710" s="135"/>
      <c r="Q710" s="135"/>
      <c r="R710" s="130">
        <f t="shared" si="172"/>
        <v>2555.8</v>
      </c>
      <c r="S710" s="55"/>
    </row>
    <row r="711" spans="1:19" ht="45">
      <c r="A711" s="109" t="s">
        <v>202</v>
      </c>
      <c r="B711" s="25" t="s">
        <v>196</v>
      </c>
      <c r="C711" s="25" t="s">
        <v>92</v>
      </c>
      <c r="D711" s="25" t="s">
        <v>81</v>
      </c>
      <c r="E711" s="25" t="s">
        <v>9</v>
      </c>
      <c r="F711" s="25"/>
      <c r="G711" s="25"/>
      <c r="H711" s="27"/>
      <c r="I711" s="26">
        <f t="shared" si="170"/>
        <v>2565.4</v>
      </c>
      <c r="J711" s="131">
        <f t="shared" si="170"/>
        <v>0</v>
      </c>
      <c r="K711" s="131">
        <f t="shared" si="170"/>
        <v>2565.4</v>
      </c>
      <c r="L711" s="131">
        <f t="shared" si="171"/>
        <v>2555.8</v>
      </c>
      <c r="M711" s="131">
        <f t="shared" si="170"/>
        <v>0</v>
      </c>
      <c r="N711" s="135"/>
      <c r="O711" s="135"/>
      <c r="P711" s="135"/>
      <c r="Q711" s="135"/>
      <c r="R711" s="131">
        <f t="shared" si="172"/>
        <v>2555.8</v>
      </c>
      <c r="S711" s="55"/>
    </row>
    <row r="712" spans="1:19" ht="30">
      <c r="A712" s="109" t="s">
        <v>216</v>
      </c>
      <c r="B712" s="25" t="s">
        <v>196</v>
      </c>
      <c r="C712" s="25" t="s">
        <v>92</v>
      </c>
      <c r="D712" s="25" t="s">
        <v>81</v>
      </c>
      <c r="E712" s="25" t="s">
        <v>10</v>
      </c>
      <c r="F712" s="25"/>
      <c r="G712" s="25"/>
      <c r="H712" s="27"/>
      <c r="I712" s="26">
        <f t="shared" si="170"/>
        <v>2565.4</v>
      </c>
      <c r="J712" s="131">
        <f t="shared" si="170"/>
        <v>0</v>
      </c>
      <c r="K712" s="131">
        <f t="shared" si="170"/>
        <v>2565.4</v>
      </c>
      <c r="L712" s="131">
        <f t="shared" si="171"/>
        <v>2555.8</v>
      </c>
      <c r="M712" s="131">
        <f t="shared" si="170"/>
        <v>0</v>
      </c>
      <c r="N712" s="135"/>
      <c r="O712" s="135"/>
      <c r="P712" s="135"/>
      <c r="Q712" s="135"/>
      <c r="R712" s="131">
        <f t="shared" si="172"/>
        <v>2555.8</v>
      </c>
      <c r="S712" s="55"/>
    </row>
    <row r="713" spans="1:19" ht="90">
      <c r="A713" s="109" t="s">
        <v>217</v>
      </c>
      <c r="B713" s="25" t="s">
        <v>196</v>
      </c>
      <c r="C713" s="25" t="s">
        <v>92</v>
      </c>
      <c r="D713" s="25" t="s">
        <v>81</v>
      </c>
      <c r="E713" s="25" t="s">
        <v>11</v>
      </c>
      <c r="F713" s="25"/>
      <c r="G713" s="25"/>
      <c r="H713" s="27"/>
      <c r="I713" s="26">
        <f>I714</f>
        <v>2565.4</v>
      </c>
      <c r="J713" s="131">
        <f>J714</f>
        <v>0</v>
      </c>
      <c r="K713" s="131">
        <f>K714</f>
        <v>2565.4</v>
      </c>
      <c r="L713" s="131">
        <f>L714</f>
        <v>2555.8</v>
      </c>
      <c r="M713" s="131">
        <f>M714</f>
        <v>0</v>
      </c>
      <c r="N713" s="135"/>
      <c r="O713" s="135"/>
      <c r="P713" s="135"/>
      <c r="Q713" s="135"/>
      <c r="R713" s="131">
        <f>R714</f>
        <v>2555.8</v>
      </c>
      <c r="S713" s="55"/>
    </row>
    <row r="714" spans="1:19" ht="18">
      <c r="A714" s="109" t="s">
        <v>190</v>
      </c>
      <c r="B714" s="25" t="s">
        <v>196</v>
      </c>
      <c r="C714" s="25" t="s">
        <v>92</v>
      </c>
      <c r="D714" s="25" t="s">
        <v>81</v>
      </c>
      <c r="E714" s="25" t="s">
        <v>12</v>
      </c>
      <c r="F714" s="25"/>
      <c r="G714" s="25"/>
      <c r="H714" s="27"/>
      <c r="I714" s="26">
        <f>I715+I718</f>
        <v>2565.4</v>
      </c>
      <c r="J714" s="131">
        <f>J715+J718</f>
        <v>0</v>
      </c>
      <c r="K714" s="131">
        <f>K715+K718</f>
        <v>2565.4</v>
      </c>
      <c r="L714" s="131">
        <f>L715+L718</f>
        <v>2555.8</v>
      </c>
      <c r="M714" s="131">
        <f>M715+M718</f>
        <v>0</v>
      </c>
      <c r="N714" s="135"/>
      <c r="O714" s="135"/>
      <c r="P714" s="135"/>
      <c r="Q714" s="135"/>
      <c r="R714" s="131">
        <f>R715+R718</f>
        <v>2555.8</v>
      </c>
      <c r="S714" s="55"/>
    </row>
    <row r="715" spans="1:19" ht="30">
      <c r="A715" s="109" t="s">
        <v>145</v>
      </c>
      <c r="B715" s="25" t="s">
        <v>196</v>
      </c>
      <c r="C715" s="25" t="s">
        <v>92</v>
      </c>
      <c r="D715" s="25" t="s">
        <v>81</v>
      </c>
      <c r="E715" s="25" t="s">
        <v>12</v>
      </c>
      <c r="F715" s="25" t="s">
        <v>144</v>
      </c>
      <c r="G715" s="25"/>
      <c r="H715" s="27"/>
      <c r="I715" s="26">
        <f t="shared" si="170"/>
        <v>1547.8</v>
      </c>
      <c r="J715" s="131">
        <f t="shared" si="170"/>
        <v>0</v>
      </c>
      <c r="K715" s="131">
        <f t="shared" si="170"/>
        <v>1547.8</v>
      </c>
      <c r="L715" s="131">
        <f t="shared" si="171"/>
        <v>1547.8</v>
      </c>
      <c r="M715" s="131">
        <f t="shared" si="170"/>
        <v>0</v>
      </c>
      <c r="N715" s="135"/>
      <c r="O715" s="135"/>
      <c r="P715" s="135"/>
      <c r="Q715" s="135"/>
      <c r="R715" s="131">
        <f t="shared" si="172"/>
        <v>1547.8</v>
      </c>
      <c r="S715" s="55"/>
    </row>
    <row r="716" spans="1:19" ht="45">
      <c r="A716" s="109" t="s">
        <v>158</v>
      </c>
      <c r="B716" s="25" t="s">
        <v>196</v>
      </c>
      <c r="C716" s="25" t="s">
        <v>92</v>
      </c>
      <c r="D716" s="25" t="s">
        <v>81</v>
      </c>
      <c r="E716" s="25" t="s">
        <v>12</v>
      </c>
      <c r="F716" s="25" t="s">
        <v>148</v>
      </c>
      <c r="G716" s="25"/>
      <c r="H716" s="27"/>
      <c r="I716" s="26">
        <f>I717</f>
        <v>1547.8</v>
      </c>
      <c r="J716" s="131">
        <f>J717</f>
        <v>0</v>
      </c>
      <c r="K716" s="131">
        <f>K717</f>
        <v>1547.8</v>
      </c>
      <c r="L716" s="131">
        <f>L717</f>
        <v>1547.8</v>
      </c>
      <c r="M716" s="131">
        <f>M717</f>
        <v>0</v>
      </c>
      <c r="N716" s="135"/>
      <c r="O716" s="135"/>
      <c r="P716" s="135"/>
      <c r="Q716" s="135"/>
      <c r="R716" s="131">
        <f>R717</f>
        <v>1547.8</v>
      </c>
      <c r="S716" s="55"/>
    </row>
    <row r="717" spans="1:19" ht="18" customHeight="1">
      <c r="A717" s="108" t="s">
        <v>122</v>
      </c>
      <c r="B717" s="27" t="s">
        <v>196</v>
      </c>
      <c r="C717" s="27" t="s">
        <v>92</v>
      </c>
      <c r="D717" s="27" t="s">
        <v>81</v>
      </c>
      <c r="E717" s="27" t="s">
        <v>12</v>
      </c>
      <c r="F717" s="27" t="s">
        <v>148</v>
      </c>
      <c r="G717" s="27" t="s">
        <v>111</v>
      </c>
      <c r="H717" s="27"/>
      <c r="I717" s="28">
        <v>1547.8</v>
      </c>
      <c r="J717" s="132">
        <v>0</v>
      </c>
      <c r="K717" s="132">
        <f>I717+J717</f>
        <v>1547.8</v>
      </c>
      <c r="L717" s="132">
        <v>1547.8</v>
      </c>
      <c r="M717" s="133">
        <v>0</v>
      </c>
      <c r="N717" s="133"/>
      <c r="O717" s="133"/>
      <c r="P717" s="133"/>
      <c r="Q717" s="133"/>
      <c r="R717" s="133">
        <f>L717+M717</f>
        <v>1547.8</v>
      </c>
      <c r="S717" s="55"/>
    </row>
    <row r="718" spans="1:19" ht="30">
      <c r="A718" s="109" t="s">
        <v>145</v>
      </c>
      <c r="B718" s="25" t="s">
        <v>196</v>
      </c>
      <c r="C718" s="25" t="s">
        <v>92</v>
      </c>
      <c r="D718" s="25" t="s">
        <v>81</v>
      </c>
      <c r="E718" s="25" t="s">
        <v>12</v>
      </c>
      <c r="F718" s="25" t="s">
        <v>144</v>
      </c>
      <c r="G718" s="25"/>
      <c r="H718" s="27"/>
      <c r="I718" s="26">
        <f aca="true" t="shared" si="173" ref="I718:M719">I719</f>
        <v>1017.6</v>
      </c>
      <c r="J718" s="131">
        <f t="shared" si="173"/>
        <v>0</v>
      </c>
      <c r="K718" s="131">
        <f t="shared" si="173"/>
        <v>1017.6</v>
      </c>
      <c r="L718" s="131">
        <f t="shared" si="173"/>
        <v>1008</v>
      </c>
      <c r="M718" s="131">
        <f t="shared" si="173"/>
        <v>0</v>
      </c>
      <c r="N718" s="135"/>
      <c r="O718" s="135"/>
      <c r="P718" s="135"/>
      <c r="Q718" s="135"/>
      <c r="R718" s="131">
        <f>R719</f>
        <v>1008</v>
      </c>
      <c r="S718" s="55"/>
    </row>
    <row r="719" spans="1:19" ht="45">
      <c r="A719" s="109" t="s">
        <v>158</v>
      </c>
      <c r="B719" s="25" t="s">
        <v>196</v>
      </c>
      <c r="C719" s="25" t="s">
        <v>92</v>
      </c>
      <c r="D719" s="25" t="s">
        <v>81</v>
      </c>
      <c r="E719" s="25" t="s">
        <v>12</v>
      </c>
      <c r="F719" s="25" t="s">
        <v>148</v>
      </c>
      <c r="G719" s="25"/>
      <c r="H719" s="27"/>
      <c r="I719" s="26">
        <f t="shared" si="173"/>
        <v>1017.6</v>
      </c>
      <c r="J719" s="131">
        <f t="shared" si="173"/>
        <v>0</v>
      </c>
      <c r="K719" s="131">
        <f t="shared" si="173"/>
        <v>1017.6</v>
      </c>
      <c r="L719" s="131">
        <f t="shared" si="173"/>
        <v>1008</v>
      </c>
      <c r="M719" s="131">
        <f t="shared" si="173"/>
        <v>0</v>
      </c>
      <c r="N719" s="135"/>
      <c r="O719" s="135"/>
      <c r="P719" s="135"/>
      <c r="Q719" s="135"/>
      <c r="R719" s="131">
        <f>R720</f>
        <v>1008</v>
      </c>
      <c r="S719" s="55"/>
    </row>
    <row r="720" spans="1:19" ht="23.25" customHeight="1">
      <c r="A720" s="108" t="s">
        <v>123</v>
      </c>
      <c r="B720" s="27" t="s">
        <v>196</v>
      </c>
      <c r="C720" s="27" t="s">
        <v>92</v>
      </c>
      <c r="D720" s="27" t="s">
        <v>81</v>
      </c>
      <c r="E720" s="27" t="s">
        <v>12</v>
      </c>
      <c r="F720" s="27" t="s">
        <v>148</v>
      </c>
      <c r="G720" s="27" t="s">
        <v>112</v>
      </c>
      <c r="H720" s="27"/>
      <c r="I720" s="28">
        <v>1017.6</v>
      </c>
      <c r="J720" s="132">
        <v>0</v>
      </c>
      <c r="K720" s="132">
        <f>I720+J720</f>
        <v>1017.6</v>
      </c>
      <c r="L720" s="132">
        <v>1008</v>
      </c>
      <c r="M720" s="133">
        <v>0</v>
      </c>
      <c r="N720" s="133"/>
      <c r="O720" s="133"/>
      <c r="P720" s="133"/>
      <c r="Q720" s="133"/>
      <c r="R720" s="133">
        <f>L720+M720</f>
        <v>1008</v>
      </c>
      <c r="S720" s="55"/>
    </row>
    <row r="721" spans="1:19" ht="18">
      <c r="A721" s="61" t="s">
        <v>121</v>
      </c>
      <c r="B721" s="43" t="s">
        <v>196</v>
      </c>
      <c r="C721" s="43" t="s">
        <v>95</v>
      </c>
      <c r="D721" s="25"/>
      <c r="E721" s="25"/>
      <c r="F721" s="25"/>
      <c r="G721" s="25"/>
      <c r="H721" s="25"/>
      <c r="I721" s="44">
        <f aca="true" t="shared" si="174" ref="I721:M722">I722</f>
        <v>24629.699999999997</v>
      </c>
      <c r="J721" s="130">
        <f t="shared" si="174"/>
        <v>0</v>
      </c>
      <c r="K721" s="130">
        <f t="shared" si="174"/>
        <v>24629.699999999997</v>
      </c>
      <c r="L721" s="130">
        <f t="shared" si="174"/>
        <v>167284.99999999997</v>
      </c>
      <c r="M721" s="130">
        <f t="shared" si="174"/>
        <v>0</v>
      </c>
      <c r="N721" s="135"/>
      <c r="O721" s="135"/>
      <c r="P721" s="135"/>
      <c r="Q721" s="135"/>
      <c r="R721" s="130">
        <f>R722</f>
        <v>167284.99999999997</v>
      </c>
      <c r="S721" s="55"/>
    </row>
    <row r="722" spans="1:19" ht="18">
      <c r="A722" s="61" t="s">
        <v>118</v>
      </c>
      <c r="B722" s="43" t="s">
        <v>196</v>
      </c>
      <c r="C722" s="43" t="s">
        <v>95</v>
      </c>
      <c r="D722" s="43" t="s">
        <v>84</v>
      </c>
      <c r="E722" s="43"/>
      <c r="F722" s="43"/>
      <c r="G722" s="43"/>
      <c r="H722" s="43"/>
      <c r="I722" s="44">
        <f t="shared" si="174"/>
        <v>24629.699999999997</v>
      </c>
      <c r="J722" s="130">
        <f t="shared" si="174"/>
        <v>0</v>
      </c>
      <c r="K722" s="130">
        <f t="shared" si="174"/>
        <v>24629.699999999997</v>
      </c>
      <c r="L722" s="130">
        <f t="shared" si="174"/>
        <v>167284.99999999997</v>
      </c>
      <c r="M722" s="130">
        <f t="shared" si="174"/>
        <v>0</v>
      </c>
      <c r="N722" s="135"/>
      <c r="O722" s="135"/>
      <c r="P722" s="135"/>
      <c r="Q722" s="135"/>
      <c r="R722" s="130">
        <f>R723</f>
        <v>167284.99999999997</v>
      </c>
      <c r="S722" s="55"/>
    </row>
    <row r="723" spans="1:19" ht="60">
      <c r="A723" s="106" t="s">
        <v>306</v>
      </c>
      <c r="B723" s="25" t="s">
        <v>196</v>
      </c>
      <c r="C723" s="25" t="s">
        <v>95</v>
      </c>
      <c r="D723" s="25" t="s">
        <v>84</v>
      </c>
      <c r="E723" s="25" t="s">
        <v>307</v>
      </c>
      <c r="F723" s="25"/>
      <c r="G723" s="25"/>
      <c r="H723" s="25"/>
      <c r="I723" s="26">
        <f>I724+I738+I752</f>
        <v>24629.699999999997</v>
      </c>
      <c r="J723" s="131">
        <f aca="true" t="shared" si="175" ref="J723:R723">J724+J738+J752</f>
        <v>0</v>
      </c>
      <c r="K723" s="131">
        <f t="shared" si="175"/>
        <v>24629.699999999997</v>
      </c>
      <c r="L723" s="131">
        <f t="shared" si="175"/>
        <v>167284.99999999997</v>
      </c>
      <c r="M723" s="131">
        <f t="shared" si="175"/>
        <v>0</v>
      </c>
      <c r="N723" s="131">
        <f t="shared" si="175"/>
        <v>0</v>
      </c>
      <c r="O723" s="131">
        <f t="shared" si="175"/>
        <v>0</v>
      </c>
      <c r="P723" s="131">
        <f t="shared" si="175"/>
        <v>0</v>
      </c>
      <c r="Q723" s="131">
        <f t="shared" si="175"/>
        <v>0</v>
      </c>
      <c r="R723" s="131">
        <f t="shared" si="175"/>
        <v>167284.99999999997</v>
      </c>
      <c r="S723" s="55"/>
    </row>
    <row r="724" spans="1:19" ht="75">
      <c r="A724" s="106" t="s">
        <v>417</v>
      </c>
      <c r="B724" s="25" t="s">
        <v>196</v>
      </c>
      <c r="C724" s="25" t="s">
        <v>95</v>
      </c>
      <c r="D724" s="25" t="s">
        <v>84</v>
      </c>
      <c r="E724" s="25" t="s">
        <v>308</v>
      </c>
      <c r="F724" s="25"/>
      <c r="G724" s="25"/>
      <c r="H724" s="25"/>
      <c r="I724" s="26">
        <f>I725+I733</f>
        <v>9090.8</v>
      </c>
      <c r="J724" s="131">
        <f>J725+J733</f>
        <v>0</v>
      </c>
      <c r="K724" s="131">
        <f>K725+K733</f>
        <v>9090.8</v>
      </c>
      <c r="L724" s="131">
        <f>L725+L733</f>
        <v>9090.8</v>
      </c>
      <c r="M724" s="131">
        <f>M725+M733</f>
        <v>0</v>
      </c>
      <c r="N724" s="135"/>
      <c r="O724" s="135"/>
      <c r="P724" s="135"/>
      <c r="Q724" s="135"/>
      <c r="R724" s="131">
        <f>R725+R733</f>
        <v>9090.8</v>
      </c>
      <c r="S724" s="55"/>
    </row>
    <row r="725" spans="1:19" ht="75">
      <c r="A725" s="106" t="s">
        <v>418</v>
      </c>
      <c r="B725" s="25" t="s">
        <v>196</v>
      </c>
      <c r="C725" s="25" t="s">
        <v>95</v>
      </c>
      <c r="D725" s="25" t="s">
        <v>84</v>
      </c>
      <c r="E725" s="25" t="s">
        <v>311</v>
      </c>
      <c r="F725" s="25"/>
      <c r="G725" s="25"/>
      <c r="H725" s="25"/>
      <c r="I725" s="26">
        <f>I726</f>
        <v>500</v>
      </c>
      <c r="J725" s="131">
        <f>J726</f>
        <v>0</v>
      </c>
      <c r="K725" s="131">
        <f>K726</f>
        <v>500</v>
      </c>
      <c r="L725" s="131">
        <f>L726</f>
        <v>500</v>
      </c>
      <c r="M725" s="131">
        <f>M726</f>
        <v>0</v>
      </c>
      <c r="N725" s="135"/>
      <c r="O725" s="135"/>
      <c r="P725" s="135"/>
      <c r="Q725" s="135"/>
      <c r="R725" s="131">
        <f>R726</f>
        <v>500</v>
      </c>
      <c r="S725" s="55"/>
    </row>
    <row r="726" spans="1:19" ht="18">
      <c r="A726" s="109" t="s">
        <v>190</v>
      </c>
      <c r="B726" s="25" t="s">
        <v>196</v>
      </c>
      <c r="C726" s="25" t="s">
        <v>95</v>
      </c>
      <c r="D726" s="25" t="s">
        <v>84</v>
      </c>
      <c r="E726" s="25" t="s">
        <v>312</v>
      </c>
      <c r="F726" s="25"/>
      <c r="G726" s="25"/>
      <c r="H726" s="25"/>
      <c r="I726" s="26">
        <f>I730+I727</f>
        <v>500</v>
      </c>
      <c r="J726" s="131">
        <f>J730+J727</f>
        <v>0</v>
      </c>
      <c r="K726" s="131">
        <f>K730+K727</f>
        <v>500</v>
      </c>
      <c r="L726" s="131">
        <f>L730+L727</f>
        <v>500</v>
      </c>
      <c r="M726" s="131">
        <f>M730+M727</f>
        <v>0</v>
      </c>
      <c r="N726" s="135"/>
      <c r="O726" s="135"/>
      <c r="P726" s="135"/>
      <c r="Q726" s="135"/>
      <c r="R726" s="131">
        <f>R730+R727</f>
        <v>500</v>
      </c>
      <c r="S726" s="55"/>
    </row>
    <row r="727" spans="1:19" ht="90">
      <c r="A727" s="106" t="s">
        <v>208</v>
      </c>
      <c r="B727" s="25" t="s">
        <v>196</v>
      </c>
      <c r="C727" s="25" t="s">
        <v>95</v>
      </c>
      <c r="D727" s="25" t="s">
        <v>84</v>
      </c>
      <c r="E727" s="25" t="s">
        <v>312</v>
      </c>
      <c r="F727" s="25" t="s">
        <v>130</v>
      </c>
      <c r="G727" s="25"/>
      <c r="H727" s="25"/>
      <c r="I727" s="26">
        <f aca="true" t="shared" si="176" ref="I727:M728">I728</f>
        <v>150</v>
      </c>
      <c r="J727" s="131">
        <f t="shared" si="176"/>
        <v>0</v>
      </c>
      <c r="K727" s="131">
        <f t="shared" si="176"/>
        <v>150</v>
      </c>
      <c r="L727" s="131">
        <f t="shared" si="176"/>
        <v>150</v>
      </c>
      <c r="M727" s="131">
        <f t="shared" si="176"/>
        <v>0</v>
      </c>
      <c r="N727" s="135"/>
      <c r="O727" s="135"/>
      <c r="P727" s="135"/>
      <c r="Q727" s="135"/>
      <c r="R727" s="131">
        <f>R728</f>
        <v>150</v>
      </c>
      <c r="S727" s="55"/>
    </row>
    <row r="728" spans="1:19" ht="45">
      <c r="A728" s="106" t="s">
        <v>207</v>
      </c>
      <c r="B728" s="25" t="s">
        <v>196</v>
      </c>
      <c r="C728" s="25" t="s">
        <v>95</v>
      </c>
      <c r="D728" s="25" t="s">
        <v>84</v>
      </c>
      <c r="E728" s="25" t="s">
        <v>312</v>
      </c>
      <c r="F728" s="25" t="s">
        <v>131</v>
      </c>
      <c r="G728" s="25"/>
      <c r="H728" s="25"/>
      <c r="I728" s="26">
        <f t="shared" si="176"/>
        <v>150</v>
      </c>
      <c r="J728" s="131">
        <f t="shared" si="176"/>
        <v>0</v>
      </c>
      <c r="K728" s="131">
        <f t="shared" si="176"/>
        <v>150</v>
      </c>
      <c r="L728" s="131">
        <f t="shared" si="176"/>
        <v>150</v>
      </c>
      <c r="M728" s="131">
        <f t="shared" si="176"/>
        <v>0</v>
      </c>
      <c r="N728" s="135"/>
      <c r="O728" s="135"/>
      <c r="P728" s="135"/>
      <c r="Q728" s="135"/>
      <c r="R728" s="131">
        <f>R729</f>
        <v>150</v>
      </c>
      <c r="S728" s="55"/>
    </row>
    <row r="729" spans="1:19" ht="24" customHeight="1">
      <c r="A729" s="108" t="s">
        <v>122</v>
      </c>
      <c r="B729" s="27" t="s">
        <v>196</v>
      </c>
      <c r="C729" s="27" t="s">
        <v>95</v>
      </c>
      <c r="D729" s="27" t="s">
        <v>84</v>
      </c>
      <c r="E729" s="27" t="s">
        <v>312</v>
      </c>
      <c r="F729" s="27" t="s">
        <v>131</v>
      </c>
      <c r="G729" s="27" t="s">
        <v>111</v>
      </c>
      <c r="H729" s="27"/>
      <c r="I729" s="28">
        <v>150</v>
      </c>
      <c r="J729" s="132">
        <v>0</v>
      </c>
      <c r="K729" s="132">
        <f>I729+J729</f>
        <v>150</v>
      </c>
      <c r="L729" s="132">
        <v>150</v>
      </c>
      <c r="M729" s="133">
        <v>0</v>
      </c>
      <c r="N729" s="133"/>
      <c r="O729" s="133"/>
      <c r="P729" s="133"/>
      <c r="Q729" s="133"/>
      <c r="R729" s="133">
        <f>L729+M729</f>
        <v>150</v>
      </c>
      <c r="S729" s="55"/>
    </row>
    <row r="730" spans="1:19" ht="45">
      <c r="A730" s="109" t="s">
        <v>224</v>
      </c>
      <c r="B730" s="25" t="s">
        <v>196</v>
      </c>
      <c r="C730" s="25" t="s">
        <v>95</v>
      </c>
      <c r="D730" s="25" t="s">
        <v>84</v>
      </c>
      <c r="E730" s="25" t="s">
        <v>312</v>
      </c>
      <c r="F730" s="25" t="s">
        <v>132</v>
      </c>
      <c r="G730" s="25"/>
      <c r="H730" s="25"/>
      <c r="I730" s="26">
        <f aca="true" t="shared" si="177" ref="I730:M731">I731</f>
        <v>350</v>
      </c>
      <c r="J730" s="131">
        <f t="shared" si="177"/>
        <v>0</v>
      </c>
      <c r="K730" s="131">
        <f t="shared" si="177"/>
        <v>350</v>
      </c>
      <c r="L730" s="131">
        <f t="shared" si="177"/>
        <v>350</v>
      </c>
      <c r="M730" s="131">
        <f t="shared" si="177"/>
        <v>0</v>
      </c>
      <c r="N730" s="135"/>
      <c r="O730" s="135"/>
      <c r="P730" s="135"/>
      <c r="Q730" s="135"/>
      <c r="R730" s="131">
        <f>R731</f>
        <v>350</v>
      </c>
      <c r="S730" s="55"/>
    </row>
    <row r="731" spans="1:19" ht="45">
      <c r="A731" s="109" t="s">
        <v>210</v>
      </c>
      <c r="B731" s="25" t="s">
        <v>196</v>
      </c>
      <c r="C731" s="25" t="s">
        <v>95</v>
      </c>
      <c r="D731" s="25" t="s">
        <v>84</v>
      </c>
      <c r="E731" s="25" t="s">
        <v>312</v>
      </c>
      <c r="F731" s="25" t="s">
        <v>133</v>
      </c>
      <c r="G731" s="25"/>
      <c r="H731" s="25"/>
      <c r="I731" s="26">
        <f t="shared" si="177"/>
        <v>350</v>
      </c>
      <c r="J731" s="131">
        <f t="shared" si="177"/>
        <v>0</v>
      </c>
      <c r="K731" s="131">
        <f t="shared" si="177"/>
        <v>350</v>
      </c>
      <c r="L731" s="131">
        <f t="shared" si="177"/>
        <v>350</v>
      </c>
      <c r="M731" s="131">
        <f t="shared" si="177"/>
        <v>0</v>
      </c>
      <c r="N731" s="135"/>
      <c r="O731" s="135"/>
      <c r="P731" s="135"/>
      <c r="Q731" s="135"/>
      <c r="R731" s="131">
        <f>R732</f>
        <v>350</v>
      </c>
      <c r="S731" s="55"/>
    </row>
    <row r="732" spans="1:19" ht="24" customHeight="1">
      <c r="A732" s="108" t="s">
        <v>122</v>
      </c>
      <c r="B732" s="27" t="s">
        <v>196</v>
      </c>
      <c r="C732" s="27" t="s">
        <v>95</v>
      </c>
      <c r="D732" s="27" t="s">
        <v>84</v>
      </c>
      <c r="E732" s="27" t="s">
        <v>312</v>
      </c>
      <c r="F732" s="27" t="s">
        <v>133</v>
      </c>
      <c r="G732" s="27" t="s">
        <v>111</v>
      </c>
      <c r="H732" s="27"/>
      <c r="I732" s="28">
        <v>350</v>
      </c>
      <c r="J732" s="132">
        <v>0</v>
      </c>
      <c r="K732" s="132">
        <f>I732+J732</f>
        <v>350</v>
      </c>
      <c r="L732" s="132">
        <v>350</v>
      </c>
      <c r="M732" s="133">
        <v>0</v>
      </c>
      <c r="N732" s="133"/>
      <c r="O732" s="133"/>
      <c r="P732" s="133"/>
      <c r="Q732" s="133"/>
      <c r="R732" s="133">
        <f>L732+M732</f>
        <v>350</v>
      </c>
      <c r="S732" s="55"/>
    </row>
    <row r="733" spans="1:19" ht="90">
      <c r="A733" s="106" t="s">
        <v>313</v>
      </c>
      <c r="B733" s="25" t="s">
        <v>196</v>
      </c>
      <c r="C733" s="25" t="s">
        <v>95</v>
      </c>
      <c r="D733" s="25" t="s">
        <v>84</v>
      </c>
      <c r="E733" s="25" t="s">
        <v>314</v>
      </c>
      <c r="F733" s="25"/>
      <c r="G733" s="25"/>
      <c r="H733" s="25"/>
      <c r="I733" s="26">
        <f aca="true" t="shared" si="178" ref="I733:M736">I734</f>
        <v>8590.8</v>
      </c>
      <c r="J733" s="131">
        <f t="shared" si="178"/>
        <v>0</v>
      </c>
      <c r="K733" s="131">
        <f t="shared" si="178"/>
        <v>8590.8</v>
      </c>
      <c r="L733" s="131">
        <f t="shared" si="178"/>
        <v>8590.8</v>
      </c>
      <c r="M733" s="131">
        <f t="shared" si="178"/>
        <v>0</v>
      </c>
      <c r="N733" s="135"/>
      <c r="O733" s="135"/>
      <c r="P733" s="135"/>
      <c r="Q733" s="135"/>
      <c r="R733" s="131">
        <f>R734</f>
        <v>8590.8</v>
      </c>
      <c r="S733" s="55"/>
    </row>
    <row r="734" spans="1:19" ht="18">
      <c r="A734" s="109" t="s">
        <v>190</v>
      </c>
      <c r="B734" s="25" t="s">
        <v>196</v>
      </c>
      <c r="C734" s="25" t="s">
        <v>95</v>
      </c>
      <c r="D734" s="25" t="s">
        <v>84</v>
      </c>
      <c r="E734" s="25" t="s">
        <v>315</v>
      </c>
      <c r="F734" s="25"/>
      <c r="G734" s="25"/>
      <c r="H734" s="25"/>
      <c r="I734" s="26">
        <f t="shared" si="178"/>
        <v>8590.8</v>
      </c>
      <c r="J734" s="131">
        <f t="shared" si="178"/>
        <v>0</v>
      </c>
      <c r="K734" s="131">
        <f t="shared" si="178"/>
        <v>8590.8</v>
      </c>
      <c r="L734" s="131">
        <f t="shared" si="178"/>
        <v>8590.8</v>
      </c>
      <c r="M734" s="131">
        <f t="shared" si="178"/>
        <v>0</v>
      </c>
      <c r="N734" s="135"/>
      <c r="O734" s="135"/>
      <c r="P734" s="135"/>
      <c r="Q734" s="135"/>
      <c r="R734" s="131">
        <f>R735</f>
        <v>8590.8</v>
      </c>
      <c r="S734" s="55"/>
    </row>
    <row r="735" spans="1:19" ht="45">
      <c r="A735" s="109" t="s">
        <v>135</v>
      </c>
      <c r="B735" s="25" t="s">
        <v>196</v>
      </c>
      <c r="C735" s="25" t="s">
        <v>95</v>
      </c>
      <c r="D735" s="25" t="s">
        <v>84</v>
      </c>
      <c r="E735" s="25" t="s">
        <v>315</v>
      </c>
      <c r="F735" s="25" t="s">
        <v>134</v>
      </c>
      <c r="G735" s="25"/>
      <c r="H735" s="25"/>
      <c r="I735" s="26">
        <f t="shared" si="178"/>
        <v>8590.8</v>
      </c>
      <c r="J735" s="131">
        <f t="shared" si="178"/>
        <v>0</v>
      </c>
      <c r="K735" s="131">
        <f t="shared" si="178"/>
        <v>8590.8</v>
      </c>
      <c r="L735" s="131">
        <f t="shared" si="178"/>
        <v>8590.8</v>
      </c>
      <c r="M735" s="131">
        <f t="shared" si="178"/>
        <v>0</v>
      </c>
      <c r="N735" s="135"/>
      <c r="O735" s="135"/>
      <c r="P735" s="135"/>
      <c r="Q735" s="135"/>
      <c r="R735" s="131">
        <f>R736</f>
        <v>8590.8</v>
      </c>
      <c r="S735" s="55"/>
    </row>
    <row r="736" spans="1:19" ht="18">
      <c r="A736" s="106" t="s">
        <v>160</v>
      </c>
      <c r="B736" s="25" t="s">
        <v>196</v>
      </c>
      <c r="C736" s="25" t="s">
        <v>95</v>
      </c>
      <c r="D736" s="25" t="s">
        <v>84</v>
      </c>
      <c r="E736" s="25" t="s">
        <v>315</v>
      </c>
      <c r="F736" s="25" t="s">
        <v>159</v>
      </c>
      <c r="G736" s="25"/>
      <c r="H736" s="25"/>
      <c r="I736" s="26">
        <f t="shared" si="178"/>
        <v>8590.8</v>
      </c>
      <c r="J736" s="131">
        <f t="shared" si="178"/>
        <v>0</v>
      </c>
      <c r="K736" s="131">
        <f t="shared" si="178"/>
        <v>8590.8</v>
      </c>
      <c r="L736" s="131">
        <f t="shared" si="178"/>
        <v>8590.8</v>
      </c>
      <c r="M736" s="131">
        <f t="shared" si="178"/>
        <v>0</v>
      </c>
      <c r="N736" s="135"/>
      <c r="O736" s="135"/>
      <c r="P736" s="135"/>
      <c r="Q736" s="135"/>
      <c r="R736" s="131">
        <f>R737</f>
        <v>8590.8</v>
      </c>
      <c r="S736" s="55"/>
    </row>
    <row r="737" spans="1:19" ht="21" customHeight="1">
      <c r="A737" s="108" t="s">
        <v>122</v>
      </c>
      <c r="B737" s="27" t="s">
        <v>196</v>
      </c>
      <c r="C737" s="27" t="s">
        <v>95</v>
      </c>
      <c r="D737" s="27" t="s">
        <v>84</v>
      </c>
      <c r="E737" s="27" t="s">
        <v>315</v>
      </c>
      <c r="F737" s="27" t="s">
        <v>159</v>
      </c>
      <c r="G737" s="27" t="s">
        <v>111</v>
      </c>
      <c r="H737" s="27"/>
      <c r="I737" s="28">
        <v>8590.8</v>
      </c>
      <c r="J737" s="132">
        <v>0</v>
      </c>
      <c r="K737" s="132">
        <f>I737+J737</f>
        <v>8590.8</v>
      </c>
      <c r="L737" s="132">
        <v>8590.8</v>
      </c>
      <c r="M737" s="133">
        <v>0</v>
      </c>
      <c r="N737" s="133"/>
      <c r="O737" s="133"/>
      <c r="P737" s="133"/>
      <c r="Q737" s="133"/>
      <c r="R737" s="133">
        <f>L737+M737</f>
        <v>8590.8</v>
      </c>
      <c r="S737" s="55"/>
    </row>
    <row r="738" spans="1:19" ht="51" customHeight="1">
      <c r="A738" s="106" t="s">
        <v>316</v>
      </c>
      <c r="B738" s="25" t="s">
        <v>196</v>
      </c>
      <c r="C738" s="25" t="s">
        <v>95</v>
      </c>
      <c r="D738" s="25" t="s">
        <v>84</v>
      </c>
      <c r="E738" s="25" t="s">
        <v>317</v>
      </c>
      <c r="F738" s="27"/>
      <c r="G738" s="27"/>
      <c r="H738" s="27"/>
      <c r="I738" s="26">
        <f>I739+I744</f>
        <v>250</v>
      </c>
      <c r="J738" s="131">
        <f aca="true" t="shared" si="179" ref="J738:R738">J739+J744</f>
        <v>0</v>
      </c>
      <c r="K738" s="131">
        <f t="shared" si="179"/>
        <v>250</v>
      </c>
      <c r="L738" s="131">
        <f t="shared" si="179"/>
        <v>142905.3</v>
      </c>
      <c r="M738" s="131">
        <f t="shared" si="179"/>
        <v>0</v>
      </c>
      <c r="N738" s="131">
        <f t="shared" si="179"/>
        <v>0</v>
      </c>
      <c r="O738" s="131">
        <f t="shared" si="179"/>
        <v>0</v>
      </c>
      <c r="P738" s="131">
        <f t="shared" si="179"/>
        <v>0</v>
      </c>
      <c r="Q738" s="131">
        <f t="shared" si="179"/>
        <v>0</v>
      </c>
      <c r="R738" s="131">
        <f t="shared" si="179"/>
        <v>142905.3</v>
      </c>
      <c r="S738" s="55"/>
    </row>
    <row r="739" spans="1:19" ht="30">
      <c r="A739" s="106" t="s">
        <v>318</v>
      </c>
      <c r="B739" s="25" t="s">
        <v>196</v>
      </c>
      <c r="C739" s="25" t="s">
        <v>95</v>
      </c>
      <c r="D739" s="25" t="s">
        <v>84</v>
      </c>
      <c r="E739" s="25" t="s">
        <v>319</v>
      </c>
      <c r="F739" s="27"/>
      <c r="G739" s="27"/>
      <c r="H739" s="27"/>
      <c r="I739" s="26">
        <f aca="true" t="shared" si="180" ref="I739:M742">I740</f>
        <v>250</v>
      </c>
      <c r="J739" s="131">
        <f t="shared" si="180"/>
        <v>0</v>
      </c>
      <c r="K739" s="131">
        <f t="shared" si="180"/>
        <v>250</v>
      </c>
      <c r="L739" s="131">
        <f t="shared" si="180"/>
        <v>250</v>
      </c>
      <c r="M739" s="131">
        <f t="shared" si="180"/>
        <v>0</v>
      </c>
      <c r="N739" s="135"/>
      <c r="O739" s="135"/>
      <c r="P739" s="135"/>
      <c r="Q739" s="135"/>
      <c r="R739" s="131">
        <f>R740</f>
        <v>250</v>
      </c>
      <c r="S739" s="55"/>
    </row>
    <row r="740" spans="1:19" ht="18">
      <c r="A740" s="109" t="s">
        <v>190</v>
      </c>
      <c r="B740" s="25" t="s">
        <v>196</v>
      </c>
      <c r="C740" s="25" t="s">
        <v>95</v>
      </c>
      <c r="D740" s="25" t="s">
        <v>84</v>
      </c>
      <c r="E740" s="25" t="s">
        <v>320</v>
      </c>
      <c r="F740" s="25"/>
      <c r="G740" s="27"/>
      <c r="H740" s="27"/>
      <c r="I740" s="26">
        <f t="shared" si="180"/>
        <v>250</v>
      </c>
      <c r="J740" s="131">
        <f t="shared" si="180"/>
        <v>0</v>
      </c>
      <c r="K740" s="131">
        <f t="shared" si="180"/>
        <v>250</v>
      </c>
      <c r="L740" s="131">
        <f t="shared" si="180"/>
        <v>250</v>
      </c>
      <c r="M740" s="131">
        <f t="shared" si="180"/>
        <v>0</v>
      </c>
      <c r="N740" s="135"/>
      <c r="O740" s="135"/>
      <c r="P740" s="135"/>
      <c r="Q740" s="135"/>
      <c r="R740" s="131">
        <f>R741</f>
        <v>250</v>
      </c>
      <c r="S740" s="55"/>
    </row>
    <row r="741" spans="1:19" ht="45">
      <c r="A741" s="109" t="s">
        <v>224</v>
      </c>
      <c r="B741" s="25" t="s">
        <v>196</v>
      </c>
      <c r="C741" s="25" t="s">
        <v>95</v>
      </c>
      <c r="D741" s="25" t="s">
        <v>84</v>
      </c>
      <c r="E741" s="25" t="s">
        <v>320</v>
      </c>
      <c r="F741" s="25" t="s">
        <v>132</v>
      </c>
      <c r="G741" s="27"/>
      <c r="H741" s="27"/>
      <c r="I741" s="26">
        <f t="shared" si="180"/>
        <v>250</v>
      </c>
      <c r="J741" s="131">
        <f t="shared" si="180"/>
        <v>0</v>
      </c>
      <c r="K741" s="131">
        <f t="shared" si="180"/>
        <v>250</v>
      </c>
      <c r="L741" s="131">
        <f t="shared" si="180"/>
        <v>250</v>
      </c>
      <c r="M741" s="131">
        <f t="shared" si="180"/>
        <v>0</v>
      </c>
      <c r="N741" s="135"/>
      <c r="O741" s="135"/>
      <c r="P741" s="135"/>
      <c r="Q741" s="135"/>
      <c r="R741" s="131">
        <f>R742</f>
        <v>250</v>
      </c>
      <c r="S741" s="55"/>
    </row>
    <row r="742" spans="1:19" ht="45">
      <c r="A742" s="109" t="s">
        <v>210</v>
      </c>
      <c r="B742" s="25" t="s">
        <v>196</v>
      </c>
      <c r="C742" s="25" t="s">
        <v>95</v>
      </c>
      <c r="D742" s="25" t="s">
        <v>84</v>
      </c>
      <c r="E742" s="25" t="s">
        <v>320</v>
      </c>
      <c r="F742" s="25" t="s">
        <v>133</v>
      </c>
      <c r="G742" s="27"/>
      <c r="H742" s="27"/>
      <c r="I742" s="26">
        <f t="shared" si="180"/>
        <v>250</v>
      </c>
      <c r="J742" s="131">
        <f t="shared" si="180"/>
        <v>0</v>
      </c>
      <c r="K742" s="131">
        <f t="shared" si="180"/>
        <v>250</v>
      </c>
      <c r="L742" s="131">
        <f t="shared" si="180"/>
        <v>250</v>
      </c>
      <c r="M742" s="131">
        <f t="shared" si="180"/>
        <v>0</v>
      </c>
      <c r="N742" s="135"/>
      <c r="O742" s="135"/>
      <c r="P742" s="135"/>
      <c r="Q742" s="135"/>
      <c r="R742" s="131">
        <f>R743</f>
        <v>250</v>
      </c>
      <c r="S742" s="55"/>
    </row>
    <row r="743" spans="1:19" ht="22.5" customHeight="1">
      <c r="A743" s="108" t="s">
        <v>122</v>
      </c>
      <c r="B743" s="27" t="s">
        <v>196</v>
      </c>
      <c r="C743" s="27" t="s">
        <v>95</v>
      </c>
      <c r="D743" s="27" t="s">
        <v>84</v>
      </c>
      <c r="E743" s="27" t="s">
        <v>320</v>
      </c>
      <c r="F743" s="27" t="s">
        <v>133</v>
      </c>
      <c r="G743" s="27" t="s">
        <v>111</v>
      </c>
      <c r="H743" s="27"/>
      <c r="I743" s="28">
        <v>250</v>
      </c>
      <c r="J743" s="132">
        <v>0</v>
      </c>
      <c r="K743" s="132">
        <f>I743+J743</f>
        <v>250</v>
      </c>
      <c r="L743" s="132">
        <v>250</v>
      </c>
      <c r="M743" s="133">
        <v>0</v>
      </c>
      <c r="N743" s="133"/>
      <c r="O743" s="133"/>
      <c r="P743" s="133"/>
      <c r="Q743" s="133"/>
      <c r="R743" s="133">
        <f>L743+M743</f>
        <v>250</v>
      </c>
      <c r="S743" s="55"/>
    </row>
    <row r="744" spans="1:19" ht="73.5" customHeight="1">
      <c r="A744" s="109" t="s">
        <v>492</v>
      </c>
      <c r="B744" s="25" t="s">
        <v>196</v>
      </c>
      <c r="C744" s="25" t="s">
        <v>95</v>
      </c>
      <c r="D744" s="25" t="s">
        <v>84</v>
      </c>
      <c r="E744" s="25" t="s">
        <v>493</v>
      </c>
      <c r="F744" s="25"/>
      <c r="G744" s="25"/>
      <c r="H744" s="25"/>
      <c r="I744" s="26">
        <f aca="true" t="shared" si="181" ref="I744:M747">I745</f>
        <v>0</v>
      </c>
      <c r="J744" s="131">
        <f t="shared" si="181"/>
        <v>0</v>
      </c>
      <c r="K744" s="131">
        <f t="shared" si="181"/>
        <v>0</v>
      </c>
      <c r="L744" s="131">
        <f t="shared" si="181"/>
        <v>142655.3</v>
      </c>
      <c r="M744" s="131">
        <f t="shared" si="181"/>
        <v>0</v>
      </c>
      <c r="N744" s="135"/>
      <c r="O744" s="135"/>
      <c r="P744" s="135"/>
      <c r="Q744" s="135"/>
      <c r="R744" s="131">
        <f>R745</f>
        <v>142655.3</v>
      </c>
      <c r="S744" s="55"/>
    </row>
    <row r="745" spans="1:19" ht="74.25" customHeight="1">
      <c r="A745" s="109" t="s">
        <v>491</v>
      </c>
      <c r="B745" s="25" t="s">
        <v>196</v>
      </c>
      <c r="C745" s="25" t="s">
        <v>95</v>
      </c>
      <c r="D745" s="25" t="s">
        <v>84</v>
      </c>
      <c r="E745" s="25" t="s">
        <v>494</v>
      </c>
      <c r="F745" s="25"/>
      <c r="G745" s="25"/>
      <c r="H745" s="25"/>
      <c r="I745" s="26">
        <f>I746+I749</f>
        <v>0</v>
      </c>
      <c r="J745" s="131">
        <f aca="true" t="shared" si="182" ref="J745:R745">J746+J749</f>
        <v>0</v>
      </c>
      <c r="K745" s="131">
        <f t="shared" si="182"/>
        <v>0</v>
      </c>
      <c r="L745" s="131">
        <f t="shared" si="182"/>
        <v>142655.3</v>
      </c>
      <c r="M745" s="131">
        <f t="shared" si="182"/>
        <v>0</v>
      </c>
      <c r="N745" s="131">
        <f t="shared" si="182"/>
        <v>0</v>
      </c>
      <c r="O745" s="131">
        <f t="shared" si="182"/>
        <v>0</v>
      </c>
      <c r="P745" s="131">
        <f t="shared" si="182"/>
        <v>0</v>
      </c>
      <c r="Q745" s="131">
        <f t="shared" si="182"/>
        <v>0</v>
      </c>
      <c r="R745" s="131">
        <f t="shared" si="182"/>
        <v>142655.3</v>
      </c>
      <c r="S745" s="55"/>
    </row>
    <row r="746" spans="1:19" ht="45">
      <c r="A746" s="106" t="s">
        <v>212</v>
      </c>
      <c r="B746" s="25" t="s">
        <v>196</v>
      </c>
      <c r="C746" s="25" t="s">
        <v>95</v>
      </c>
      <c r="D746" s="25" t="s">
        <v>84</v>
      </c>
      <c r="E746" s="25" t="s">
        <v>494</v>
      </c>
      <c r="F746" s="25" t="s">
        <v>161</v>
      </c>
      <c r="G746" s="25"/>
      <c r="H746" s="27"/>
      <c r="I746" s="26">
        <f t="shared" si="181"/>
        <v>0</v>
      </c>
      <c r="J746" s="131">
        <f t="shared" si="181"/>
        <v>0</v>
      </c>
      <c r="K746" s="131">
        <f t="shared" si="181"/>
        <v>0</v>
      </c>
      <c r="L746" s="131">
        <f t="shared" si="181"/>
        <v>135522.5</v>
      </c>
      <c r="M746" s="131">
        <f t="shared" si="181"/>
        <v>0</v>
      </c>
      <c r="N746" s="135"/>
      <c r="O746" s="135"/>
      <c r="P746" s="135"/>
      <c r="Q746" s="135"/>
      <c r="R746" s="131">
        <f>R747</f>
        <v>135522.5</v>
      </c>
      <c r="S746" s="55"/>
    </row>
    <row r="747" spans="1:19" ht="18">
      <c r="A747" s="109" t="s">
        <v>184</v>
      </c>
      <c r="B747" s="25" t="s">
        <v>196</v>
      </c>
      <c r="C747" s="25" t="s">
        <v>95</v>
      </c>
      <c r="D747" s="25" t="s">
        <v>84</v>
      </c>
      <c r="E747" s="25" t="s">
        <v>494</v>
      </c>
      <c r="F747" s="25" t="s">
        <v>50</v>
      </c>
      <c r="G747" s="25"/>
      <c r="H747" s="27"/>
      <c r="I747" s="26">
        <f t="shared" si="181"/>
        <v>0</v>
      </c>
      <c r="J747" s="131">
        <f t="shared" si="181"/>
        <v>0</v>
      </c>
      <c r="K747" s="131">
        <f t="shared" si="181"/>
        <v>0</v>
      </c>
      <c r="L747" s="131">
        <f t="shared" si="181"/>
        <v>135522.5</v>
      </c>
      <c r="M747" s="131">
        <f t="shared" si="181"/>
        <v>0</v>
      </c>
      <c r="N747" s="135"/>
      <c r="O747" s="135"/>
      <c r="P747" s="135"/>
      <c r="Q747" s="135"/>
      <c r="R747" s="131">
        <f>R748</f>
        <v>135522.5</v>
      </c>
      <c r="S747" s="55"/>
    </row>
    <row r="748" spans="1:19" ht="23.25" customHeight="1">
      <c r="A748" s="110" t="s">
        <v>123</v>
      </c>
      <c r="B748" s="27" t="s">
        <v>196</v>
      </c>
      <c r="C748" s="27" t="s">
        <v>95</v>
      </c>
      <c r="D748" s="27" t="s">
        <v>84</v>
      </c>
      <c r="E748" s="27" t="s">
        <v>494</v>
      </c>
      <c r="F748" s="27" t="s">
        <v>50</v>
      </c>
      <c r="G748" s="27" t="s">
        <v>112</v>
      </c>
      <c r="H748" s="27"/>
      <c r="I748" s="28">
        <v>0</v>
      </c>
      <c r="J748" s="132">
        <v>0</v>
      </c>
      <c r="K748" s="132">
        <v>0</v>
      </c>
      <c r="L748" s="132">
        <v>135522.5</v>
      </c>
      <c r="M748" s="133">
        <v>0</v>
      </c>
      <c r="N748" s="133"/>
      <c r="O748" s="133"/>
      <c r="P748" s="133"/>
      <c r="Q748" s="133"/>
      <c r="R748" s="133">
        <f>L748+M748</f>
        <v>135522.5</v>
      </c>
      <c r="S748" s="55"/>
    </row>
    <row r="749" spans="1:19" ht="47.25" customHeight="1">
      <c r="A749" s="106" t="s">
        <v>212</v>
      </c>
      <c r="B749" s="25" t="s">
        <v>196</v>
      </c>
      <c r="C749" s="25" t="s">
        <v>95</v>
      </c>
      <c r="D749" s="25" t="s">
        <v>84</v>
      </c>
      <c r="E749" s="25" t="s">
        <v>494</v>
      </c>
      <c r="F749" s="25" t="s">
        <v>161</v>
      </c>
      <c r="G749" s="25"/>
      <c r="H749" s="27"/>
      <c r="I749" s="26">
        <f aca="true" t="shared" si="183" ref="I749:M750">I750</f>
        <v>0</v>
      </c>
      <c r="J749" s="131">
        <f t="shared" si="183"/>
        <v>0</v>
      </c>
      <c r="K749" s="131">
        <f t="shared" si="183"/>
        <v>0</v>
      </c>
      <c r="L749" s="131">
        <f t="shared" si="183"/>
        <v>7132.8</v>
      </c>
      <c r="M749" s="131">
        <f t="shared" si="183"/>
        <v>0</v>
      </c>
      <c r="N749" s="135"/>
      <c r="O749" s="135"/>
      <c r="P749" s="135"/>
      <c r="Q749" s="135"/>
      <c r="R749" s="131">
        <f>R750</f>
        <v>7132.8</v>
      </c>
      <c r="S749" s="55"/>
    </row>
    <row r="750" spans="1:19" ht="23.25" customHeight="1">
      <c r="A750" s="109" t="s">
        <v>184</v>
      </c>
      <c r="B750" s="25" t="s">
        <v>196</v>
      </c>
      <c r="C750" s="25" t="s">
        <v>95</v>
      </c>
      <c r="D750" s="25" t="s">
        <v>84</v>
      </c>
      <c r="E750" s="25" t="s">
        <v>494</v>
      </c>
      <c r="F750" s="25" t="s">
        <v>50</v>
      </c>
      <c r="G750" s="25"/>
      <c r="H750" s="27"/>
      <c r="I750" s="26">
        <f t="shared" si="183"/>
        <v>0</v>
      </c>
      <c r="J750" s="131">
        <f t="shared" si="183"/>
        <v>0</v>
      </c>
      <c r="K750" s="131">
        <f t="shared" si="183"/>
        <v>0</v>
      </c>
      <c r="L750" s="131">
        <f t="shared" si="183"/>
        <v>7132.8</v>
      </c>
      <c r="M750" s="131">
        <f t="shared" si="183"/>
        <v>0</v>
      </c>
      <c r="N750" s="135"/>
      <c r="O750" s="135"/>
      <c r="P750" s="135"/>
      <c r="Q750" s="135"/>
      <c r="R750" s="131">
        <f>R751</f>
        <v>7132.8</v>
      </c>
      <c r="S750" s="55"/>
    </row>
    <row r="751" spans="1:19" ht="23.25" customHeight="1">
      <c r="A751" s="108" t="s">
        <v>122</v>
      </c>
      <c r="B751" s="27" t="s">
        <v>196</v>
      </c>
      <c r="C751" s="27" t="s">
        <v>95</v>
      </c>
      <c r="D751" s="27" t="s">
        <v>84</v>
      </c>
      <c r="E751" s="27" t="s">
        <v>494</v>
      </c>
      <c r="F751" s="27" t="s">
        <v>50</v>
      </c>
      <c r="G751" s="27" t="s">
        <v>111</v>
      </c>
      <c r="H751" s="27"/>
      <c r="I751" s="28">
        <v>0</v>
      </c>
      <c r="J751" s="132">
        <v>0</v>
      </c>
      <c r="K751" s="132">
        <f>I751+J751</f>
        <v>0</v>
      </c>
      <c r="L751" s="132">
        <v>7132.8</v>
      </c>
      <c r="M751" s="133">
        <v>0</v>
      </c>
      <c r="N751" s="133"/>
      <c r="O751" s="133"/>
      <c r="P751" s="133"/>
      <c r="Q751" s="133"/>
      <c r="R751" s="133">
        <f>L751+M751</f>
        <v>7132.8</v>
      </c>
      <c r="S751" s="55"/>
    </row>
    <row r="752" spans="1:19" ht="60.75" customHeight="1">
      <c r="A752" s="106" t="s">
        <v>500</v>
      </c>
      <c r="B752" s="25" t="s">
        <v>196</v>
      </c>
      <c r="C752" s="25" t="s">
        <v>95</v>
      </c>
      <c r="D752" s="25" t="s">
        <v>84</v>
      </c>
      <c r="E752" s="25" t="s">
        <v>501</v>
      </c>
      <c r="F752" s="25"/>
      <c r="G752" s="25"/>
      <c r="H752" s="27"/>
      <c r="I752" s="26">
        <f aca="true" t="shared" si="184" ref="I752:M756">I753</f>
        <v>15288.9</v>
      </c>
      <c r="J752" s="131">
        <f t="shared" si="184"/>
        <v>0</v>
      </c>
      <c r="K752" s="131">
        <f t="shared" si="184"/>
        <v>15288.9</v>
      </c>
      <c r="L752" s="131">
        <f t="shared" si="184"/>
        <v>15288.9</v>
      </c>
      <c r="M752" s="131">
        <f t="shared" si="184"/>
        <v>0</v>
      </c>
      <c r="N752" s="135"/>
      <c r="O752" s="135"/>
      <c r="P752" s="135"/>
      <c r="Q752" s="135"/>
      <c r="R752" s="131">
        <f>R753</f>
        <v>15288.9</v>
      </c>
      <c r="S752" s="55"/>
    </row>
    <row r="753" spans="1:19" ht="62.25" customHeight="1">
      <c r="A753" s="109" t="s">
        <v>502</v>
      </c>
      <c r="B753" s="25" t="s">
        <v>196</v>
      </c>
      <c r="C753" s="25" t="s">
        <v>95</v>
      </c>
      <c r="D753" s="25" t="s">
        <v>84</v>
      </c>
      <c r="E753" s="25" t="s">
        <v>503</v>
      </c>
      <c r="F753" s="25"/>
      <c r="G753" s="25"/>
      <c r="H753" s="27"/>
      <c r="I753" s="26">
        <f t="shared" si="184"/>
        <v>15288.9</v>
      </c>
      <c r="J753" s="131">
        <f t="shared" si="184"/>
        <v>0</v>
      </c>
      <c r="K753" s="131">
        <f t="shared" si="184"/>
        <v>15288.9</v>
      </c>
      <c r="L753" s="131">
        <f t="shared" si="184"/>
        <v>15288.9</v>
      </c>
      <c r="M753" s="131">
        <f t="shared" si="184"/>
        <v>0</v>
      </c>
      <c r="N753" s="135"/>
      <c r="O753" s="135"/>
      <c r="P753" s="135"/>
      <c r="Q753" s="135"/>
      <c r="R753" s="131">
        <f>R754</f>
        <v>15288.9</v>
      </c>
      <c r="S753" s="55"/>
    </row>
    <row r="754" spans="1:19" ht="23.25" customHeight="1">
      <c r="A754" s="109" t="s">
        <v>190</v>
      </c>
      <c r="B754" s="25" t="s">
        <v>196</v>
      </c>
      <c r="C754" s="25" t="s">
        <v>95</v>
      </c>
      <c r="D754" s="25" t="s">
        <v>84</v>
      </c>
      <c r="E754" s="25" t="s">
        <v>504</v>
      </c>
      <c r="F754" s="25"/>
      <c r="G754" s="25"/>
      <c r="H754" s="27"/>
      <c r="I754" s="26">
        <f t="shared" si="184"/>
        <v>15288.9</v>
      </c>
      <c r="J754" s="131">
        <f t="shared" si="184"/>
        <v>0</v>
      </c>
      <c r="K754" s="131">
        <f t="shared" si="184"/>
        <v>15288.9</v>
      </c>
      <c r="L754" s="131">
        <f t="shared" si="184"/>
        <v>15288.9</v>
      </c>
      <c r="M754" s="131">
        <f t="shared" si="184"/>
        <v>0</v>
      </c>
      <c r="N754" s="135"/>
      <c r="O754" s="135"/>
      <c r="P754" s="135"/>
      <c r="Q754" s="135"/>
      <c r="R754" s="131">
        <f>R755</f>
        <v>15288.9</v>
      </c>
      <c r="S754" s="55"/>
    </row>
    <row r="755" spans="1:19" ht="36.75" customHeight="1">
      <c r="A755" s="109" t="s">
        <v>135</v>
      </c>
      <c r="B755" s="25" t="s">
        <v>196</v>
      </c>
      <c r="C755" s="25" t="s">
        <v>95</v>
      </c>
      <c r="D755" s="25" t="s">
        <v>84</v>
      </c>
      <c r="E755" s="25" t="s">
        <v>504</v>
      </c>
      <c r="F755" s="25" t="s">
        <v>134</v>
      </c>
      <c r="G755" s="25"/>
      <c r="H755" s="27"/>
      <c r="I755" s="26">
        <f t="shared" si="184"/>
        <v>15288.9</v>
      </c>
      <c r="J755" s="131">
        <f t="shared" si="184"/>
        <v>0</v>
      </c>
      <c r="K755" s="131">
        <f t="shared" si="184"/>
        <v>15288.9</v>
      </c>
      <c r="L755" s="131">
        <f t="shared" si="184"/>
        <v>15288.9</v>
      </c>
      <c r="M755" s="131">
        <f t="shared" si="184"/>
        <v>0</v>
      </c>
      <c r="N755" s="135"/>
      <c r="O755" s="135"/>
      <c r="P755" s="135"/>
      <c r="Q755" s="135"/>
      <c r="R755" s="131">
        <f>R756</f>
        <v>15288.9</v>
      </c>
      <c r="S755" s="55"/>
    </row>
    <row r="756" spans="1:19" ht="23.25" customHeight="1">
      <c r="A756" s="106" t="s">
        <v>137</v>
      </c>
      <c r="B756" s="25" t="s">
        <v>196</v>
      </c>
      <c r="C756" s="25" t="s">
        <v>95</v>
      </c>
      <c r="D756" s="25" t="s">
        <v>84</v>
      </c>
      <c r="E756" s="25" t="s">
        <v>504</v>
      </c>
      <c r="F756" s="25" t="s">
        <v>136</v>
      </c>
      <c r="G756" s="25"/>
      <c r="H756" s="27"/>
      <c r="I756" s="26">
        <f t="shared" si="184"/>
        <v>15288.9</v>
      </c>
      <c r="J756" s="131">
        <f t="shared" si="184"/>
        <v>0</v>
      </c>
      <c r="K756" s="131">
        <f t="shared" si="184"/>
        <v>15288.9</v>
      </c>
      <c r="L756" s="131">
        <f t="shared" si="184"/>
        <v>15288.9</v>
      </c>
      <c r="M756" s="131">
        <f t="shared" si="184"/>
        <v>0</v>
      </c>
      <c r="N756" s="135"/>
      <c r="O756" s="135"/>
      <c r="P756" s="135"/>
      <c r="Q756" s="135"/>
      <c r="R756" s="131">
        <f>R757</f>
        <v>15288.9</v>
      </c>
      <c r="S756" s="55"/>
    </row>
    <row r="757" spans="1:19" ht="23.25" customHeight="1">
      <c r="A757" s="108" t="s">
        <v>122</v>
      </c>
      <c r="B757" s="27" t="s">
        <v>196</v>
      </c>
      <c r="C757" s="27" t="s">
        <v>95</v>
      </c>
      <c r="D757" s="27" t="s">
        <v>84</v>
      </c>
      <c r="E757" s="27" t="s">
        <v>504</v>
      </c>
      <c r="F757" s="27" t="s">
        <v>136</v>
      </c>
      <c r="G757" s="27" t="s">
        <v>111</v>
      </c>
      <c r="H757" s="27"/>
      <c r="I757" s="28">
        <v>15288.9</v>
      </c>
      <c r="J757" s="132">
        <v>0</v>
      </c>
      <c r="K757" s="132">
        <f>I757+J757</f>
        <v>15288.9</v>
      </c>
      <c r="L757" s="132">
        <v>15288.9</v>
      </c>
      <c r="M757" s="133">
        <v>0</v>
      </c>
      <c r="N757" s="133"/>
      <c r="O757" s="133"/>
      <c r="P757" s="133"/>
      <c r="Q757" s="133"/>
      <c r="R757" s="133">
        <f>L757+M757</f>
        <v>15288.9</v>
      </c>
      <c r="S757" s="55"/>
    </row>
    <row r="758" spans="1:19" ht="42.75">
      <c r="A758" s="61" t="s">
        <v>116</v>
      </c>
      <c r="B758" s="43" t="s">
        <v>99</v>
      </c>
      <c r="C758" s="43"/>
      <c r="D758" s="43"/>
      <c r="E758" s="43"/>
      <c r="F758" s="43"/>
      <c r="G758" s="43"/>
      <c r="H758" s="43"/>
      <c r="I758" s="44">
        <f>I761+I781+I799+I788</f>
        <v>14980.4</v>
      </c>
      <c r="J758" s="130">
        <f>J761+J781+J799+J788</f>
        <v>0</v>
      </c>
      <c r="K758" s="130">
        <f>K761+K781+K799+K788</f>
        <v>14980.4</v>
      </c>
      <c r="L758" s="130">
        <f>L761+L781+L799+L788</f>
        <v>11827.4</v>
      </c>
      <c r="M758" s="130">
        <f>M761+M781+M799+M788</f>
        <v>0</v>
      </c>
      <c r="N758" s="135"/>
      <c r="O758" s="135"/>
      <c r="P758" s="135"/>
      <c r="Q758" s="135"/>
      <c r="R758" s="130">
        <f>R761+R781+R799+R788</f>
        <v>11827.4</v>
      </c>
      <c r="S758" s="55"/>
    </row>
    <row r="759" spans="1:19" ht="18">
      <c r="A759" s="61" t="s">
        <v>122</v>
      </c>
      <c r="B759" s="43" t="s">
        <v>99</v>
      </c>
      <c r="C759" s="43"/>
      <c r="D759" s="43"/>
      <c r="E759" s="43"/>
      <c r="F759" s="43"/>
      <c r="G759" s="43" t="s">
        <v>111</v>
      </c>
      <c r="H759" s="43"/>
      <c r="I759" s="44">
        <f>I767+I770+I787+I806+I774+I773</f>
        <v>10759.4</v>
      </c>
      <c r="J759" s="130">
        <f>J767+J770+J787+J806+J774+J773</f>
        <v>0</v>
      </c>
      <c r="K759" s="130">
        <f>K767+K770+K787+K806+K774+K773</f>
        <v>10759.4</v>
      </c>
      <c r="L759" s="130">
        <f>L767+L770+L787+L806+L774+L773</f>
        <v>10621.4</v>
      </c>
      <c r="M759" s="130">
        <f>M767+M770+M787+M806+M774+M773</f>
        <v>0</v>
      </c>
      <c r="N759" s="135"/>
      <c r="O759" s="135"/>
      <c r="P759" s="135"/>
      <c r="Q759" s="135"/>
      <c r="R759" s="130">
        <f>R767+R770+R787+R806+R774+R773</f>
        <v>10621.4</v>
      </c>
      <c r="S759" s="55"/>
    </row>
    <row r="760" spans="1:19" ht="18">
      <c r="A760" s="61" t="s">
        <v>123</v>
      </c>
      <c r="B760" s="43" t="s">
        <v>99</v>
      </c>
      <c r="C760" s="43"/>
      <c r="D760" s="43"/>
      <c r="E760" s="43"/>
      <c r="F760" s="43"/>
      <c r="G760" s="43" t="s">
        <v>112</v>
      </c>
      <c r="H760" s="43"/>
      <c r="I760" s="44">
        <f>I798+I794</f>
        <v>4221</v>
      </c>
      <c r="J760" s="130">
        <f>J798+J794</f>
        <v>0</v>
      </c>
      <c r="K760" s="130">
        <f>K798+K794</f>
        <v>4221</v>
      </c>
      <c r="L760" s="130">
        <f>L798</f>
        <v>1206</v>
      </c>
      <c r="M760" s="130">
        <f>M798+M794</f>
        <v>0</v>
      </c>
      <c r="N760" s="135"/>
      <c r="O760" s="135"/>
      <c r="P760" s="135"/>
      <c r="Q760" s="135"/>
      <c r="R760" s="130">
        <f>R798+R794</f>
        <v>1206</v>
      </c>
      <c r="S760" s="55"/>
    </row>
    <row r="761" spans="1:19" ht="18">
      <c r="A761" s="61" t="s">
        <v>127</v>
      </c>
      <c r="B761" s="43" t="s">
        <v>99</v>
      </c>
      <c r="C761" s="43" t="s">
        <v>78</v>
      </c>
      <c r="D761" s="43"/>
      <c r="E761" s="43"/>
      <c r="F761" s="25"/>
      <c r="G761" s="25"/>
      <c r="H761" s="25"/>
      <c r="I761" s="44">
        <f>I762</f>
        <v>6321.599999999999</v>
      </c>
      <c r="J761" s="130">
        <f>J762</f>
        <v>0</v>
      </c>
      <c r="K761" s="130">
        <f>K762</f>
        <v>6321.599999999999</v>
      </c>
      <c r="L761" s="130">
        <f>L762</f>
        <v>6183.599999999999</v>
      </c>
      <c r="M761" s="130">
        <f>M762</f>
        <v>0</v>
      </c>
      <c r="N761" s="135"/>
      <c r="O761" s="135"/>
      <c r="P761" s="135"/>
      <c r="Q761" s="135"/>
      <c r="R761" s="130">
        <f>R762</f>
        <v>6183.599999999999</v>
      </c>
      <c r="S761" s="55"/>
    </row>
    <row r="762" spans="1:19" ht="71.25">
      <c r="A762" s="61" t="s">
        <v>205</v>
      </c>
      <c r="B762" s="43" t="s">
        <v>99</v>
      </c>
      <c r="C762" s="43" t="s">
        <v>78</v>
      </c>
      <c r="D762" s="43" t="s">
        <v>86</v>
      </c>
      <c r="E762" s="43"/>
      <c r="F762" s="43"/>
      <c r="G762" s="43"/>
      <c r="H762" s="43"/>
      <c r="I762" s="44">
        <f>I763+I774</f>
        <v>6321.599999999999</v>
      </c>
      <c r="J762" s="130">
        <f>J763+J774</f>
        <v>0</v>
      </c>
      <c r="K762" s="130">
        <f>K763+K774</f>
        <v>6321.599999999999</v>
      </c>
      <c r="L762" s="130">
        <f>L763+L774</f>
        <v>6183.599999999999</v>
      </c>
      <c r="M762" s="130">
        <f>M763+M774</f>
        <v>0</v>
      </c>
      <c r="N762" s="135"/>
      <c r="O762" s="135"/>
      <c r="P762" s="135"/>
      <c r="Q762" s="135"/>
      <c r="R762" s="130">
        <f>R763+R774</f>
        <v>6183.599999999999</v>
      </c>
      <c r="S762" s="55"/>
    </row>
    <row r="763" spans="1:19" ht="23.25" customHeight="1">
      <c r="A763" s="106" t="s">
        <v>53</v>
      </c>
      <c r="B763" s="25" t="s">
        <v>99</v>
      </c>
      <c r="C763" s="25" t="s">
        <v>78</v>
      </c>
      <c r="D763" s="25" t="s">
        <v>86</v>
      </c>
      <c r="E763" s="25" t="s">
        <v>302</v>
      </c>
      <c r="F763" s="25"/>
      <c r="G763" s="25"/>
      <c r="H763" s="25"/>
      <c r="I763" s="26">
        <f>I764</f>
        <v>6183.599999999999</v>
      </c>
      <c r="J763" s="131">
        <f>J764</f>
        <v>0</v>
      </c>
      <c r="K763" s="131">
        <f>K764</f>
        <v>6183.599999999999</v>
      </c>
      <c r="L763" s="131">
        <f>L764</f>
        <v>6183.599999999999</v>
      </c>
      <c r="M763" s="131">
        <f>M764</f>
        <v>0</v>
      </c>
      <c r="N763" s="135"/>
      <c r="O763" s="135"/>
      <c r="P763" s="135"/>
      <c r="Q763" s="135"/>
      <c r="R763" s="131">
        <f>R764</f>
        <v>6183.599999999999</v>
      </c>
      <c r="S763" s="55"/>
    </row>
    <row r="764" spans="1:19" ht="45">
      <c r="A764" s="107" t="s">
        <v>129</v>
      </c>
      <c r="B764" s="25" t="s">
        <v>99</v>
      </c>
      <c r="C764" s="25" t="s">
        <v>78</v>
      </c>
      <c r="D764" s="25" t="s">
        <v>86</v>
      </c>
      <c r="E764" s="25" t="s">
        <v>264</v>
      </c>
      <c r="F764" s="25"/>
      <c r="G764" s="25"/>
      <c r="H764" s="25"/>
      <c r="I764" s="26">
        <f>I765+I768+I771</f>
        <v>6183.599999999999</v>
      </c>
      <c r="J764" s="131">
        <f>J765+J768+J771</f>
        <v>0</v>
      </c>
      <c r="K764" s="131">
        <f>K765+K768+K771</f>
        <v>6183.599999999999</v>
      </c>
      <c r="L764" s="131">
        <f>L765+L768+L771</f>
        <v>6183.599999999999</v>
      </c>
      <c r="M764" s="131">
        <f>M765+M768+M771</f>
        <v>0</v>
      </c>
      <c r="N764" s="135"/>
      <c r="O764" s="135"/>
      <c r="P764" s="135"/>
      <c r="Q764" s="135"/>
      <c r="R764" s="131">
        <f>R765+R768+R771</f>
        <v>6183.599999999999</v>
      </c>
      <c r="S764" s="55"/>
    </row>
    <row r="765" spans="1:19" ht="90">
      <c r="A765" s="106" t="s">
        <v>208</v>
      </c>
      <c r="B765" s="25" t="s">
        <v>99</v>
      </c>
      <c r="C765" s="25" t="s">
        <v>78</v>
      </c>
      <c r="D765" s="25" t="s">
        <v>86</v>
      </c>
      <c r="E765" s="25" t="s">
        <v>264</v>
      </c>
      <c r="F765" s="25" t="s">
        <v>130</v>
      </c>
      <c r="G765" s="25"/>
      <c r="H765" s="25"/>
      <c r="I765" s="26">
        <f aca="true" t="shared" si="185" ref="I765:M766">I766</f>
        <v>5741.4</v>
      </c>
      <c r="J765" s="131">
        <f t="shared" si="185"/>
        <v>0</v>
      </c>
      <c r="K765" s="131">
        <f t="shared" si="185"/>
        <v>5741.4</v>
      </c>
      <c r="L765" s="131">
        <f t="shared" si="185"/>
        <v>5741.4</v>
      </c>
      <c r="M765" s="131">
        <f t="shared" si="185"/>
        <v>0</v>
      </c>
      <c r="N765" s="135"/>
      <c r="O765" s="135"/>
      <c r="P765" s="135"/>
      <c r="Q765" s="135"/>
      <c r="R765" s="131">
        <f>R766</f>
        <v>5741.4</v>
      </c>
      <c r="S765" s="55"/>
    </row>
    <row r="766" spans="1:19" ht="45">
      <c r="A766" s="106" t="s">
        <v>207</v>
      </c>
      <c r="B766" s="25" t="s">
        <v>99</v>
      </c>
      <c r="C766" s="25" t="s">
        <v>78</v>
      </c>
      <c r="D766" s="25" t="s">
        <v>86</v>
      </c>
      <c r="E766" s="25" t="s">
        <v>264</v>
      </c>
      <c r="F766" s="25" t="s">
        <v>131</v>
      </c>
      <c r="G766" s="25"/>
      <c r="H766" s="25"/>
      <c r="I766" s="26">
        <f t="shared" si="185"/>
        <v>5741.4</v>
      </c>
      <c r="J766" s="131">
        <f t="shared" si="185"/>
        <v>0</v>
      </c>
      <c r="K766" s="131">
        <f t="shared" si="185"/>
        <v>5741.4</v>
      </c>
      <c r="L766" s="131">
        <f t="shared" si="185"/>
        <v>5741.4</v>
      </c>
      <c r="M766" s="131">
        <f t="shared" si="185"/>
        <v>0</v>
      </c>
      <c r="N766" s="135"/>
      <c r="O766" s="135"/>
      <c r="P766" s="135"/>
      <c r="Q766" s="135"/>
      <c r="R766" s="131">
        <f>R767</f>
        <v>5741.4</v>
      </c>
      <c r="S766" s="55"/>
    </row>
    <row r="767" spans="1:19" ht="21" customHeight="1">
      <c r="A767" s="108" t="s">
        <v>122</v>
      </c>
      <c r="B767" s="27" t="s">
        <v>99</v>
      </c>
      <c r="C767" s="27" t="s">
        <v>78</v>
      </c>
      <c r="D767" s="27" t="s">
        <v>86</v>
      </c>
      <c r="E767" s="27" t="s">
        <v>264</v>
      </c>
      <c r="F767" s="27" t="s">
        <v>131</v>
      </c>
      <c r="G767" s="27" t="s">
        <v>111</v>
      </c>
      <c r="H767" s="27"/>
      <c r="I767" s="28">
        <v>5741.4</v>
      </c>
      <c r="J767" s="132">
        <v>0</v>
      </c>
      <c r="K767" s="132">
        <f>I767+J767</f>
        <v>5741.4</v>
      </c>
      <c r="L767" s="132">
        <v>5741.4</v>
      </c>
      <c r="M767" s="133">
        <v>0</v>
      </c>
      <c r="N767" s="133"/>
      <c r="O767" s="133"/>
      <c r="P767" s="133"/>
      <c r="Q767" s="133"/>
      <c r="R767" s="133">
        <f>L767+M767</f>
        <v>5741.4</v>
      </c>
      <c r="S767" s="55"/>
    </row>
    <row r="768" spans="1:19" ht="45">
      <c r="A768" s="109" t="s">
        <v>224</v>
      </c>
      <c r="B768" s="25" t="s">
        <v>99</v>
      </c>
      <c r="C768" s="25" t="s">
        <v>78</v>
      </c>
      <c r="D768" s="25" t="s">
        <v>86</v>
      </c>
      <c r="E768" s="25" t="s">
        <v>264</v>
      </c>
      <c r="F768" s="25" t="s">
        <v>132</v>
      </c>
      <c r="G768" s="25"/>
      <c r="H768" s="25"/>
      <c r="I768" s="26">
        <f aca="true" t="shared" si="186" ref="I768:M769">I769</f>
        <v>441.2</v>
      </c>
      <c r="J768" s="131">
        <f t="shared" si="186"/>
        <v>0</v>
      </c>
      <c r="K768" s="131">
        <f t="shared" si="186"/>
        <v>441.2</v>
      </c>
      <c r="L768" s="131">
        <f t="shared" si="186"/>
        <v>441.2</v>
      </c>
      <c r="M768" s="131">
        <f t="shared" si="186"/>
        <v>0</v>
      </c>
      <c r="N768" s="135"/>
      <c r="O768" s="135"/>
      <c r="P768" s="135"/>
      <c r="Q768" s="135"/>
      <c r="R768" s="131">
        <f>R769</f>
        <v>441.2</v>
      </c>
      <c r="S768" s="55"/>
    </row>
    <row r="769" spans="1:19" ht="45">
      <c r="A769" s="109" t="s">
        <v>210</v>
      </c>
      <c r="B769" s="25" t="s">
        <v>99</v>
      </c>
      <c r="C769" s="25" t="s">
        <v>78</v>
      </c>
      <c r="D769" s="25" t="s">
        <v>86</v>
      </c>
      <c r="E769" s="25" t="s">
        <v>264</v>
      </c>
      <c r="F769" s="25" t="s">
        <v>133</v>
      </c>
      <c r="G769" s="25"/>
      <c r="H769" s="25"/>
      <c r="I769" s="26">
        <f t="shared" si="186"/>
        <v>441.2</v>
      </c>
      <c r="J769" s="131">
        <f t="shared" si="186"/>
        <v>0</v>
      </c>
      <c r="K769" s="131">
        <f t="shared" si="186"/>
        <v>441.2</v>
      </c>
      <c r="L769" s="131">
        <f t="shared" si="186"/>
        <v>441.2</v>
      </c>
      <c r="M769" s="131">
        <f t="shared" si="186"/>
        <v>0</v>
      </c>
      <c r="N769" s="135"/>
      <c r="O769" s="135"/>
      <c r="P769" s="135"/>
      <c r="Q769" s="135"/>
      <c r="R769" s="131">
        <f>R770</f>
        <v>441.2</v>
      </c>
      <c r="S769" s="55"/>
    </row>
    <row r="770" spans="1:19" ht="21" customHeight="1">
      <c r="A770" s="108" t="s">
        <v>122</v>
      </c>
      <c r="B770" s="27" t="s">
        <v>99</v>
      </c>
      <c r="C770" s="27" t="s">
        <v>78</v>
      </c>
      <c r="D770" s="27" t="s">
        <v>86</v>
      </c>
      <c r="E770" s="27" t="s">
        <v>264</v>
      </c>
      <c r="F770" s="27" t="s">
        <v>133</v>
      </c>
      <c r="G770" s="27" t="s">
        <v>111</v>
      </c>
      <c r="H770" s="27"/>
      <c r="I770" s="28">
        <v>441.2</v>
      </c>
      <c r="J770" s="132">
        <v>0</v>
      </c>
      <c r="K770" s="132">
        <f>I770+J770</f>
        <v>441.2</v>
      </c>
      <c r="L770" s="132">
        <v>441.2</v>
      </c>
      <c r="M770" s="133">
        <v>0</v>
      </c>
      <c r="N770" s="133"/>
      <c r="O770" s="133"/>
      <c r="P770" s="133"/>
      <c r="Q770" s="133"/>
      <c r="R770" s="133">
        <f>L770+M770</f>
        <v>441.2</v>
      </c>
      <c r="S770" s="55"/>
    </row>
    <row r="771" spans="1:19" ht="18">
      <c r="A771" s="109" t="s">
        <v>141</v>
      </c>
      <c r="B771" s="25" t="s">
        <v>99</v>
      </c>
      <c r="C771" s="25" t="s">
        <v>78</v>
      </c>
      <c r="D771" s="25" t="s">
        <v>86</v>
      </c>
      <c r="E771" s="25" t="s">
        <v>264</v>
      </c>
      <c r="F771" s="25" t="s">
        <v>140</v>
      </c>
      <c r="G771" s="25"/>
      <c r="H771" s="27"/>
      <c r="I771" s="26">
        <f aca="true" t="shared" si="187" ref="I771:M772">I772</f>
        <v>1</v>
      </c>
      <c r="J771" s="131">
        <f t="shared" si="187"/>
        <v>0</v>
      </c>
      <c r="K771" s="131">
        <f t="shared" si="187"/>
        <v>1</v>
      </c>
      <c r="L771" s="131">
        <f t="shared" si="187"/>
        <v>1</v>
      </c>
      <c r="M771" s="131">
        <f t="shared" si="187"/>
        <v>0</v>
      </c>
      <c r="N771" s="135"/>
      <c r="O771" s="135"/>
      <c r="P771" s="135"/>
      <c r="Q771" s="135"/>
      <c r="R771" s="131">
        <f>R772</f>
        <v>1</v>
      </c>
      <c r="S771" s="55"/>
    </row>
    <row r="772" spans="1:19" ht="18">
      <c r="A772" s="109" t="s">
        <v>143</v>
      </c>
      <c r="B772" s="25" t="s">
        <v>99</v>
      </c>
      <c r="C772" s="25" t="s">
        <v>78</v>
      </c>
      <c r="D772" s="25" t="s">
        <v>86</v>
      </c>
      <c r="E772" s="25" t="s">
        <v>264</v>
      </c>
      <c r="F772" s="25" t="s">
        <v>142</v>
      </c>
      <c r="G772" s="25"/>
      <c r="H772" s="27"/>
      <c r="I772" s="26">
        <f t="shared" si="187"/>
        <v>1</v>
      </c>
      <c r="J772" s="131">
        <f t="shared" si="187"/>
        <v>0</v>
      </c>
      <c r="K772" s="131">
        <f t="shared" si="187"/>
        <v>1</v>
      </c>
      <c r="L772" s="131">
        <f t="shared" si="187"/>
        <v>1</v>
      </c>
      <c r="M772" s="131">
        <f t="shared" si="187"/>
        <v>0</v>
      </c>
      <c r="N772" s="135"/>
      <c r="O772" s="135"/>
      <c r="P772" s="135"/>
      <c r="Q772" s="135"/>
      <c r="R772" s="131">
        <f>R773</f>
        <v>1</v>
      </c>
      <c r="S772" s="55"/>
    </row>
    <row r="773" spans="1:19" ht="23.25" customHeight="1">
      <c r="A773" s="110" t="s">
        <v>122</v>
      </c>
      <c r="B773" s="27" t="s">
        <v>99</v>
      </c>
      <c r="C773" s="27" t="s">
        <v>78</v>
      </c>
      <c r="D773" s="27" t="s">
        <v>86</v>
      </c>
      <c r="E773" s="27" t="s">
        <v>264</v>
      </c>
      <c r="F773" s="27" t="s">
        <v>142</v>
      </c>
      <c r="G773" s="27" t="s">
        <v>111</v>
      </c>
      <c r="H773" s="27"/>
      <c r="I773" s="28">
        <v>1</v>
      </c>
      <c r="J773" s="132">
        <v>0</v>
      </c>
      <c r="K773" s="132">
        <f>I773+J773</f>
        <v>1</v>
      </c>
      <c r="L773" s="132">
        <v>1</v>
      </c>
      <c r="M773" s="133">
        <v>0</v>
      </c>
      <c r="N773" s="133"/>
      <c r="O773" s="133"/>
      <c r="P773" s="133"/>
      <c r="Q773" s="133"/>
      <c r="R773" s="133">
        <f>L773+M773</f>
        <v>1</v>
      </c>
      <c r="S773" s="55"/>
    </row>
    <row r="774" spans="1:19" ht="22.5" customHeight="1">
      <c r="A774" s="66" t="s">
        <v>65</v>
      </c>
      <c r="B774" s="43" t="s">
        <v>99</v>
      </c>
      <c r="C774" s="43" t="s">
        <v>78</v>
      </c>
      <c r="D774" s="43" t="s">
        <v>117</v>
      </c>
      <c r="E774" s="43"/>
      <c r="F774" s="43"/>
      <c r="G774" s="43"/>
      <c r="H774" s="43"/>
      <c r="I774" s="44">
        <f aca="true" t="shared" si="188" ref="I774:M776">I775</f>
        <v>138</v>
      </c>
      <c r="J774" s="130">
        <f t="shared" si="188"/>
        <v>0</v>
      </c>
      <c r="K774" s="130">
        <f t="shared" si="188"/>
        <v>138</v>
      </c>
      <c r="L774" s="130">
        <f t="shared" si="188"/>
        <v>0</v>
      </c>
      <c r="M774" s="130">
        <f t="shared" si="188"/>
        <v>0</v>
      </c>
      <c r="N774" s="135"/>
      <c r="O774" s="135"/>
      <c r="P774" s="135"/>
      <c r="Q774" s="135"/>
      <c r="R774" s="130">
        <f>R775</f>
        <v>0</v>
      </c>
      <c r="S774" s="55"/>
    </row>
    <row r="775" spans="1:19" ht="75">
      <c r="A775" s="106" t="s">
        <v>227</v>
      </c>
      <c r="B775" s="25" t="s">
        <v>99</v>
      </c>
      <c r="C775" s="25" t="s">
        <v>78</v>
      </c>
      <c r="D775" s="25" t="s">
        <v>117</v>
      </c>
      <c r="E775" s="25" t="s">
        <v>303</v>
      </c>
      <c r="F775" s="25"/>
      <c r="G775" s="25"/>
      <c r="H775" s="25"/>
      <c r="I775" s="26">
        <f t="shared" si="188"/>
        <v>138</v>
      </c>
      <c r="J775" s="131">
        <f t="shared" si="188"/>
        <v>0</v>
      </c>
      <c r="K775" s="131">
        <f t="shared" si="188"/>
        <v>138</v>
      </c>
      <c r="L775" s="131">
        <f t="shared" si="188"/>
        <v>0</v>
      </c>
      <c r="M775" s="131">
        <f t="shared" si="188"/>
        <v>0</v>
      </c>
      <c r="N775" s="135"/>
      <c r="O775" s="135"/>
      <c r="P775" s="135"/>
      <c r="Q775" s="135"/>
      <c r="R775" s="131">
        <f>R776</f>
        <v>0</v>
      </c>
      <c r="S775" s="55"/>
    </row>
    <row r="776" spans="1:19" ht="45">
      <c r="A776" s="106" t="s">
        <v>193</v>
      </c>
      <c r="B776" s="25" t="s">
        <v>99</v>
      </c>
      <c r="C776" s="25" t="s">
        <v>78</v>
      </c>
      <c r="D776" s="25" t="s">
        <v>117</v>
      </c>
      <c r="E776" s="25" t="s">
        <v>410</v>
      </c>
      <c r="F776" s="25"/>
      <c r="G776" s="25"/>
      <c r="H776" s="25"/>
      <c r="I776" s="26">
        <f t="shared" si="188"/>
        <v>138</v>
      </c>
      <c r="J776" s="131">
        <f t="shared" si="188"/>
        <v>0</v>
      </c>
      <c r="K776" s="131">
        <f t="shared" si="188"/>
        <v>138</v>
      </c>
      <c r="L776" s="131">
        <f t="shared" si="188"/>
        <v>0</v>
      </c>
      <c r="M776" s="131">
        <f t="shared" si="188"/>
        <v>0</v>
      </c>
      <c r="N776" s="135"/>
      <c r="O776" s="135"/>
      <c r="P776" s="135"/>
      <c r="Q776" s="135"/>
      <c r="R776" s="131">
        <f>R777</f>
        <v>0</v>
      </c>
      <c r="S776" s="55"/>
    </row>
    <row r="777" spans="1:19" ht="18">
      <c r="A777" s="109" t="s">
        <v>190</v>
      </c>
      <c r="B777" s="25" t="s">
        <v>99</v>
      </c>
      <c r="C777" s="25" t="s">
        <v>78</v>
      </c>
      <c r="D777" s="25" t="s">
        <v>117</v>
      </c>
      <c r="E777" s="25" t="s">
        <v>411</v>
      </c>
      <c r="F777" s="25"/>
      <c r="G777" s="25"/>
      <c r="H777" s="25"/>
      <c r="I777" s="26">
        <f>I779</f>
        <v>138</v>
      </c>
      <c r="J777" s="131">
        <f>J779</f>
        <v>0</v>
      </c>
      <c r="K777" s="131">
        <f>K779</f>
        <v>138</v>
      </c>
      <c r="L777" s="131">
        <f>L779</f>
        <v>0</v>
      </c>
      <c r="M777" s="131">
        <f>M779</f>
        <v>0</v>
      </c>
      <c r="N777" s="135"/>
      <c r="O777" s="135"/>
      <c r="P777" s="135"/>
      <c r="Q777" s="135"/>
      <c r="R777" s="131">
        <f>R779</f>
        <v>0</v>
      </c>
      <c r="S777" s="55"/>
    </row>
    <row r="778" spans="1:19" ht="45">
      <c r="A778" s="109" t="s">
        <v>135</v>
      </c>
      <c r="B778" s="25" t="s">
        <v>99</v>
      </c>
      <c r="C778" s="25" t="s">
        <v>78</v>
      </c>
      <c r="D778" s="25" t="s">
        <v>117</v>
      </c>
      <c r="E778" s="25" t="s">
        <v>411</v>
      </c>
      <c r="F778" s="25" t="s">
        <v>134</v>
      </c>
      <c r="G778" s="25"/>
      <c r="H778" s="25"/>
      <c r="I778" s="26">
        <f aca="true" t="shared" si="189" ref="I778:M779">I779</f>
        <v>138</v>
      </c>
      <c r="J778" s="131">
        <f t="shared" si="189"/>
        <v>0</v>
      </c>
      <c r="K778" s="131">
        <f t="shared" si="189"/>
        <v>138</v>
      </c>
      <c r="L778" s="131">
        <f t="shared" si="189"/>
        <v>0</v>
      </c>
      <c r="M778" s="131">
        <f t="shared" si="189"/>
        <v>0</v>
      </c>
      <c r="N778" s="135"/>
      <c r="O778" s="135"/>
      <c r="P778" s="135"/>
      <c r="Q778" s="135"/>
      <c r="R778" s="131">
        <f>R779</f>
        <v>0</v>
      </c>
      <c r="S778" s="55"/>
    </row>
    <row r="779" spans="1:19" ht="75">
      <c r="A779" s="106" t="s">
        <v>310</v>
      </c>
      <c r="B779" s="25" t="s">
        <v>99</v>
      </c>
      <c r="C779" s="25" t="s">
        <v>78</v>
      </c>
      <c r="D779" s="25" t="s">
        <v>117</v>
      </c>
      <c r="E779" s="25" t="s">
        <v>411</v>
      </c>
      <c r="F779" s="25" t="s">
        <v>309</v>
      </c>
      <c r="G779" s="25"/>
      <c r="H779" s="25"/>
      <c r="I779" s="26">
        <f t="shared" si="189"/>
        <v>138</v>
      </c>
      <c r="J779" s="131">
        <f t="shared" si="189"/>
        <v>0</v>
      </c>
      <c r="K779" s="131">
        <f t="shared" si="189"/>
        <v>138</v>
      </c>
      <c r="L779" s="131">
        <f t="shared" si="189"/>
        <v>0</v>
      </c>
      <c r="M779" s="131">
        <f t="shared" si="189"/>
        <v>0</v>
      </c>
      <c r="N779" s="135"/>
      <c r="O779" s="135"/>
      <c r="P779" s="135"/>
      <c r="Q779" s="135"/>
      <c r="R779" s="131">
        <f>R780</f>
        <v>0</v>
      </c>
      <c r="S779" s="55"/>
    </row>
    <row r="780" spans="1:19" ht="24.75" customHeight="1">
      <c r="A780" s="110" t="s">
        <v>122</v>
      </c>
      <c r="B780" s="27" t="s">
        <v>99</v>
      </c>
      <c r="C780" s="27" t="s">
        <v>78</v>
      </c>
      <c r="D780" s="27" t="s">
        <v>117</v>
      </c>
      <c r="E780" s="27" t="s">
        <v>411</v>
      </c>
      <c r="F780" s="27" t="s">
        <v>309</v>
      </c>
      <c r="G780" s="27" t="s">
        <v>111</v>
      </c>
      <c r="H780" s="27"/>
      <c r="I780" s="28">
        <v>138</v>
      </c>
      <c r="J780" s="132">
        <v>0</v>
      </c>
      <c r="K780" s="132">
        <f>I780+J780</f>
        <v>138</v>
      </c>
      <c r="L780" s="132">
        <v>0</v>
      </c>
      <c r="M780" s="133">
        <v>0</v>
      </c>
      <c r="N780" s="133"/>
      <c r="O780" s="133"/>
      <c r="P780" s="133"/>
      <c r="Q780" s="133"/>
      <c r="R780" s="133">
        <f>L780+M780</f>
        <v>0</v>
      </c>
      <c r="S780" s="55"/>
    </row>
    <row r="781" spans="1:19" ht="18">
      <c r="A781" s="61" t="s">
        <v>67</v>
      </c>
      <c r="B781" s="43" t="s">
        <v>99</v>
      </c>
      <c r="C781" s="43" t="s">
        <v>83</v>
      </c>
      <c r="D781" s="25"/>
      <c r="E781" s="25"/>
      <c r="F781" s="25"/>
      <c r="G781" s="25"/>
      <c r="H781" s="25"/>
      <c r="I781" s="44">
        <f aca="true" t="shared" si="190" ref="I781:M783">I782</f>
        <v>750</v>
      </c>
      <c r="J781" s="130">
        <f t="shared" si="190"/>
        <v>0</v>
      </c>
      <c r="K781" s="130">
        <f t="shared" si="190"/>
        <v>750</v>
      </c>
      <c r="L781" s="130">
        <f t="shared" si="190"/>
        <v>750</v>
      </c>
      <c r="M781" s="130">
        <f t="shared" si="190"/>
        <v>0</v>
      </c>
      <c r="N781" s="135"/>
      <c r="O781" s="135"/>
      <c r="P781" s="135"/>
      <c r="Q781" s="135"/>
      <c r="R781" s="130">
        <f>R782</f>
        <v>750</v>
      </c>
      <c r="S781" s="55"/>
    </row>
    <row r="782" spans="1:19" ht="18">
      <c r="A782" s="66" t="s">
        <v>69</v>
      </c>
      <c r="B782" s="43" t="s">
        <v>99</v>
      </c>
      <c r="C782" s="43" t="s">
        <v>83</v>
      </c>
      <c r="D782" s="43" t="s">
        <v>84</v>
      </c>
      <c r="E782" s="25"/>
      <c r="F782" s="25"/>
      <c r="G782" s="25"/>
      <c r="H782" s="25"/>
      <c r="I782" s="44">
        <f t="shared" si="190"/>
        <v>750</v>
      </c>
      <c r="J782" s="130">
        <f t="shared" si="190"/>
        <v>0</v>
      </c>
      <c r="K782" s="130">
        <f t="shared" si="190"/>
        <v>750</v>
      </c>
      <c r="L782" s="130">
        <f t="shared" si="190"/>
        <v>750</v>
      </c>
      <c r="M782" s="130">
        <f t="shared" si="190"/>
        <v>0</v>
      </c>
      <c r="N782" s="135"/>
      <c r="O782" s="135"/>
      <c r="P782" s="135"/>
      <c r="Q782" s="135"/>
      <c r="R782" s="130">
        <f>R783</f>
        <v>750</v>
      </c>
      <c r="S782" s="55"/>
    </row>
    <row r="783" spans="1:19" ht="23.25" customHeight="1">
      <c r="A783" s="109" t="s">
        <v>53</v>
      </c>
      <c r="B783" s="25" t="s">
        <v>99</v>
      </c>
      <c r="C783" s="25" t="s">
        <v>83</v>
      </c>
      <c r="D783" s="25" t="s">
        <v>84</v>
      </c>
      <c r="E783" s="25" t="s">
        <v>265</v>
      </c>
      <c r="F783" s="25"/>
      <c r="G783" s="25"/>
      <c r="H783" s="25"/>
      <c r="I783" s="26">
        <f t="shared" si="190"/>
        <v>750</v>
      </c>
      <c r="J783" s="131">
        <f t="shared" si="190"/>
        <v>0</v>
      </c>
      <c r="K783" s="131">
        <f t="shared" si="190"/>
        <v>750</v>
      </c>
      <c r="L783" s="131">
        <f t="shared" si="190"/>
        <v>750</v>
      </c>
      <c r="M783" s="131">
        <f t="shared" si="190"/>
        <v>0</v>
      </c>
      <c r="N783" s="135"/>
      <c r="O783" s="135"/>
      <c r="P783" s="135"/>
      <c r="Q783" s="135"/>
      <c r="R783" s="131">
        <f>R784</f>
        <v>750</v>
      </c>
      <c r="S783" s="55"/>
    </row>
    <row r="784" spans="1:19" ht="75">
      <c r="A784" s="109" t="s">
        <v>200</v>
      </c>
      <c r="B784" s="25" t="s">
        <v>99</v>
      </c>
      <c r="C784" s="25" t="s">
        <v>83</v>
      </c>
      <c r="D784" s="25" t="s">
        <v>84</v>
      </c>
      <c r="E784" s="25" t="s">
        <v>304</v>
      </c>
      <c r="F784" s="25"/>
      <c r="G784" s="25"/>
      <c r="H784" s="25"/>
      <c r="I784" s="26">
        <f>I786</f>
        <v>750</v>
      </c>
      <c r="J784" s="131">
        <f>J786</f>
        <v>0</v>
      </c>
      <c r="K784" s="131">
        <f>K786</f>
        <v>750</v>
      </c>
      <c r="L784" s="131">
        <f>L786</f>
        <v>750</v>
      </c>
      <c r="M784" s="131">
        <f>M786</f>
        <v>0</v>
      </c>
      <c r="N784" s="135"/>
      <c r="O784" s="135"/>
      <c r="P784" s="135"/>
      <c r="Q784" s="135"/>
      <c r="R784" s="131">
        <f>R786</f>
        <v>750</v>
      </c>
      <c r="S784" s="55"/>
    </row>
    <row r="785" spans="1:19" ht="18">
      <c r="A785" s="109" t="s">
        <v>141</v>
      </c>
      <c r="B785" s="25" t="s">
        <v>99</v>
      </c>
      <c r="C785" s="25" t="s">
        <v>83</v>
      </c>
      <c r="D785" s="25" t="s">
        <v>84</v>
      </c>
      <c r="E785" s="25" t="s">
        <v>304</v>
      </c>
      <c r="F785" s="25" t="s">
        <v>140</v>
      </c>
      <c r="G785" s="25"/>
      <c r="H785" s="25"/>
      <c r="I785" s="26">
        <f aca="true" t="shared" si="191" ref="I785:M786">I786</f>
        <v>750</v>
      </c>
      <c r="J785" s="131">
        <f t="shared" si="191"/>
        <v>0</v>
      </c>
      <c r="K785" s="131">
        <f t="shared" si="191"/>
        <v>750</v>
      </c>
      <c r="L785" s="131">
        <f t="shared" si="191"/>
        <v>750</v>
      </c>
      <c r="M785" s="131">
        <f t="shared" si="191"/>
        <v>0</v>
      </c>
      <c r="N785" s="135"/>
      <c r="O785" s="135"/>
      <c r="P785" s="135"/>
      <c r="Q785" s="135"/>
      <c r="R785" s="131">
        <f>R786</f>
        <v>750</v>
      </c>
      <c r="S785" s="55"/>
    </row>
    <row r="786" spans="1:19" ht="75">
      <c r="A786" s="109" t="s">
        <v>474</v>
      </c>
      <c r="B786" s="25" t="s">
        <v>99</v>
      </c>
      <c r="C786" s="25" t="s">
        <v>83</v>
      </c>
      <c r="D786" s="25" t="s">
        <v>84</v>
      </c>
      <c r="E786" s="25" t="s">
        <v>304</v>
      </c>
      <c r="F786" s="25" t="s">
        <v>162</v>
      </c>
      <c r="G786" s="25"/>
      <c r="H786" s="25"/>
      <c r="I786" s="26">
        <f t="shared" si="191"/>
        <v>750</v>
      </c>
      <c r="J786" s="131">
        <f t="shared" si="191"/>
        <v>0</v>
      </c>
      <c r="K786" s="131">
        <f t="shared" si="191"/>
        <v>750</v>
      </c>
      <c r="L786" s="131">
        <f t="shared" si="191"/>
        <v>750</v>
      </c>
      <c r="M786" s="131">
        <f t="shared" si="191"/>
        <v>0</v>
      </c>
      <c r="N786" s="135"/>
      <c r="O786" s="135"/>
      <c r="P786" s="135"/>
      <c r="Q786" s="135"/>
      <c r="R786" s="131">
        <f>R787</f>
        <v>750</v>
      </c>
      <c r="S786" s="55"/>
    </row>
    <row r="787" spans="1:19" ht="24.75" customHeight="1">
      <c r="A787" s="108" t="s">
        <v>122</v>
      </c>
      <c r="B787" s="27" t="s">
        <v>99</v>
      </c>
      <c r="C787" s="27" t="s">
        <v>83</v>
      </c>
      <c r="D787" s="27" t="s">
        <v>84</v>
      </c>
      <c r="E787" s="27" t="s">
        <v>304</v>
      </c>
      <c r="F787" s="27" t="s">
        <v>162</v>
      </c>
      <c r="G787" s="27" t="s">
        <v>111</v>
      </c>
      <c r="H787" s="27"/>
      <c r="I787" s="28">
        <v>750</v>
      </c>
      <c r="J787" s="132">
        <v>0</v>
      </c>
      <c r="K787" s="132">
        <f>I787+J787</f>
        <v>750</v>
      </c>
      <c r="L787" s="132">
        <v>750</v>
      </c>
      <c r="M787" s="133">
        <v>0</v>
      </c>
      <c r="N787" s="133"/>
      <c r="O787" s="133"/>
      <c r="P787" s="133"/>
      <c r="Q787" s="133"/>
      <c r="R787" s="133">
        <f>L787+M787</f>
        <v>750</v>
      </c>
      <c r="S787" s="55"/>
    </row>
    <row r="788" spans="1:19" ht="18">
      <c r="A788" s="66" t="s">
        <v>75</v>
      </c>
      <c r="B788" s="43" t="s">
        <v>99</v>
      </c>
      <c r="C788" s="43" t="s">
        <v>92</v>
      </c>
      <c r="D788" s="43"/>
      <c r="E788" s="43"/>
      <c r="F788" s="43"/>
      <c r="G788" s="43"/>
      <c r="H788" s="43"/>
      <c r="I788" s="44">
        <f>I789</f>
        <v>4221</v>
      </c>
      <c r="J788" s="130">
        <f>J789</f>
        <v>0</v>
      </c>
      <c r="K788" s="130">
        <f>K789</f>
        <v>4221</v>
      </c>
      <c r="L788" s="130">
        <f>L789</f>
        <v>1206</v>
      </c>
      <c r="M788" s="130">
        <f>M789</f>
        <v>0</v>
      </c>
      <c r="N788" s="135"/>
      <c r="O788" s="135"/>
      <c r="P788" s="135"/>
      <c r="Q788" s="135"/>
      <c r="R788" s="130">
        <f>R789</f>
        <v>1206</v>
      </c>
      <c r="S788" s="55"/>
    </row>
    <row r="789" spans="1:19" ht="18">
      <c r="A789" s="66" t="s">
        <v>90</v>
      </c>
      <c r="B789" s="43" t="s">
        <v>99</v>
      </c>
      <c r="C789" s="43" t="s">
        <v>92</v>
      </c>
      <c r="D789" s="43" t="s">
        <v>79</v>
      </c>
      <c r="E789" s="43"/>
      <c r="F789" s="43"/>
      <c r="G789" s="43"/>
      <c r="H789" s="43"/>
      <c r="I789" s="44">
        <f aca="true" t="shared" si="192" ref="I789:M797">I790</f>
        <v>4221</v>
      </c>
      <c r="J789" s="130">
        <f t="shared" si="192"/>
        <v>0</v>
      </c>
      <c r="K789" s="130">
        <f t="shared" si="192"/>
        <v>4221</v>
      </c>
      <c r="L789" s="130">
        <f t="shared" si="192"/>
        <v>1206</v>
      </c>
      <c r="M789" s="130">
        <f t="shared" si="192"/>
        <v>0</v>
      </c>
      <c r="N789" s="135"/>
      <c r="O789" s="135"/>
      <c r="P789" s="135"/>
      <c r="Q789" s="135"/>
      <c r="R789" s="130">
        <f>R790</f>
        <v>1206</v>
      </c>
      <c r="S789" s="55"/>
    </row>
    <row r="790" spans="1:19" ht="22.5" customHeight="1">
      <c r="A790" s="109" t="s">
        <v>53</v>
      </c>
      <c r="B790" s="25" t="s">
        <v>99</v>
      </c>
      <c r="C790" s="25" t="s">
        <v>92</v>
      </c>
      <c r="D790" s="25" t="s">
        <v>79</v>
      </c>
      <c r="E790" s="25" t="s">
        <v>265</v>
      </c>
      <c r="F790" s="43"/>
      <c r="G790" s="43"/>
      <c r="H790" s="43"/>
      <c r="I790" s="26">
        <f>I795+I791</f>
        <v>4221</v>
      </c>
      <c r="J790" s="131">
        <f>J795+J791</f>
        <v>0</v>
      </c>
      <c r="K790" s="131">
        <f>K795+K791</f>
        <v>4221</v>
      </c>
      <c r="L790" s="131">
        <f>L795+L791</f>
        <v>1206</v>
      </c>
      <c r="M790" s="131">
        <f>M795+M791</f>
        <v>0</v>
      </c>
      <c r="N790" s="135"/>
      <c r="O790" s="135"/>
      <c r="P790" s="135"/>
      <c r="Q790" s="135"/>
      <c r="R790" s="131">
        <f>R795+R791</f>
        <v>1206</v>
      </c>
      <c r="S790" s="55"/>
    </row>
    <row r="791" spans="1:19" ht="150">
      <c r="A791" s="109" t="s">
        <v>472</v>
      </c>
      <c r="B791" s="25" t="s">
        <v>99</v>
      </c>
      <c r="C791" s="25" t="s">
        <v>92</v>
      </c>
      <c r="D791" s="25" t="s">
        <v>79</v>
      </c>
      <c r="E791" s="25" t="s">
        <v>473</v>
      </c>
      <c r="F791" s="25"/>
      <c r="G791" s="25"/>
      <c r="H791" s="25"/>
      <c r="I791" s="26">
        <f>I792</f>
        <v>2412</v>
      </c>
      <c r="J791" s="131">
        <f>J792</f>
        <v>0</v>
      </c>
      <c r="K791" s="131">
        <f>K792</f>
        <v>2412</v>
      </c>
      <c r="L791" s="131">
        <f>L792</f>
        <v>0</v>
      </c>
      <c r="M791" s="131">
        <f>M792</f>
        <v>0</v>
      </c>
      <c r="N791" s="135"/>
      <c r="O791" s="135"/>
      <c r="P791" s="135"/>
      <c r="Q791" s="135"/>
      <c r="R791" s="131">
        <f>R792</f>
        <v>0</v>
      </c>
      <c r="S791" s="55"/>
    </row>
    <row r="792" spans="1:19" ht="30">
      <c r="A792" s="109" t="s">
        <v>145</v>
      </c>
      <c r="B792" s="25" t="s">
        <v>99</v>
      </c>
      <c r="C792" s="25" t="s">
        <v>92</v>
      </c>
      <c r="D792" s="25" t="s">
        <v>79</v>
      </c>
      <c r="E792" s="25" t="s">
        <v>473</v>
      </c>
      <c r="F792" s="25" t="s">
        <v>144</v>
      </c>
      <c r="G792" s="25"/>
      <c r="H792" s="25"/>
      <c r="I792" s="26">
        <f t="shared" si="192"/>
        <v>2412</v>
      </c>
      <c r="J792" s="131">
        <f t="shared" si="192"/>
        <v>0</v>
      </c>
      <c r="K792" s="131">
        <f t="shared" si="192"/>
        <v>2412</v>
      </c>
      <c r="L792" s="131">
        <f t="shared" si="192"/>
        <v>0</v>
      </c>
      <c r="M792" s="131">
        <f t="shared" si="192"/>
        <v>0</v>
      </c>
      <c r="N792" s="135"/>
      <c r="O792" s="135"/>
      <c r="P792" s="135"/>
      <c r="Q792" s="135"/>
      <c r="R792" s="131">
        <f>R793</f>
        <v>0</v>
      </c>
      <c r="S792" s="55"/>
    </row>
    <row r="793" spans="1:19" ht="45">
      <c r="A793" s="109" t="s">
        <v>158</v>
      </c>
      <c r="B793" s="25" t="s">
        <v>99</v>
      </c>
      <c r="C793" s="25" t="s">
        <v>92</v>
      </c>
      <c r="D793" s="25" t="s">
        <v>79</v>
      </c>
      <c r="E793" s="25" t="s">
        <v>473</v>
      </c>
      <c r="F793" s="25" t="s">
        <v>148</v>
      </c>
      <c r="G793" s="25"/>
      <c r="H793" s="25"/>
      <c r="I793" s="26">
        <f t="shared" si="192"/>
        <v>2412</v>
      </c>
      <c r="J793" s="131">
        <f t="shared" si="192"/>
        <v>0</v>
      </c>
      <c r="K793" s="131">
        <f t="shared" si="192"/>
        <v>2412</v>
      </c>
      <c r="L793" s="131">
        <f t="shared" si="192"/>
        <v>0</v>
      </c>
      <c r="M793" s="131">
        <f t="shared" si="192"/>
        <v>0</v>
      </c>
      <c r="N793" s="135"/>
      <c r="O793" s="135"/>
      <c r="P793" s="135"/>
      <c r="Q793" s="135"/>
      <c r="R793" s="131">
        <f>R794</f>
        <v>0</v>
      </c>
      <c r="S793" s="55"/>
    </row>
    <row r="794" spans="1:19" ht="22.5" customHeight="1">
      <c r="A794" s="108" t="s">
        <v>123</v>
      </c>
      <c r="B794" s="27" t="s">
        <v>99</v>
      </c>
      <c r="C794" s="27" t="s">
        <v>92</v>
      </c>
      <c r="D794" s="27" t="s">
        <v>79</v>
      </c>
      <c r="E794" s="27" t="s">
        <v>473</v>
      </c>
      <c r="F794" s="27" t="s">
        <v>148</v>
      </c>
      <c r="G794" s="27" t="s">
        <v>112</v>
      </c>
      <c r="H794" s="27"/>
      <c r="I794" s="28">
        <v>2412</v>
      </c>
      <c r="J794" s="132">
        <v>0</v>
      </c>
      <c r="K794" s="132">
        <f>I794+J794</f>
        <v>2412</v>
      </c>
      <c r="L794" s="132">
        <v>0</v>
      </c>
      <c r="M794" s="133">
        <v>0</v>
      </c>
      <c r="N794" s="133"/>
      <c r="O794" s="133"/>
      <c r="P794" s="133"/>
      <c r="Q794" s="133"/>
      <c r="R794" s="133">
        <f>L794+M794</f>
        <v>0</v>
      </c>
      <c r="S794" s="55"/>
    </row>
    <row r="795" spans="1:19" ht="90">
      <c r="A795" s="109" t="s">
        <v>471</v>
      </c>
      <c r="B795" s="25" t="s">
        <v>99</v>
      </c>
      <c r="C795" s="25" t="s">
        <v>92</v>
      </c>
      <c r="D795" s="25" t="s">
        <v>79</v>
      </c>
      <c r="E795" s="25" t="s">
        <v>470</v>
      </c>
      <c r="F795" s="25"/>
      <c r="G795" s="25"/>
      <c r="H795" s="25"/>
      <c r="I795" s="26">
        <f>I796</f>
        <v>1809</v>
      </c>
      <c r="J795" s="131">
        <f>J796</f>
        <v>0</v>
      </c>
      <c r="K795" s="131">
        <f>K796</f>
        <v>1809</v>
      </c>
      <c r="L795" s="131">
        <f>L796</f>
        <v>1206</v>
      </c>
      <c r="M795" s="131">
        <f>M796</f>
        <v>0</v>
      </c>
      <c r="N795" s="135"/>
      <c r="O795" s="135"/>
      <c r="P795" s="135"/>
      <c r="Q795" s="135"/>
      <c r="R795" s="131">
        <f>R796</f>
        <v>1206</v>
      </c>
      <c r="S795" s="55"/>
    </row>
    <row r="796" spans="1:19" ht="30">
      <c r="A796" s="109" t="s">
        <v>145</v>
      </c>
      <c r="B796" s="25" t="s">
        <v>99</v>
      </c>
      <c r="C796" s="25" t="s">
        <v>92</v>
      </c>
      <c r="D796" s="25" t="s">
        <v>79</v>
      </c>
      <c r="E796" s="25" t="s">
        <v>470</v>
      </c>
      <c r="F796" s="25" t="s">
        <v>144</v>
      </c>
      <c r="G796" s="25"/>
      <c r="H796" s="25"/>
      <c r="I796" s="26">
        <f t="shared" si="192"/>
        <v>1809</v>
      </c>
      <c r="J796" s="131">
        <f t="shared" si="192"/>
        <v>0</v>
      </c>
      <c r="K796" s="131">
        <f t="shared" si="192"/>
        <v>1809</v>
      </c>
      <c r="L796" s="131">
        <f t="shared" si="192"/>
        <v>1206</v>
      </c>
      <c r="M796" s="131">
        <f t="shared" si="192"/>
        <v>0</v>
      </c>
      <c r="N796" s="135"/>
      <c r="O796" s="135"/>
      <c r="P796" s="135"/>
      <c r="Q796" s="135"/>
      <c r="R796" s="131">
        <f>R797</f>
        <v>1206</v>
      </c>
      <c r="S796" s="55"/>
    </row>
    <row r="797" spans="1:19" ht="45">
      <c r="A797" s="109" t="s">
        <v>158</v>
      </c>
      <c r="B797" s="25" t="s">
        <v>99</v>
      </c>
      <c r="C797" s="25" t="s">
        <v>92</v>
      </c>
      <c r="D797" s="25" t="s">
        <v>79</v>
      </c>
      <c r="E797" s="25" t="s">
        <v>470</v>
      </c>
      <c r="F797" s="25" t="s">
        <v>148</v>
      </c>
      <c r="G797" s="25"/>
      <c r="H797" s="25"/>
      <c r="I797" s="26">
        <f t="shared" si="192"/>
        <v>1809</v>
      </c>
      <c r="J797" s="131">
        <f t="shared" si="192"/>
        <v>0</v>
      </c>
      <c r="K797" s="131">
        <f t="shared" si="192"/>
        <v>1809</v>
      </c>
      <c r="L797" s="131">
        <f t="shared" si="192"/>
        <v>1206</v>
      </c>
      <c r="M797" s="131">
        <f t="shared" si="192"/>
        <v>0</v>
      </c>
      <c r="N797" s="135"/>
      <c r="O797" s="135"/>
      <c r="P797" s="135"/>
      <c r="Q797" s="135"/>
      <c r="R797" s="131">
        <f>R798</f>
        <v>1206</v>
      </c>
      <c r="S797" s="55"/>
    </row>
    <row r="798" spans="1:19" ht="24.75" customHeight="1">
      <c r="A798" s="108" t="s">
        <v>123</v>
      </c>
      <c r="B798" s="27" t="s">
        <v>99</v>
      </c>
      <c r="C798" s="27" t="s">
        <v>92</v>
      </c>
      <c r="D798" s="27" t="s">
        <v>79</v>
      </c>
      <c r="E798" s="27" t="s">
        <v>470</v>
      </c>
      <c r="F798" s="27" t="s">
        <v>148</v>
      </c>
      <c r="G798" s="27" t="s">
        <v>112</v>
      </c>
      <c r="H798" s="27"/>
      <c r="I798" s="28">
        <v>1809</v>
      </c>
      <c r="J798" s="132">
        <v>0</v>
      </c>
      <c r="K798" s="132">
        <f>I798+J798</f>
        <v>1809</v>
      </c>
      <c r="L798" s="132">
        <v>1206</v>
      </c>
      <c r="M798" s="133">
        <v>0</v>
      </c>
      <c r="N798" s="133"/>
      <c r="O798" s="133"/>
      <c r="P798" s="133"/>
      <c r="Q798" s="133"/>
      <c r="R798" s="133">
        <f>L798+M798</f>
        <v>1206</v>
      </c>
      <c r="S798" s="55"/>
    </row>
    <row r="799" spans="1:19" ht="28.5">
      <c r="A799" s="66" t="s">
        <v>438</v>
      </c>
      <c r="B799" s="43" t="s">
        <v>99</v>
      </c>
      <c r="C799" s="43" t="s">
        <v>117</v>
      </c>
      <c r="D799" s="43"/>
      <c r="E799" s="43"/>
      <c r="F799" s="43"/>
      <c r="G799" s="43"/>
      <c r="H799" s="43"/>
      <c r="I799" s="44">
        <f aca="true" t="shared" si="193" ref="I799:M805">I800</f>
        <v>3687.8</v>
      </c>
      <c r="J799" s="130">
        <f t="shared" si="193"/>
        <v>0</v>
      </c>
      <c r="K799" s="130">
        <f t="shared" si="193"/>
        <v>3687.8</v>
      </c>
      <c r="L799" s="130">
        <f aca="true" t="shared" si="194" ref="L799:L805">L800</f>
        <v>3687.8</v>
      </c>
      <c r="M799" s="130">
        <f t="shared" si="193"/>
        <v>0</v>
      </c>
      <c r="N799" s="135"/>
      <c r="O799" s="135"/>
      <c r="P799" s="135"/>
      <c r="Q799" s="135"/>
      <c r="R799" s="130">
        <f aca="true" t="shared" si="195" ref="R799:R805">R800</f>
        <v>3687.8</v>
      </c>
      <c r="S799" s="55"/>
    </row>
    <row r="800" spans="1:19" ht="34.5" customHeight="1">
      <c r="A800" s="66" t="s">
        <v>439</v>
      </c>
      <c r="B800" s="43" t="s">
        <v>99</v>
      </c>
      <c r="C800" s="43" t="s">
        <v>117</v>
      </c>
      <c r="D800" s="43" t="s">
        <v>78</v>
      </c>
      <c r="E800" s="43"/>
      <c r="F800" s="43"/>
      <c r="G800" s="43"/>
      <c r="H800" s="43"/>
      <c r="I800" s="44">
        <f t="shared" si="193"/>
        <v>3687.8</v>
      </c>
      <c r="J800" s="130">
        <f t="shared" si="193"/>
        <v>0</v>
      </c>
      <c r="K800" s="130">
        <f t="shared" si="193"/>
        <v>3687.8</v>
      </c>
      <c r="L800" s="130">
        <f t="shared" si="194"/>
        <v>3687.8</v>
      </c>
      <c r="M800" s="130">
        <f t="shared" si="193"/>
        <v>0</v>
      </c>
      <c r="N800" s="135"/>
      <c r="O800" s="135"/>
      <c r="P800" s="135"/>
      <c r="Q800" s="135"/>
      <c r="R800" s="130">
        <f t="shared" si="195"/>
        <v>3687.8</v>
      </c>
      <c r="S800" s="55"/>
    </row>
    <row r="801" spans="1:19" ht="25.5" customHeight="1">
      <c r="A801" s="109" t="s">
        <v>53</v>
      </c>
      <c r="B801" s="25" t="s">
        <v>99</v>
      </c>
      <c r="C801" s="25" t="s">
        <v>117</v>
      </c>
      <c r="D801" s="25" t="s">
        <v>78</v>
      </c>
      <c r="E801" s="25" t="s">
        <v>265</v>
      </c>
      <c r="F801" s="43"/>
      <c r="G801" s="43"/>
      <c r="H801" s="43"/>
      <c r="I801" s="26">
        <f t="shared" si="193"/>
        <v>3687.8</v>
      </c>
      <c r="J801" s="131">
        <f t="shared" si="193"/>
        <v>0</v>
      </c>
      <c r="K801" s="131">
        <f t="shared" si="193"/>
        <v>3687.8</v>
      </c>
      <c r="L801" s="131">
        <f t="shared" si="194"/>
        <v>3687.8</v>
      </c>
      <c r="M801" s="131">
        <f t="shared" si="193"/>
        <v>0</v>
      </c>
      <c r="N801" s="135"/>
      <c r="O801" s="135"/>
      <c r="P801" s="135"/>
      <c r="Q801" s="135"/>
      <c r="R801" s="131">
        <f t="shared" si="195"/>
        <v>3687.8</v>
      </c>
      <c r="S801" s="55"/>
    </row>
    <row r="802" spans="1:19" ht="30">
      <c r="A802" s="109" t="s">
        <v>187</v>
      </c>
      <c r="B802" s="25" t="s">
        <v>99</v>
      </c>
      <c r="C802" s="25" t="s">
        <v>117</v>
      </c>
      <c r="D802" s="25" t="s">
        <v>78</v>
      </c>
      <c r="E802" s="25" t="s">
        <v>265</v>
      </c>
      <c r="F802" s="25"/>
      <c r="G802" s="25"/>
      <c r="H802" s="25"/>
      <c r="I802" s="26">
        <f t="shared" si="193"/>
        <v>3687.8</v>
      </c>
      <c r="J802" s="131">
        <f t="shared" si="193"/>
        <v>0</v>
      </c>
      <c r="K802" s="131">
        <f t="shared" si="193"/>
        <v>3687.8</v>
      </c>
      <c r="L802" s="131">
        <f t="shared" si="194"/>
        <v>3687.8</v>
      </c>
      <c r="M802" s="131">
        <f t="shared" si="193"/>
        <v>0</v>
      </c>
      <c r="N802" s="135"/>
      <c r="O802" s="135"/>
      <c r="P802" s="135"/>
      <c r="Q802" s="135"/>
      <c r="R802" s="131">
        <f t="shared" si="195"/>
        <v>3687.8</v>
      </c>
      <c r="S802" s="55"/>
    </row>
    <row r="803" spans="1:19" ht="75">
      <c r="A803" s="109" t="s">
        <v>49</v>
      </c>
      <c r="B803" s="25" t="s">
        <v>99</v>
      </c>
      <c r="C803" s="25" t="s">
        <v>117</v>
      </c>
      <c r="D803" s="25" t="s">
        <v>78</v>
      </c>
      <c r="E803" s="25" t="s">
        <v>305</v>
      </c>
      <c r="F803" s="25"/>
      <c r="G803" s="25"/>
      <c r="H803" s="25"/>
      <c r="I803" s="26">
        <f t="shared" si="193"/>
        <v>3687.8</v>
      </c>
      <c r="J803" s="131">
        <f t="shared" si="193"/>
        <v>0</v>
      </c>
      <c r="K803" s="131">
        <f t="shared" si="193"/>
        <v>3687.8</v>
      </c>
      <c r="L803" s="131">
        <f t="shared" si="194"/>
        <v>3687.8</v>
      </c>
      <c r="M803" s="131">
        <f t="shared" si="193"/>
        <v>0</v>
      </c>
      <c r="N803" s="135"/>
      <c r="O803" s="135"/>
      <c r="P803" s="135"/>
      <c r="Q803" s="135"/>
      <c r="R803" s="131">
        <f t="shared" si="195"/>
        <v>3687.8</v>
      </c>
      <c r="S803" s="55"/>
    </row>
    <row r="804" spans="1:19" ht="30">
      <c r="A804" s="109" t="s">
        <v>188</v>
      </c>
      <c r="B804" s="25" t="s">
        <v>99</v>
      </c>
      <c r="C804" s="25" t="s">
        <v>117</v>
      </c>
      <c r="D804" s="25" t="s">
        <v>78</v>
      </c>
      <c r="E804" s="25" t="s">
        <v>305</v>
      </c>
      <c r="F804" s="25" t="s">
        <v>170</v>
      </c>
      <c r="G804" s="25"/>
      <c r="H804" s="25"/>
      <c r="I804" s="26">
        <f t="shared" si="193"/>
        <v>3687.8</v>
      </c>
      <c r="J804" s="131">
        <f t="shared" si="193"/>
        <v>0</v>
      </c>
      <c r="K804" s="131">
        <f t="shared" si="193"/>
        <v>3687.8</v>
      </c>
      <c r="L804" s="131">
        <f t="shared" si="194"/>
        <v>3687.8</v>
      </c>
      <c r="M804" s="131">
        <f t="shared" si="193"/>
        <v>0</v>
      </c>
      <c r="N804" s="135"/>
      <c r="O804" s="135"/>
      <c r="P804" s="135"/>
      <c r="Q804" s="135"/>
      <c r="R804" s="131">
        <f t="shared" si="195"/>
        <v>3687.8</v>
      </c>
      <c r="S804" s="55"/>
    </row>
    <row r="805" spans="1:19" ht="18">
      <c r="A805" s="109" t="s">
        <v>172</v>
      </c>
      <c r="B805" s="25" t="s">
        <v>99</v>
      </c>
      <c r="C805" s="25" t="s">
        <v>117</v>
      </c>
      <c r="D805" s="25" t="s">
        <v>78</v>
      </c>
      <c r="E805" s="25" t="s">
        <v>305</v>
      </c>
      <c r="F805" s="25" t="s">
        <v>171</v>
      </c>
      <c r="G805" s="25"/>
      <c r="H805" s="25"/>
      <c r="I805" s="26">
        <f t="shared" si="193"/>
        <v>3687.8</v>
      </c>
      <c r="J805" s="131">
        <f t="shared" si="193"/>
        <v>0</v>
      </c>
      <c r="K805" s="131">
        <f t="shared" si="193"/>
        <v>3687.8</v>
      </c>
      <c r="L805" s="131">
        <f t="shared" si="194"/>
        <v>3687.8</v>
      </c>
      <c r="M805" s="131">
        <f t="shared" si="193"/>
        <v>0</v>
      </c>
      <c r="N805" s="135"/>
      <c r="O805" s="135"/>
      <c r="P805" s="135"/>
      <c r="Q805" s="135"/>
      <c r="R805" s="131">
        <f t="shared" si="195"/>
        <v>3687.8</v>
      </c>
      <c r="S805" s="55"/>
    </row>
    <row r="806" spans="1:19" ht="21" customHeight="1">
      <c r="A806" s="108" t="s">
        <v>122</v>
      </c>
      <c r="B806" s="27" t="s">
        <v>99</v>
      </c>
      <c r="C806" s="27" t="s">
        <v>117</v>
      </c>
      <c r="D806" s="27" t="s">
        <v>78</v>
      </c>
      <c r="E806" s="27" t="s">
        <v>305</v>
      </c>
      <c r="F806" s="27" t="s">
        <v>171</v>
      </c>
      <c r="G806" s="27" t="s">
        <v>111</v>
      </c>
      <c r="H806" s="27"/>
      <c r="I806" s="28">
        <v>3687.8</v>
      </c>
      <c r="J806" s="132">
        <v>0</v>
      </c>
      <c r="K806" s="132">
        <f>I806+J806</f>
        <v>3687.8</v>
      </c>
      <c r="L806" s="132">
        <v>3687.8</v>
      </c>
      <c r="M806" s="133">
        <v>0</v>
      </c>
      <c r="N806" s="133"/>
      <c r="O806" s="133"/>
      <c r="P806" s="133"/>
      <c r="Q806" s="133"/>
      <c r="R806" s="133">
        <f>L806+M806</f>
        <v>3687.8</v>
      </c>
      <c r="S806" s="55"/>
    </row>
    <row r="807" spans="1:19" ht="13.5" customHeight="1">
      <c r="A807" s="114" t="s">
        <v>120</v>
      </c>
      <c r="B807" s="67"/>
      <c r="C807" s="67"/>
      <c r="D807" s="67"/>
      <c r="E807" s="67"/>
      <c r="F807" s="67"/>
      <c r="G807" s="67"/>
      <c r="H807" s="67"/>
      <c r="I807" s="31">
        <f aca="true" t="shared" si="196" ref="I807:M808">I7+I37+I50+I214+I282+I608+I758+I443</f>
        <v>884876</v>
      </c>
      <c r="J807" s="134">
        <f t="shared" si="196"/>
        <v>20000</v>
      </c>
      <c r="K807" s="134">
        <f t="shared" si="196"/>
        <v>904876</v>
      </c>
      <c r="L807" s="134">
        <f t="shared" si="196"/>
        <v>1023480.5999999999</v>
      </c>
      <c r="M807" s="134">
        <f t="shared" si="196"/>
        <v>0</v>
      </c>
      <c r="N807" s="135"/>
      <c r="O807" s="135"/>
      <c r="P807" s="135"/>
      <c r="Q807" s="135"/>
      <c r="R807" s="134">
        <f>R7+R37+R50+R214+R282+R608+R758+R443</f>
        <v>1023480.5999999999</v>
      </c>
      <c r="S807" s="55"/>
    </row>
    <row r="808" spans="1:19" ht="12" customHeight="1">
      <c r="A808" s="114" t="s">
        <v>122</v>
      </c>
      <c r="B808" s="67"/>
      <c r="C808" s="67"/>
      <c r="D808" s="67"/>
      <c r="E808" s="67"/>
      <c r="F808" s="67"/>
      <c r="G808" s="68" t="s">
        <v>111</v>
      </c>
      <c r="H808" s="67"/>
      <c r="I808" s="31">
        <f t="shared" si="196"/>
        <v>388469.6</v>
      </c>
      <c r="J808" s="134">
        <f t="shared" si="196"/>
        <v>0</v>
      </c>
      <c r="K808" s="134">
        <f t="shared" si="196"/>
        <v>388469.6</v>
      </c>
      <c r="L808" s="134">
        <f t="shared" si="196"/>
        <v>385200.69999999995</v>
      </c>
      <c r="M808" s="134">
        <f t="shared" si="196"/>
        <v>0</v>
      </c>
      <c r="N808" s="135"/>
      <c r="O808" s="135"/>
      <c r="P808" s="135"/>
      <c r="Q808" s="135"/>
      <c r="R808" s="134">
        <f>R8+R38+R51+R215+R283+R609+R759+R444</f>
        <v>385200.69999999995</v>
      </c>
      <c r="S808" s="55"/>
    </row>
    <row r="809" spans="1:19" ht="18">
      <c r="A809" s="114" t="s">
        <v>123</v>
      </c>
      <c r="B809" s="67"/>
      <c r="C809" s="67"/>
      <c r="D809" s="67"/>
      <c r="E809" s="67"/>
      <c r="F809" s="67"/>
      <c r="G809" s="68" t="s">
        <v>112</v>
      </c>
      <c r="H809" s="67"/>
      <c r="I809" s="31">
        <f>I52+I216+I284+I610+I760+I445</f>
        <v>496406.3999999999</v>
      </c>
      <c r="J809" s="134">
        <f>J52+J216+J284+J610+J760+J445</f>
        <v>20000</v>
      </c>
      <c r="K809" s="134">
        <f>K52+K216+K284+K610+K760+K445</f>
        <v>516406.3999999999</v>
      </c>
      <c r="L809" s="134">
        <f>L52+L216+L284+L610+L760+L445</f>
        <v>638279.9</v>
      </c>
      <c r="M809" s="134">
        <f>M52+M216+M284+M610+M760+M445</f>
        <v>0</v>
      </c>
      <c r="N809" s="135"/>
      <c r="O809" s="135"/>
      <c r="P809" s="135"/>
      <c r="Q809" s="135"/>
      <c r="R809" s="134">
        <f>R52+R216+R284+R610+R760+R445</f>
        <v>638279.9</v>
      </c>
      <c r="S809" s="55"/>
    </row>
    <row r="810" spans="1:18" ht="18">
      <c r="A810" s="168"/>
      <c r="B810" s="168"/>
      <c r="C810" s="168"/>
      <c r="D810" s="168"/>
      <c r="E810" s="168"/>
      <c r="F810" s="168"/>
      <c r="G810" s="168"/>
      <c r="H810" s="168"/>
      <c r="I810" s="168"/>
      <c r="J810" s="141"/>
      <c r="K810" s="141"/>
      <c r="L810" s="142"/>
      <c r="M810" s="142"/>
      <c r="N810" s="142"/>
      <c r="O810" s="142"/>
      <c r="P810" s="142"/>
      <c r="Q810" s="142"/>
      <c r="R810" s="142"/>
    </row>
    <row r="811" spans="1:18" ht="18">
      <c r="A811" s="69"/>
      <c r="B811" s="69"/>
      <c r="C811" s="69"/>
      <c r="D811" s="69"/>
      <c r="E811" s="69"/>
      <c r="F811" s="69"/>
      <c r="G811" s="69"/>
      <c r="H811" s="69"/>
      <c r="I811" s="69"/>
      <c r="J811" s="143"/>
      <c r="K811" s="143"/>
      <c r="L811" s="142"/>
      <c r="M811" s="142"/>
      <c r="N811" s="142"/>
      <c r="O811" s="142"/>
      <c r="P811" s="142"/>
      <c r="Q811" s="142"/>
      <c r="R811" s="142"/>
    </row>
    <row r="812" spans="1:11" ht="18">
      <c r="A812" s="70"/>
      <c r="B812" s="71"/>
      <c r="C812" s="71"/>
      <c r="D812" s="71"/>
      <c r="E812" s="71"/>
      <c r="F812" s="71"/>
      <c r="G812" s="71"/>
      <c r="H812" s="71"/>
      <c r="I812" s="72"/>
      <c r="J812" s="72"/>
      <c r="K812" s="72"/>
    </row>
    <row r="813" spans="1:11" ht="18">
      <c r="A813" s="70"/>
      <c r="B813" s="71"/>
      <c r="C813" s="71"/>
      <c r="D813" s="73"/>
      <c r="E813" s="71"/>
      <c r="F813" s="71"/>
      <c r="G813" s="71"/>
      <c r="H813" s="71"/>
      <c r="I813" s="72"/>
      <c r="J813" s="72"/>
      <c r="K813" s="72"/>
    </row>
    <row r="814" spans="1:11" ht="18">
      <c r="A814" s="70"/>
      <c r="B814" s="71"/>
      <c r="C814" s="71"/>
      <c r="D814" s="71"/>
      <c r="E814" s="71"/>
      <c r="F814" s="71"/>
      <c r="G814" s="71"/>
      <c r="H814" s="71"/>
      <c r="I814" s="72"/>
      <c r="J814" s="72"/>
      <c r="K814" s="72"/>
    </row>
    <row r="815" spans="1:11" ht="18">
      <c r="A815" s="70"/>
      <c r="B815" s="71"/>
      <c r="C815" s="71"/>
      <c r="D815" s="71"/>
      <c r="E815" s="71"/>
      <c r="F815" s="71"/>
      <c r="G815" s="71"/>
      <c r="H815" s="71"/>
      <c r="I815" s="72"/>
      <c r="J815" s="72"/>
      <c r="K815" s="72"/>
    </row>
    <row r="816" spans="1:11" ht="18">
      <c r="A816" s="70"/>
      <c r="B816" s="71"/>
      <c r="C816" s="71"/>
      <c r="D816" s="71"/>
      <c r="E816" s="71"/>
      <c r="F816" s="71"/>
      <c r="G816" s="71"/>
      <c r="H816" s="71"/>
      <c r="I816" s="72"/>
      <c r="J816" s="72"/>
      <c r="K816" s="72"/>
    </row>
    <row r="817" spans="1:11" ht="18">
      <c r="A817" s="70"/>
      <c r="B817" s="71"/>
      <c r="C817" s="71"/>
      <c r="D817" s="71"/>
      <c r="E817" s="71"/>
      <c r="F817" s="71"/>
      <c r="G817" s="71"/>
      <c r="H817" s="71"/>
      <c r="I817" s="72"/>
      <c r="J817" s="72"/>
      <c r="K817" s="72"/>
    </row>
    <row r="818" spans="1:11" ht="18">
      <c r="A818" s="70"/>
      <c r="B818" s="71"/>
      <c r="C818" s="71"/>
      <c r="D818" s="71"/>
      <c r="E818" s="71"/>
      <c r="F818" s="71"/>
      <c r="G818" s="71"/>
      <c r="H818" s="71"/>
      <c r="I818" s="72"/>
      <c r="J818" s="72"/>
      <c r="K818" s="72"/>
    </row>
    <row r="819" spans="1:11" ht="18">
      <c r="A819" s="70"/>
      <c r="B819" s="71"/>
      <c r="C819" s="71"/>
      <c r="D819" s="71"/>
      <c r="E819" s="71"/>
      <c r="F819" s="71"/>
      <c r="G819" s="71"/>
      <c r="H819" s="71"/>
      <c r="I819" s="72"/>
      <c r="J819" s="72"/>
      <c r="K819" s="72"/>
    </row>
    <row r="820" spans="1:11" ht="18">
      <c r="A820" s="70"/>
      <c r="B820" s="71"/>
      <c r="C820" s="71"/>
      <c r="D820" s="71"/>
      <c r="E820" s="71"/>
      <c r="F820" s="71"/>
      <c r="G820" s="71"/>
      <c r="H820" s="71"/>
      <c r="I820" s="72"/>
      <c r="J820" s="72"/>
      <c r="K820" s="72"/>
    </row>
    <row r="821" spans="1:11" ht="18">
      <c r="A821" s="70"/>
      <c r="B821" s="71"/>
      <c r="C821" s="71"/>
      <c r="D821" s="71"/>
      <c r="E821" s="71"/>
      <c r="F821" s="71"/>
      <c r="G821" s="71"/>
      <c r="H821" s="71"/>
      <c r="I821" s="72"/>
      <c r="J821" s="72"/>
      <c r="K821" s="72"/>
    </row>
    <row r="822" spans="1:11" ht="18">
      <c r="A822" s="70"/>
      <c r="B822" s="71"/>
      <c r="C822" s="71"/>
      <c r="D822" s="71"/>
      <c r="E822" s="71"/>
      <c r="F822" s="71"/>
      <c r="G822" s="71"/>
      <c r="H822" s="71"/>
      <c r="I822" s="72"/>
      <c r="J822" s="72"/>
      <c r="K822" s="72"/>
    </row>
    <row r="823" spans="1:11" ht="18">
      <c r="A823" s="70"/>
      <c r="B823" s="71"/>
      <c r="C823" s="71"/>
      <c r="D823" s="71"/>
      <c r="E823" s="71"/>
      <c r="F823" s="71"/>
      <c r="G823" s="71"/>
      <c r="H823" s="71"/>
      <c r="I823" s="72"/>
      <c r="J823" s="72"/>
      <c r="K823" s="72"/>
    </row>
    <row r="824" spans="1:11" ht="18">
      <c r="A824" s="70"/>
      <c r="B824" s="71"/>
      <c r="C824" s="71"/>
      <c r="D824" s="71"/>
      <c r="E824" s="71"/>
      <c r="F824" s="71"/>
      <c r="G824" s="71"/>
      <c r="H824" s="71"/>
      <c r="I824" s="72"/>
      <c r="J824" s="72"/>
      <c r="K824" s="72"/>
    </row>
    <row r="825" spans="1:11" ht="18">
      <c r="A825" s="70"/>
      <c r="B825" s="71"/>
      <c r="C825" s="71"/>
      <c r="D825" s="71"/>
      <c r="E825" s="71"/>
      <c r="F825" s="71"/>
      <c r="G825" s="71"/>
      <c r="H825" s="71"/>
      <c r="I825" s="72"/>
      <c r="J825" s="72"/>
      <c r="K825" s="72"/>
    </row>
    <row r="826" spans="1:11" ht="18">
      <c r="A826" s="70"/>
      <c r="B826" s="71"/>
      <c r="C826" s="71"/>
      <c r="D826" s="71"/>
      <c r="E826" s="71"/>
      <c r="F826" s="71"/>
      <c r="G826" s="71"/>
      <c r="H826" s="71"/>
      <c r="I826" s="72"/>
      <c r="J826" s="72"/>
      <c r="K826" s="72"/>
    </row>
    <row r="827" spans="1:11" ht="18">
      <c r="A827" s="70"/>
      <c r="B827" s="71"/>
      <c r="C827" s="71"/>
      <c r="D827" s="71"/>
      <c r="E827" s="71"/>
      <c r="F827" s="71"/>
      <c r="G827" s="71"/>
      <c r="H827" s="71"/>
      <c r="I827" s="72"/>
      <c r="J827" s="72"/>
      <c r="K827" s="72"/>
    </row>
    <row r="828" spans="1:11" ht="18">
      <c r="A828" s="70"/>
      <c r="B828" s="71"/>
      <c r="C828" s="71"/>
      <c r="D828" s="71"/>
      <c r="E828" s="71"/>
      <c r="F828" s="71"/>
      <c r="G828" s="71"/>
      <c r="H828" s="71"/>
      <c r="I828" s="72"/>
      <c r="J828" s="72"/>
      <c r="K828" s="72"/>
    </row>
    <row r="829" spans="1:11" ht="18">
      <c r="A829" s="70"/>
      <c r="B829" s="71"/>
      <c r="C829" s="71"/>
      <c r="D829" s="71"/>
      <c r="E829" s="71"/>
      <c r="F829" s="71"/>
      <c r="G829" s="71"/>
      <c r="H829" s="71"/>
      <c r="I829" s="72"/>
      <c r="J829" s="72"/>
      <c r="K829" s="72"/>
    </row>
    <row r="830" spans="1:11" ht="18">
      <c r="A830" s="70"/>
      <c r="B830" s="71"/>
      <c r="C830" s="71"/>
      <c r="D830" s="71"/>
      <c r="E830" s="71"/>
      <c r="F830" s="71"/>
      <c r="G830" s="71"/>
      <c r="H830" s="71"/>
      <c r="I830" s="72"/>
      <c r="J830" s="72"/>
      <c r="K830" s="72"/>
    </row>
    <row r="831" spans="1:11" ht="18">
      <c r="A831" s="70"/>
      <c r="B831" s="71"/>
      <c r="C831" s="71"/>
      <c r="D831" s="71"/>
      <c r="E831" s="71"/>
      <c r="F831" s="71"/>
      <c r="G831" s="71"/>
      <c r="H831" s="71"/>
      <c r="I831" s="72"/>
      <c r="J831" s="72"/>
      <c r="K831" s="72"/>
    </row>
    <row r="832" spans="1:11" ht="18">
      <c r="A832" s="70"/>
      <c r="B832" s="71"/>
      <c r="C832" s="71"/>
      <c r="D832" s="71"/>
      <c r="E832" s="71"/>
      <c r="F832" s="71"/>
      <c r="G832" s="71"/>
      <c r="H832" s="71"/>
      <c r="I832" s="72"/>
      <c r="J832" s="72"/>
      <c r="K832" s="72"/>
    </row>
    <row r="833" spans="1:11" ht="18">
      <c r="A833" s="70"/>
      <c r="B833" s="71"/>
      <c r="C833" s="71"/>
      <c r="D833" s="71"/>
      <c r="E833" s="71"/>
      <c r="F833" s="71"/>
      <c r="G833" s="71"/>
      <c r="H833" s="71"/>
      <c r="I833" s="72"/>
      <c r="J833" s="72"/>
      <c r="K833" s="72"/>
    </row>
    <row r="834" spans="1:11" ht="18">
      <c r="A834" s="70"/>
      <c r="B834" s="71"/>
      <c r="C834" s="71"/>
      <c r="D834" s="71"/>
      <c r="E834" s="71"/>
      <c r="F834" s="71"/>
      <c r="G834" s="71"/>
      <c r="H834" s="71"/>
      <c r="I834" s="72"/>
      <c r="J834" s="72"/>
      <c r="K834" s="72"/>
    </row>
    <row r="835" spans="1:11" ht="18">
      <c r="A835" s="70"/>
      <c r="B835" s="71"/>
      <c r="C835" s="71"/>
      <c r="D835" s="71"/>
      <c r="E835" s="71"/>
      <c r="F835" s="71"/>
      <c r="G835" s="71"/>
      <c r="H835" s="71"/>
      <c r="I835" s="72"/>
      <c r="J835" s="72"/>
      <c r="K835" s="72"/>
    </row>
    <row r="836" spans="1:11" ht="18">
      <c r="A836" s="70"/>
      <c r="B836" s="71"/>
      <c r="C836" s="71"/>
      <c r="D836" s="71"/>
      <c r="E836" s="71"/>
      <c r="F836" s="71"/>
      <c r="G836" s="71"/>
      <c r="H836" s="71"/>
      <c r="I836" s="72"/>
      <c r="J836" s="72"/>
      <c r="K836" s="72"/>
    </row>
    <row r="837" spans="1:11" ht="18">
      <c r="A837" s="70"/>
      <c r="B837" s="71"/>
      <c r="C837" s="71"/>
      <c r="D837" s="71"/>
      <c r="E837" s="71"/>
      <c r="F837" s="71"/>
      <c r="G837" s="71"/>
      <c r="H837" s="71"/>
      <c r="I837" s="72"/>
      <c r="J837" s="72"/>
      <c r="K837" s="72"/>
    </row>
    <row r="838" spans="1:11" ht="18">
      <c r="A838" s="70"/>
      <c r="B838" s="71"/>
      <c r="C838" s="71"/>
      <c r="D838" s="71"/>
      <c r="E838" s="71"/>
      <c r="F838" s="71"/>
      <c r="G838" s="71"/>
      <c r="H838" s="71"/>
      <c r="I838" s="72"/>
      <c r="J838" s="72"/>
      <c r="K838" s="72"/>
    </row>
    <row r="839" spans="1:11" ht="18">
      <c r="A839" s="70"/>
      <c r="B839" s="71"/>
      <c r="C839" s="71"/>
      <c r="D839" s="71"/>
      <c r="E839" s="71"/>
      <c r="F839" s="71"/>
      <c r="G839" s="71"/>
      <c r="H839" s="71"/>
      <c r="I839" s="72"/>
      <c r="J839" s="72"/>
      <c r="K839" s="72"/>
    </row>
    <row r="840" spans="1:11" ht="18">
      <c r="A840" s="70"/>
      <c r="B840" s="71"/>
      <c r="C840" s="71"/>
      <c r="D840" s="71"/>
      <c r="E840" s="71"/>
      <c r="F840" s="71"/>
      <c r="G840" s="71"/>
      <c r="H840" s="71"/>
      <c r="I840" s="72"/>
      <c r="J840" s="72"/>
      <c r="K840" s="72"/>
    </row>
    <row r="841" spans="1:11" ht="18">
      <c r="A841" s="70"/>
      <c r="B841" s="71"/>
      <c r="C841" s="71"/>
      <c r="D841" s="71"/>
      <c r="E841" s="71"/>
      <c r="F841" s="71"/>
      <c r="G841" s="71"/>
      <c r="H841" s="71"/>
      <c r="I841" s="72"/>
      <c r="J841" s="72"/>
      <c r="K841" s="72"/>
    </row>
    <row r="842" spans="1:11" ht="18">
      <c r="A842" s="70"/>
      <c r="B842" s="71"/>
      <c r="C842" s="71"/>
      <c r="D842" s="71"/>
      <c r="E842" s="71"/>
      <c r="F842" s="71"/>
      <c r="G842" s="71"/>
      <c r="H842" s="71"/>
      <c r="I842" s="72"/>
      <c r="J842" s="72"/>
      <c r="K842" s="72"/>
    </row>
    <row r="843" spans="1:11" ht="18">
      <c r="A843" s="70"/>
      <c r="B843" s="71"/>
      <c r="C843" s="71"/>
      <c r="D843" s="71"/>
      <c r="E843" s="71"/>
      <c r="F843" s="71"/>
      <c r="G843" s="71"/>
      <c r="H843" s="71"/>
      <c r="I843" s="72"/>
      <c r="J843" s="72"/>
      <c r="K843" s="72"/>
    </row>
    <row r="844" spans="1:11" ht="18">
      <c r="A844" s="70"/>
      <c r="B844" s="71"/>
      <c r="C844" s="71"/>
      <c r="D844" s="71"/>
      <c r="E844" s="71"/>
      <c r="F844" s="71"/>
      <c r="G844" s="71"/>
      <c r="H844" s="71"/>
      <c r="I844" s="72"/>
      <c r="J844" s="72"/>
      <c r="K844" s="72"/>
    </row>
    <row r="845" spans="1:11" ht="18">
      <c r="A845" s="74"/>
      <c r="B845" s="75"/>
      <c r="C845" s="75"/>
      <c r="D845" s="75"/>
      <c r="E845" s="75"/>
      <c r="F845" s="75"/>
      <c r="G845" s="75"/>
      <c r="H845" s="75"/>
      <c r="I845" s="72"/>
      <c r="J845" s="72"/>
      <c r="K845" s="72"/>
    </row>
    <row r="846" spans="1:11" ht="18">
      <c r="A846" s="74"/>
      <c r="B846" s="75"/>
      <c r="C846" s="75"/>
      <c r="D846" s="75"/>
      <c r="E846" s="75"/>
      <c r="F846" s="75"/>
      <c r="G846" s="75"/>
      <c r="H846" s="75"/>
      <c r="I846" s="72"/>
      <c r="J846" s="72"/>
      <c r="K846" s="72"/>
    </row>
    <row r="847" spans="1:11" ht="18">
      <c r="A847" s="74"/>
      <c r="B847" s="75"/>
      <c r="C847" s="75"/>
      <c r="D847" s="75"/>
      <c r="E847" s="75"/>
      <c r="F847" s="75"/>
      <c r="G847" s="75"/>
      <c r="H847" s="75"/>
      <c r="I847" s="72"/>
      <c r="J847" s="72"/>
      <c r="K847" s="72"/>
    </row>
    <row r="848" spans="1:11" ht="18">
      <c r="A848" s="74"/>
      <c r="B848" s="75"/>
      <c r="C848" s="75"/>
      <c r="D848" s="75"/>
      <c r="E848" s="75"/>
      <c r="F848" s="75"/>
      <c r="G848" s="75"/>
      <c r="H848" s="75"/>
      <c r="I848" s="72"/>
      <c r="J848" s="72"/>
      <c r="K848" s="72"/>
    </row>
    <row r="849" spans="1:11" ht="18">
      <c r="A849" s="74"/>
      <c r="B849" s="75"/>
      <c r="C849" s="75"/>
      <c r="D849" s="75"/>
      <c r="E849" s="75"/>
      <c r="F849" s="75"/>
      <c r="G849" s="75"/>
      <c r="H849" s="75"/>
      <c r="I849" s="72"/>
      <c r="J849" s="72"/>
      <c r="K849" s="72"/>
    </row>
    <row r="850" spans="1:11" ht="18">
      <c r="A850" s="74"/>
      <c r="B850" s="75"/>
      <c r="C850" s="75"/>
      <c r="D850" s="75"/>
      <c r="E850" s="75"/>
      <c r="F850" s="75"/>
      <c r="G850" s="75"/>
      <c r="H850" s="75"/>
      <c r="I850" s="72"/>
      <c r="J850" s="72"/>
      <c r="K850" s="72"/>
    </row>
    <row r="851" spans="1:11" ht="18">
      <c r="A851" s="74"/>
      <c r="B851" s="75"/>
      <c r="C851" s="75"/>
      <c r="D851" s="75"/>
      <c r="E851" s="75"/>
      <c r="F851" s="75"/>
      <c r="G851" s="75"/>
      <c r="H851" s="75"/>
      <c r="I851" s="72"/>
      <c r="J851" s="72"/>
      <c r="K851" s="72"/>
    </row>
    <row r="852" spans="1:11" ht="18">
      <c r="A852" s="74"/>
      <c r="B852" s="75"/>
      <c r="C852" s="75"/>
      <c r="D852" s="75"/>
      <c r="E852" s="75"/>
      <c r="F852" s="75"/>
      <c r="G852" s="75"/>
      <c r="H852" s="75"/>
      <c r="I852" s="72"/>
      <c r="J852" s="72"/>
      <c r="K852" s="72"/>
    </row>
    <row r="853" spans="1:11" ht="18">
      <c r="A853" s="74"/>
      <c r="B853" s="75"/>
      <c r="C853" s="75"/>
      <c r="D853" s="75"/>
      <c r="E853" s="75"/>
      <c r="F853" s="75"/>
      <c r="G853" s="75"/>
      <c r="H853" s="75"/>
      <c r="I853" s="72"/>
      <c r="J853" s="72"/>
      <c r="K853" s="72"/>
    </row>
    <row r="854" spans="1:11" ht="18">
      <c r="A854" s="74"/>
      <c r="B854" s="75"/>
      <c r="C854" s="75"/>
      <c r="D854" s="75"/>
      <c r="E854" s="75"/>
      <c r="F854" s="75"/>
      <c r="G854" s="75"/>
      <c r="H854" s="75"/>
      <c r="I854" s="72"/>
      <c r="J854" s="72"/>
      <c r="K854" s="72"/>
    </row>
    <row r="855" spans="1:11" ht="18">
      <c r="A855" s="74"/>
      <c r="B855" s="75"/>
      <c r="C855" s="75"/>
      <c r="D855" s="75"/>
      <c r="E855" s="75"/>
      <c r="F855" s="75"/>
      <c r="G855" s="75"/>
      <c r="H855" s="75"/>
      <c r="I855" s="72"/>
      <c r="J855" s="72"/>
      <c r="K855" s="72"/>
    </row>
    <row r="856" spans="1:11" ht="18">
      <c r="A856" s="74"/>
      <c r="B856" s="75"/>
      <c r="C856" s="75"/>
      <c r="D856" s="75"/>
      <c r="E856" s="75"/>
      <c r="F856" s="75"/>
      <c r="G856" s="75"/>
      <c r="H856" s="75"/>
      <c r="I856" s="72"/>
      <c r="J856" s="72"/>
      <c r="K856" s="72"/>
    </row>
    <row r="857" spans="1:11" ht="18">
      <c r="A857" s="74"/>
      <c r="B857" s="75"/>
      <c r="C857" s="75"/>
      <c r="D857" s="75"/>
      <c r="E857" s="75"/>
      <c r="F857" s="75"/>
      <c r="G857" s="75"/>
      <c r="H857" s="75"/>
      <c r="I857" s="72"/>
      <c r="J857" s="72"/>
      <c r="K857" s="72"/>
    </row>
    <row r="858" spans="1:11" ht="18">
      <c r="A858" s="74"/>
      <c r="B858" s="75"/>
      <c r="C858" s="75"/>
      <c r="D858" s="75"/>
      <c r="E858" s="75"/>
      <c r="F858" s="75"/>
      <c r="G858" s="75"/>
      <c r="H858" s="75"/>
      <c r="I858" s="72"/>
      <c r="J858" s="72"/>
      <c r="K858" s="72"/>
    </row>
    <row r="859" spans="1:11" ht="18">
      <c r="A859" s="74"/>
      <c r="B859" s="75"/>
      <c r="C859" s="75"/>
      <c r="D859" s="75"/>
      <c r="E859" s="75"/>
      <c r="F859" s="75"/>
      <c r="G859" s="75"/>
      <c r="H859" s="75"/>
      <c r="I859" s="72"/>
      <c r="J859" s="72"/>
      <c r="K859" s="72"/>
    </row>
    <row r="860" spans="1:11" ht="18">
      <c r="A860" s="74"/>
      <c r="B860" s="75"/>
      <c r="C860" s="75"/>
      <c r="D860" s="75"/>
      <c r="E860" s="75"/>
      <c r="F860" s="75"/>
      <c r="G860" s="75"/>
      <c r="H860" s="75"/>
      <c r="I860" s="72"/>
      <c r="J860" s="72"/>
      <c r="K860" s="72"/>
    </row>
    <row r="861" spans="1:11" ht="18">
      <c r="A861" s="74"/>
      <c r="B861" s="75"/>
      <c r="C861" s="75"/>
      <c r="D861" s="75"/>
      <c r="E861" s="75"/>
      <c r="F861" s="75"/>
      <c r="G861" s="75"/>
      <c r="H861" s="75"/>
      <c r="I861" s="72"/>
      <c r="J861" s="72"/>
      <c r="K861" s="72"/>
    </row>
    <row r="862" spans="1:11" ht="18">
      <c r="A862" s="74"/>
      <c r="B862" s="75"/>
      <c r="C862" s="75"/>
      <c r="D862" s="75"/>
      <c r="E862" s="75"/>
      <c r="F862" s="75"/>
      <c r="G862" s="75"/>
      <c r="H862" s="75"/>
      <c r="I862" s="72"/>
      <c r="J862" s="72"/>
      <c r="K862" s="72"/>
    </row>
    <row r="863" spans="1:11" ht="18">
      <c r="A863" s="74"/>
      <c r="B863" s="75"/>
      <c r="C863" s="75"/>
      <c r="D863" s="75"/>
      <c r="E863" s="75"/>
      <c r="F863" s="75"/>
      <c r="G863" s="75"/>
      <c r="H863" s="75"/>
      <c r="I863" s="72"/>
      <c r="J863" s="72"/>
      <c r="K863" s="72"/>
    </row>
    <row r="864" spans="1:11" ht="18">
      <c r="A864" s="74"/>
      <c r="B864" s="75"/>
      <c r="C864" s="75"/>
      <c r="D864" s="75"/>
      <c r="E864" s="75"/>
      <c r="F864" s="75"/>
      <c r="G864" s="75"/>
      <c r="H864" s="75"/>
      <c r="I864" s="72"/>
      <c r="J864" s="72"/>
      <c r="K864" s="72"/>
    </row>
    <row r="865" spans="1:11" ht="18">
      <c r="A865" s="74"/>
      <c r="B865" s="75"/>
      <c r="C865" s="75"/>
      <c r="D865" s="75"/>
      <c r="E865" s="75"/>
      <c r="F865" s="75"/>
      <c r="G865" s="75"/>
      <c r="H865" s="75"/>
      <c r="I865" s="72"/>
      <c r="J865" s="72"/>
      <c r="K865" s="72"/>
    </row>
    <row r="866" spans="1:11" ht="18">
      <c r="A866" s="74"/>
      <c r="B866" s="75"/>
      <c r="C866" s="75"/>
      <c r="D866" s="75"/>
      <c r="E866" s="75"/>
      <c r="F866" s="75"/>
      <c r="G866" s="75"/>
      <c r="H866" s="75"/>
      <c r="I866" s="72"/>
      <c r="J866" s="72"/>
      <c r="K866" s="72"/>
    </row>
    <row r="867" spans="1:11" ht="18">
      <c r="A867" s="74"/>
      <c r="B867" s="75"/>
      <c r="C867" s="75"/>
      <c r="D867" s="75"/>
      <c r="E867" s="75"/>
      <c r="F867" s="75"/>
      <c r="G867" s="75"/>
      <c r="H867" s="75"/>
      <c r="I867" s="72"/>
      <c r="J867" s="72"/>
      <c r="K867" s="72"/>
    </row>
    <row r="868" spans="1:11" ht="18">
      <c r="A868" s="74"/>
      <c r="B868" s="75"/>
      <c r="C868" s="75"/>
      <c r="D868" s="75"/>
      <c r="E868" s="75"/>
      <c r="F868" s="75"/>
      <c r="G868" s="75"/>
      <c r="H868" s="75"/>
      <c r="I868" s="72"/>
      <c r="J868" s="72"/>
      <c r="K868" s="72"/>
    </row>
    <row r="869" spans="1:11" ht="18">
      <c r="A869" s="74"/>
      <c r="B869" s="75"/>
      <c r="C869" s="75"/>
      <c r="D869" s="75"/>
      <c r="E869" s="75"/>
      <c r="F869" s="75"/>
      <c r="G869" s="75"/>
      <c r="H869" s="75"/>
      <c r="I869" s="72"/>
      <c r="J869" s="72"/>
      <c r="K869" s="72"/>
    </row>
    <row r="870" spans="1:11" ht="18">
      <c r="A870" s="74"/>
      <c r="B870" s="75"/>
      <c r="C870" s="75"/>
      <c r="D870" s="75"/>
      <c r="E870" s="75"/>
      <c r="F870" s="75"/>
      <c r="G870" s="75"/>
      <c r="H870" s="75"/>
      <c r="I870" s="72"/>
      <c r="J870" s="72"/>
      <c r="K870" s="72"/>
    </row>
    <row r="871" spans="1:11" ht="18">
      <c r="A871" s="74"/>
      <c r="B871" s="75"/>
      <c r="C871" s="75"/>
      <c r="D871" s="75"/>
      <c r="E871" s="75"/>
      <c r="F871" s="75"/>
      <c r="G871" s="75"/>
      <c r="H871" s="75"/>
      <c r="I871" s="72"/>
      <c r="J871" s="72"/>
      <c r="K871" s="72"/>
    </row>
    <row r="872" spans="1:11" ht="18">
      <c r="A872" s="74"/>
      <c r="B872" s="75"/>
      <c r="C872" s="75"/>
      <c r="D872" s="75"/>
      <c r="E872" s="75"/>
      <c r="F872" s="75"/>
      <c r="G872" s="75"/>
      <c r="H872" s="75"/>
      <c r="I872" s="72"/>
      <c r="J872" s="72"/>
      <c r="K872" s="72"/>
    </row>
    <row r="873" spans="1:11" ht="18">
      <c r="A873" s="74"/>
      <c r="B873" s="75"/>
      <c r="C873" s="75"/>
      <c r="D873" s="75"/>
      <c r="E873" s="75"/>
      <c r="F873" s="75"/>
      <c r="G873" s="75"/>
      <c r="H873" s="75"/>
      <c r="I873" s="72"/>
      <c r="J873" s="72"/>
      <c r="K873" s="72"/>
    </row>
    <row r="874" spans="1:11" ht="18">
      <c r="A874" s="74"/>
      <c r="B874" s="75"/>
      <c r="C874" s="75"/>
      <c r="D874" s="75"/>
      <c r="E874" s="75"/>
      <c r="F874" s="75"/>
      <c r="G874" s="75"/>
      <c r="H874" s="75"/>
      <c r="I874" s="72"/>
      <c r="J874" s="72"/>
      <c r="K874" s="72"/>
    </row>
    <row r="875" spans="1:11" ht="18">
      <c r="A875" s="74"/>
      <c r="B875" s="75"/>
      <c r="C875" s="75"/>
      <c r="D875" s="75"/>
      <c r="E875" s="75"/>
      <c r="F875" s="75"/>
      <c r="G875" s="75"/>
      <c r="H875" s="75"/>
      <c r="I875" s="72"/>
      <c r="J875" s="72"/>
      <c r="K875" s="72"/>
    </row>
    <row r="876" spans="1:11" ht="18">
      <c r="A876" s="74"/>
      <c r="B876" s="75"/>
      <c r="C876" s="75"/>
      <c r="D876" s="75"/>
      <c r="E876" s="75"/>
      <c r="F876" s="75"/>
      <c r="G876" s="75"/>
      <c r="H876" s="75"/>
      <c r="I876" s="72"/>
      <c r="J876" s="72"/>
      <c r="K876" s="72"/>
    </row>
    <row r="877" spans="1:11" ht="18">
      <c r="A877" s="74"/>
      <c r="B877" s="75"/>
      <c r="C877" s="75"/>
      <c r="D877" s="75"/>
      <c r="E877" s="75"/>
      <c r="F877" s="75"/>
      <c r="G877" s="75"/>
      <c r="H877" s="75"/>
      <c r="I877" s="72"/>
      <c r="J877" s="72"/>
      <c r="K877" s="72"/>
    </row>
    <row r="878" spans="1:11" ht="18">
      <c r="A878" s="74"/>
      <c r="B878" s="75"/>
      <c r="C878" s="75"/>
      <c r="D878" s="75"/>
      <c r="E878" s="75"/>
      <c r="F878" s="75"/>
      <c r="G878" s="75"/>
      <c r="H878" s="75"/>
      <c r="I878" s="72"/>
      <c r="J878" s="72"/>
      <c r="K878" s="72"/>
    </row>
    <row r="879" spans="1:11" ht="18">
      <c r="A879" s="74"/>
      <c r="B879" s="75"/>
      <c r="C879" s="75"/>
      <c r="D879" s="75"/>
      <c r="E879" s="75"/>
      <c r="F879" s="75"/>
      <c r="G879" s="75"/>
      <c r="H879" s="75"/>
      <c r="I879" s="72"/>
      <c r="J879" s="72"/>
      <c r="K879" s="72"/>
    </row>
    <row r="880" spans="1:11" ht="18">
      <c r="A880" s="74"/>
      <c r="B880" s="75"/>
      <c r="C880" s="75"/>
      <c r="D880" s="75"/>
      <c r="E880" s="75"/>
      <c r="F880" s="75"/>
      <c r="G880" s="75"/>
      <c r="H880" s="75"/>
      <c r="I880" s="72"/>
      <c r="J880" s="72"/>
      <c r="K880" s="72"/>
    </row>
    <row r="881" spans="1:11" ht="18">
      <c r="A881" s="74"/>
      <c r="B881" s="75"/>
      <c r="C881" s="75"/>
      <c r="D881" s="75"/>
      <c r="E881" s="75"/>
      <c r="F881" s="75"/>
      <c r="G881" s="75"/>
      <c r="H881" s="75"/>
      <c r="I881" s="72"/>
      <c r="J881" s="72"/>
      <c r="K881" s="72"/>
    </row>
    <row r="882" spans="1:11" ht="18">
      <c r="A882" s="74"/>
      <c r="B882" s="75"/>
      <c r="C882" s="75"/>
      <c r="D882" s="75"/>
      <c r="E882" s="75"/>
      <c r="F882" s="75"/>
      <c r="G882" s="75"/>
      <c r="H882" s="75"/>
      <c r="I882" s="72"/>
      <c r="J882" s="72"/>
      <c r="K882" s="72"/>
    </row>
    <row r="883" spans="1:11" ht="18">
      <c r="A883" s="74"/>
      <c r="B883" s="75"/>
      <c r="C883" s="75"/>
      <c r="D883" s="75"/>
      <c r="E883" s="75"/>
      <c r="F883" s="75"/>
      <c r="G883" s="75"/>
      <c r="H883" s="75"/>
      <c r="I883" s="72"/>
      <c r="J883" s="72"/>
      <c r="K883" s="72"/>
    </row>
    <row r="884" spans="1:11" ht="18">
      <c r="A884" s="74"/>
      <c r="B884" s="75"/>
      <c r="C884" s="75"/>
      <c r="D884" s="75"/>
      <c r="E884" s="75"/>
      <c r="F884" s="75"/>
      <c r="G884" s="75"/>
      <c r="H884" s="75"/>
      <c r="I884" s="72"/>
      <c r="J884" s="72"/>
      <c r="K884" s="72"/>
    </row>
    <row r="885" spans="1:11" ht="18">
      <c r="A885" s="74"/>
      <c r="B885" s="75"/>
      <c r="C885" s="75"/>
      <c r="D885" s="75"/>
      <c r="E885" s="75"/>
      <c r="F885" s="75"/>
      <c r="G885" s="75"/>
      <c r="H885" s="75"/>
      <c r="I885" s="72"/>
      <c r="J885" s="72"/>
      <c r="K885" s="72"/>
    </row>
    <row r="886" spans="1:11" ht="18">
      <c r="A886" s="74"/>
      <c r="B886" s="75"/>
      <c r="C886" s="75"/>
      <c r="D886" s="75"/>
      <c r="E886" s="75"/>
      <c r="F886" s="75"/>
      <c r="G886" s="75"/>
      <c r="H886" s="75"/>
      <c r="I886" s="72"/>
      <c r="J886" s="72"/>
      <c r="K886" s="72"/>
    </row>
    <row r="887" spans="1:11" ht="18">
      <c r="A887" s="74"/>
      <c r="B887" s="75"/>
      <c r="C887" s="75"/>
      <c r="D887" s="75"/>
      <c r="E887" s="75"/>
      <c r="F887" s="75"/>
      <c r="G887" s="75"/>
      <c r="H887" s="75"/>
      <c r="I887" s="72"/>
      <c r="J887" s="72"/>
      <c r="K887" s="72"/>
    </row>
    <row r="888" spans="1:11" ht="18">
      <c r="A888" s="74"/>
      <c r="B888" s="75"/>
      <c r="C888" s="75"/>
      <c r="D888" s="75"/>
      <c r="E888" s="75"/>
      <c r="F888" s="75"/>
      <c r="G888" s="75"/>
      <c r="H888" s="75"/>
      <c r="I888" s="72"/>
      <c r="J888" s="72"/>
      <c r="K888" s="72"/>
    </row>
    <row r="889" spans="1:11" ht="18">
      <c r="A889" s="74"/>
      <c r="B889" s="75"/>
      <c r="C889" s="75"/>
      <c r="D889" s="75"/>
      <c r="E889" s="75"/>
      <c r="F889" s="75"/>
      <c r="G889" s="75"/>
      <c r="H889" s="75"/>
      <c r="I889" s="72"/>
      <c r="J889" s="72"/>
      <c r="K889" s="72"/>
    </row>
    <row r="890" spans="1:11" ht="18">
      <c r="A890" s="74"/>
      <c r="B890" s="75"/>
      <c r="C890" s="75"/>
      <c r="D890" s="75"/>
      <c r="E890" s="75"/>
      <c r="F890" s="75"/>
      <c r="G890" s="75"/>
      <c r="H890" s="75"/>
      <c r="I890" s="72"/>
      <c r="J890" s="72"/>
      <c r="K890" s="72"/>
    </row>
    <row r="891" spans="1:11" ht="18">
      <c r="A891" s="74"/>
      <c r="B891" s="75"/>
      <c r="C891" s="75"/>
      <c r="D891" s="75"/>
      <c r="E891" s="75"/>
      <c r="F891" s="75"/>
      <c r="G891" s="75"/>
      <c r="H891" s="75"/>
      <c r="I891" s="72"/>
      <c r="J891" s="72"/>
      <c r="K891" s="72"/>
    </row>
    <row r="892" spans="1:11" ht="18">
      <c r="A892" s="74"/>
      <c r="B892" s="75"/>
      <c r="C892" s="75"/>
      <c r="D892" s="75"/>
      <c r="E892" s="75"/>
      <c r="F892" s="75"/>
      <c r="G892" s="75"/>
      <c r="H892" s="75"/>
      <c r="I892" s="72"/>
      <c r="J892" s="72"/>
      <c r="K892" s="72"/>
    </row>
    <row r="893" spans="1:11" ht="18">
      <c r="A893" s="74"/>
      <c r="B893" s="75"/>
      <c r="C893" s="75"/>
      <c r="D893" s="75"/>
      <c r="E893" s="75"/>
      <c r="F893" s="75"/>
      <c r="G893" s="75"/>
      <c r="H893" s="75"/>
      <c r="I893" s="72"/>
      <c r="J893" s="72"/>
      <c r="K893" s="72"/>
    </row>
    <row r="894" spans="1:11" ht="18">
      <c r="A894" s="74"/>
      <c r="B894" s="75"/>
      <c r="C894" s="75"/>
      <c r="D894" s="75"/>
      <c r="E894" s="75"/>
      <c r="F894" s="75"/>
      <c r="G894" s="75"/>
      <c r="H894" s="75"/>
      <c r="I894" s="72"/>
      <c r="J894" s="72"/>
      <c r="K894" s="72"/>
    </row>
    <row r="895" spans="1:11" ht="18">
      <c r="A895" s="74"/>
      <c r="B895" s="75"/>
      <c r="C895" s="75"/>
      <c r="D895" s="75"/>
      <c r="E895" s="75"/>
      <c r="F895" s="75"/>
      <c r="G895" s="75"/>
      <c r="H895" s="75"/>
      <c r="I895" s="72"/>
      <c r="J895" s="72"/>
      <c r="K895" s="72"/>
    </row>
    <row r="896" spans="1:11" ht="18">
      <c r="A896" s="74"/>
      <c r="B896" s="75"/>
      <c r="C896" s="75"/>
      <c r="D896" s="75"/>
      <c r="E896" s="75"/>
      <c r="F896" s="75"/>
      <c r="G896" s="75"/>
      <c r="H896" s="75"/>
      <c r="I896" s="72"/>
      <c r="J896" s="72"/>
      <c r="K896" s="72"/>
    </row>
    <row r="897" spans="1:11" ht="18">
      <c r="A897" s="74"/>
      <c r="B897" s="75"/>
      <c r="C897" s="75"/>
      <c r="D897" s="75"/>
      <c r="E897" s="75"/>
      <c r="F897" s="75"/>
      <c r="G897" s="75"/>
      <c r="H897" s="75"/>
      <c r="I897" s="72"/>
      <c r="J897" s="72"/>
      <c r="K897" s="72"/>
    </row>
    <row r="898" spans="1:11" ht="18">
      <c r="A898" s="74"/>
      <c r="B898" s="75"/>
      <c r="C898" s="75"/>
      <c r="D898" s="75"/>
      <c r="E898" s="75"/>
      <c r="F898" s="75"/>
      <c r="G898" s="75"/>
      <c r="H898" s="75"/>
      <c r="I898" s="72"/>
      <c r="J898" s="72"/>
      <c r="K898" s="72"/>
    </row>
    <row r="899" spans="1:11" ht="18">
      <c r="A899" s="74"/>
      <c r="B899" s="75"/>
      <c r="C899" s="75"/>
      <c r="D899" s="75"/>
      <c r="E899" s="75"/>
      <c r="F899" s="75"/>
      <c r="G899" s="75"/>
      <c r="H899" s="75"/>
      <c r="I899" s="72"/>
      <c r="J899" s="72"/>
      <c r="K899" s="72"/>
    </row>
    <row r="900" spans="1:11" ht="18">
      <c r="A900" s="74"/>
      <c r="B900" s="75"/>
      <c r="C900" s="75"/>
      <c r="D900" s="75"/>
      <c r="E900" s="75"/>
      <c r="F900" s="75"/>
      <c r="G900" s="75"/>
      <c r="H900" s="75"/>
      <c r="I900" s="72"/>
      <c r="J900" s="72"/>
      <c r="K900" s="72"/>
    </row>
    <row r="901" spans="1:11" ht="18">
      <c r="A901" s="74"/>
      <c r="B901" s="75"/>
      <c r="C901" s="75"/>
      <c r="D901" s="75"/>
      <c r="E901" s="75"/>
      <c r="F901" s="75"/>
      <c r="G901" s="75"/>
      <c r="H901" s="75"/>
      <c r="I901" s="72"/>
      <c r="J901" s="72"/>
      <c r="K901" s="72"/>
    </row>
    <row r="902" spans="1:11" ht="18">
      <c r="A902" s="74"/>
      <c r="B902" s="75"/>
      <c r="C902" s="75"/>
      <c r="D902" s="75"/>
      <c r="E902" s="75"/>
      <c r="F902" s="75"/>
      <c r="G902" s="75"/>
      <c r="H902" s="75"/>
      <c r="I902" s="72"/>
      <c r="J902" s="72"/>
      <c r="K902" s="72"/>
    </row>
    <row r="903" spans="1:11" ht="18">
      <c r="A903" s="74"/>
      <c r="B903" s="75"/>
      <c r="C903" s="75"/>
      <c r="D903" s="75"/>
      <c r="E903" s="75"/>
      <c r="F903" s="75"/>
      <c r="G903" s="75"/>
      <c r="H903" s="75"/>
      <c r="I903" s="72"/>
      <c r="J903" s="72"/>
      <c r="K903" s="72"/>
    </row>
    <row r="904" spans="1:11" ht="18">
      <c r="A904" s="74"/>
      <c r="B904" s="75"/>
      <c r="C904" s="75"/>
      <c r="D904" s="75"/>
      <c r="E904" s="75"/>
      <c r="F904" s="75"/>
      <c r="G904" s="75"/>
      <c r="H904" s="75"/>
      <c r="I904" s="72"/>
      <c r="J904" s="72"/>
      <c r="K904" s="72"/>
    </row>
    <row r="905" spans="1:11" ht="18">
      <c r="A905" s="74"/>
      <c r="B905" s="75"/>
      <c r="C905" s="75"/>
      <c r="D905" s="75"/>
      <c r="E905" s="75"/>
      <c r="F905" s="75"/>
      <c r="G905" s="75"/>
      <c r="H905" s="75"/>
      <c r="I905" s="72"/>
      <c r="J905" s="72"/>
      <c r="K905" s="72"/>
    </row>
    <row r="906" spans="1:11" ht="18">
      <c r="A906" s="74"/>
      <c r="B906" s="75"/>
      <c r="C906" s="75"/>
      <c r="D906" s="75"/>
      <c r="E906" s="75"/>
      <c r="F906" s="75"/>
      <c r="G906" s="75"/>
      <c r="H906" s="75"/>
      <c r="I906" s="72"/>
      <c r="J906" s="72"/>
      <c r="K906" s="72"/>
    </row>
    <row r="907" spans="1:11" ht="18">
      <c r="A907" s="74"/>
      <c r="B907" s="75"/>
      <c r="C907" s="75"/>
      <c r="D907" s="75"/>
      <c r="E907" s="75"/>
      <c r="F907" s="75"/>
      <c r="G907" s="75"/>
      <c r="H907" s="75"/>
      <c r="I907" s="72"/>
      <c r="J907" s="72"/>
      <c r="K907" s="72"/>
    </row>
    <row r="908" spans="1:11" ht="18">
      <c r="A908" s="74"/>
      <c r="B908" s="75"/>
      <c r="C908" s="75"/>
      <c r="D908" s="75"/>
      <c r="E908" s="75"/>
      <c r="F908" s="75"/>
      <c r="G908" s="75"/>
      <c r="H908" s="75"/>
      <c r="I908" s="72"/>
      <c r="J908" s="72"/>
      <c r="K908" s="72"/>
    </row>
    <row r="909" spans="1:11" ht="18">
      <c r="A909" s="74"/>
      <c r="B909" s="75"/>
      <c r="C909" s="75"/>
      <c r="D909" s="75"/>
      <c r="E909" s="75"/>
      <c r="F909" s="75"/>
      <c r="G909" s="75"/>
      <c r="H909" s="75"/>
      <c r="I909" s="72"/>
      <c r="J909" s="72"/>
      <c r="K909" s="72"/>
    </row>
    <row r="910" spans="1:11" ht="18">
      <c r="A910" s="74"/>
      <c r="B910" s="75"/>
      <c r="C910" s="75"/>
      <c r="D910" s="75"/>
      <c r="E910" s="75"/>
      <c r="F910" s="75"/>
      <c r="G910" s="75"/>
      <c r="H910" s="75"/>
      <c r="I910" s="72"/>
      <c r="J910" s="72"/>
      <c r="K910" s="72"/>
    </row>
    <row r="911" spans="1:11" ht="18">
      <c r="A911" s="74"/>
      <c r="B911" s="75"/>
      <c r="C911" s="75"/>
      <c r="D911" s="75"/>
      <c r="E911" s="75"/>
      <c r="F911" s="75"/>
      <c r="G911" s="75"/>
      <c r="H911" s="75"/>
      <c r="I911" s="72"/>
      <c r="J911" s="72"/>
      <c r="K911" s="72"/>
    </row>
    <row r="912" spans="1:11" ht="18">
      <c r="A912" s="74"/>
      <c r="B912" s="75"/>
      <c r="C912" s="75"/>
      <c r="D912" s="75"/>
      <c r="E912" s="75"/>
      <c r="F912" s="75"/>
      <c r="G912" s="75"/>
      <c r="H912" s="75"/>
      <c r="I912" s="72"/>
      <c r="J912" s="72"/>
      <c r="K912" s="72"/>
    </row>
    <row r="913" spans="1:11" ht="18">
      <c r="A913" s="74"/>
      <c r="B913" s="75"/>
      <c r="C913" s="75"/>
      <c r="D913" s="75"/>
      <c r="E913" s="75"/>
      <c r="F913" s="75"/>
      <c r="G913" s="75"/>
      <c r="H913" s="75"/>
      <c r="I913" s="72"/>
      <c r="J913" s="72"/>
      <c r="K913" s="72"/>
    </row>
    <row r="914" spans="1:11" ht="18">
      <c r="A914" s="74"/>
      <c r="B914" s="75"/>
      <c r="C914" s="75"/>
      <c r="D914" s="75"/>
      <c r="E914" s="75"/>
      <c r="F914" s="75"/>
      <c r="G914" s="75"/>
      <c r="H914" s="75"/>
      <c r="I914" s="72"/>
      <c r="J914" s="72"/>
      <c r="K914" s="72"/>
    </row>
    <row r="915" spans="1:11" ht="18">
      <c r="A915" s="74"/>
      <c r="B915" s="75"/>
      <c r="C915" s="75"/>
      <c r="D915" s="75"/>
      <c r="E915" s="75"/>
      <c r="F915" s="75"/>
      <c r="G915" s="75"/>
      <c r="H915" s="75"/>
      <c r="I915" s="72"/>
      <c r="J915" s="72"/>
      <c r="K915" s="72"/>
    </row>
    <row r="916" spans="1:11" ht="18">
      <c r="A916" s="74"/>
      <c r="B916" s="75"/>
      <c r="C916" s="75"/>
      <c r="D916" s="75"/>
      <c r="E916" s="75"/>
      <c r="F916" s="75"/>
      <c r="G916" s="75"/>
      <c r="H916" s="75"/>
      <c r="I916" s="72"/>
      <c r="J916" s="72"/>
      <c r="K916" s="72"/>
    </row>
    <row r="917" spans="1:11" ht="18">
      <c r="A917" s="74"/>
      <c r="B917" s="75"/>
      <c r="C917" s="75"/>
      <c r="D917" s="75"/>
      <c r="E917" s="75"/>
      <c r="F917" s="75"/>
      <c r="G917" s="75"/>
      <c r="H917" s="75"/>
      <c r="I917" s="72"/>
      <c r="J917" s="72"/>
      <c r="K917" s="72"/>
    </row>
    <row r="918" spans="1:11" ht="18">
      <c r="A918" s="74"/>
      <c r="B918" s="75"/>
      <c r="C918" s="75"/>
      <c r="D918" s="75"/>
      <c r="E918" s="75"/>
      <c r="F918" s="75"/>
      <c r="G918" s="75"/>
      <c r="H918" s="75"/>
      <c r="I918" s="72"/>
      <c r="J918" s="72"/>
      <c r="K918" s="72"/>
    </row>
    <row r="919" spans="1:11" ht="18">
      <c r="A919" s="74"/>
      <c r="B919" s="75"/>
      <c r="C919" s="75"/>
      <c r="D919" s="75"/>
      <c r="E919" s="75"/>
      <c r="F919" s="75"/>
      <c r="G919" s="75"/>
      <c r="H919" s="75"/>
      <c r="I919" s="72"/>
      <c r="J919" s="72"/>
      <c r="K919" s="72"/>
    </row>
    <row r="920" spans="1:11" ht="18">
      <c r="A920" s="74"/>
      <c r="B920" s="75"/>
      <c r="C920" s="75"/>
      <c r="D920" s="75"/>
      <c r="E920" s="75"/>
      <c r="F920" s="75"/>
      <c r="G920" s="75"/>
      <c r="H920" s="75"/>
      <c r="I920" s="72"/>
      <c r="J920" s="72"/>
      <c r="K920" s="72"/>
    </row>
    <row r="921" spans="1:11" ht="18">
      <c r="A921" s="74"/>
      <c r="B921" s="75"/>
      <c r="C921" s="75"/>
      <c r="D921" s="75"/>
      <c r="E921" s="75"/>
      <c r="F921" s="75"/>
      <c r="G921" s="75"/>
      <c r="H921" s="75"/>
      <c r="I921" s="72"/>
      <c r="J921" s="72"/>
      <c r="K921" s="72"/>
    </row>
    <row r="922" spans="1:11" ht="18">
      <c r="A922" s="74"/>
      <c r="B922" s="75"/>
      <c r="C922" s="75"/>
      <c r="D922" s="75"/>
      <c r="E922" s="75"/>
      <c r="F922" s="75"/>
      <c r="G922" s="75"/>
      <c r="H922" s="75"/>
      <c r="I922" s="72"/>
      <c r="J922" s="72"/>
      <c r="K922" s="72"/>
    </row>
    <row r="923" spans="1:11" ht="18">
      <c r="A923" s="74"/>
      <c r="B923" s="75"/>
      <c r="C923" s="75"/>
      <c r="D923" s="75"/>
      <c r="E923" s="75"/>
      <c r="F923" s="75"/>
      <c r="G923" s="75"/>
      <c r="H923" s="75"/>
      <c r="I923" s="72"/>
      <c r="J923" s="72"/>
      <c r="K923" s="72"/>
    </row>
    <row r="924" spans="1:11" ht="18">
      <c r="A924" s="74"/>
      <c r="B924" s="75"/>
      <c r="C924" s="75"/>
      <c r="D924" s="75"/>
      <c r="E924" s="75"/>
      <c r="F924" s="75"/>
      <c r="G924" s="75"/>
      <c r="H924" s="75"/>
      <c r="I924" s="72"/>
      <c r="J924" s="72"/>
      <c r="K924" s="72"/>
    </row>
    <row r="925" spans="1:11" ht="18">
      <c r="A925" s="74"/>
      <c r="B925" s="75"/>
      <c r="C925" s="75"/>
      <c r="D925" s="75"/>
      <c r="E925" s="75"/>
      <c r="F925" s="75"/>
      <c r="G925" s="75"/>
      <c r="H925" s="75"/>
      <c r="I925" s="72"/>
      <c r="J925" s="72"/>
      <c r="K925" s="72"/>
    </row>
    <row r="926" spans="1:11" ht="18">
      <c r="A926" s="74"/>
      <c r="B926" s="75"/>
      <c r="C926" s="75"/>
      <c r="D926" s="75"/>
      <c r="E926" s="75"/>
      <c r="F926" s="75"/>
      <c r="G926" s="75"/>
      <c r="H926" s="75"/>
      <c r="I926" s="72"/>
      <c r="J926" s="72"/>
      <c r="K926" s="72"/>
    </row>
    <row r="927" spans="1:11" ht="18">
      <c r="A927" s="74"/>
      <c r="B927" s="75"/>
      <c r="C927" s="75"/>
      <c r="D927" s="75"/>
      <c r="E927" s="75"/>
      <c r="F927" s="75"/>
      <c r="G927" s="75"/>
      <c r="H927" s="75"/>
      <c r="I927" s="72"/>
      <c r="J927" s="72"/>
      <c r="K927" s="72"/>
    </row>
    <row r="928" spans="1:11" ht="18">
      <c r="A928" s="74"/>
      <c r="B928" s="75"/>
      <c r="C928" s="75"/>
      <c r="D928" s="75"/>
      <c r="E928" s="75"/>
      <c r="F928" s="75"/>
      <c r="G928" s="75"/>
      <c r="H928" s="75"/>
      <c r="I928" s="72"/>
      <c r="J928" s="72"/>
      <c r="K928" s="72"/>
    </row>
    <row r="929" spans="1:11" ht="18">
      <c r="A929" s="74"/>
      <c r="B929" s="75"/>
      <c r="C929" s="75"/>
      <c r="D929" s="75"/>
      <c r="E929" s="75"/>
      <c r="F929" s="75"/>
      <c r="G929" s="75"/>
      <c r="H929" s="75"/>
      <c r="I929" s="72"/>
      <c r="J929" s="72"/>
      <c r="K929" s="72"/>
    </row>
    <row r="930" spans="1:11" ht="18">
      <c r="A930" s="74"/>
      <c r="B930" s="75"/>
      <c r="C930" s="75"/>
      <c r="D930" s="75"/>
      <c r="E930" s="75"/>
      <c r="F930" s="75"/>
      <c r="G930" s="75"/>
      <c r="H930" s="75"/>
      <c r="I930" s="72"/>
      <c r="J930" s="72"/>
      <c r="K930" s="72"/>
    </row>
    <row r="931" spans="1:11" ht="18">
      <c r="A931" s="74"/>
      <c r="B931" s="75"/>
      <c r="C931" s="75"/>
      <c r="D931" s="75"/>
      <c r="E931" s="75"/>
      <c r="F931" s="75"/>
      <c r="G931" s="75"/>
      <c r="H931" s="75"/>
      <c r="I931" s="72"/>
      <c r="J931" s="72"/>
      <c r="K931" s="72"/>
    </row>
    <row r="932" spans="1:11" ht="18">
      <c r="A932" s="74"/>
      <c r="B932" s="75"/>
      <c r="C932" s="75"/>
      <c r="D932" s="75"/>
      <c r="E932" s="75"/>
      <c r="F932" s="75"/>
      <c r="G932" s="75"/>
      <c r="H932" s="75"/>
      <c r="I932" s="72"/>
      <c r="J932" s="72"/>
      <c r="K932" s="72"/>
    </row>
    <row r="933" spans="1:11" ht="18">
      <c r="A933" s="74"/>
      <c r="B933" s="75"/>
      <c r="C933" s="75"/>
      <c r="D933" s="75"/>
      <c r="E933" s="75"/>
      <c r="F933" s="75"/>
      <c r="G933" s="75"/>
      <c r="H933" s="75"/>
      <c r="I933" s="72"/>
      <c r="J933" s="72"/>
      <c r="K933" s="72"/>
    </row>
    <row r="934" spans="1:11" ht="18">
      <c r="A934" s="74"/>
      <c r="B934" s="75"/>
      <c r="C934" s="75"/>
      <c r="D934" s="75"/>
      <c r="E934" s="75"/>
      <c r="F934" s="75"/>
      <c r="G934" s="75"/>
      <c r="H934" s="75"/>
      <c r="I934" s="72"/>
      <c r="J934" s="72"/>
      <c r="K934" s="72"/>
    </row>
    <row r="935" spans="1:11" ht="18">
      <c r="A935" s="74"/>
      <c r="B935" s="75"/>
      <c r="C935" s="75"/>
      <c r="D935" s="75"/>
      <c r="E935" s="75"/>
      <c r="F935" s="75"/>
      <c r="G935" s="75"/>
      <c r="H935" s="75"/>
      <c r="I935" s="72"/>
      <c r="J935" s="72"/>
      <c r="K935" s="72"/>
    </row>
    <row r="936" spans="1:11" ht="18">
      <c r="A936" s="74"/>
      <c r="B936" s="75"/>
      <c r="C936" s="75"/>
      <c r="D936" s="75"/>
      <c r="E936" s="75"/>
      <c r="F936" s="75"/>
      <c r="G936" s="75"/>
      <c r="H936" s="75"/>
      <c r="I936" s="72"/>
      <c r="J936" s="72"/>
      <c r="K936" s="72"/>
    </row>
    <row r="937" spans="1:11" ht="18">
      <c r="A937" s="74"/>
      <c r="B937" s="75"/>
      <c r="C937" s="75"/>
      <c r="D937" s="75"/>
      <c r="E937" s="75"/>
      <c r="F937" s="75"/>
      <c r="G937" s="75"/>
      <c r="H937" s="75"/>
      <c r="I937" s="72"/>
      <c r="J937" s="72"/>
      <c r="K937" s="72"/>
    </row>
    <row r="938" spans="1:11" ht="18">
      <c r="A938" s="74"/>
      <c r="B938" s="75"/>
      <c r="C938" s="75"/>
      <c r="D938" s="75"/>
      <c r="E938" s="75"/>
      <c r="F938" s="75"/>
      <c r="G938" s="75"/>
      <c r="H938" s="75"/>
      <c r="I938" s="72"/>
      <c r="J938" s="72"/>
      <c r="K938" s="72"/>
    </row>
    <row r="939" spans="1:11" ht="18">
      <c r="A939" s="74"/>
      <c r="B939" s="75"/>
      <c r="C939" s="75"/>
      <c r="D939" s="75"/>
      <c r="E939" s="75"/>
      <c r="F939" s="75"/>
      <c r="G939" s="75"/>
      <c r="H939" s="75"/>
      <c r="I939" s="72"/>
      <c r="J939" s="72"/>
      <c r="K939" s="72"/>
    </row>
    <row r="940" spans="1:11" ht="18">
      <c r="A940" s="74"/>
      <c r="B940" s="75"/>
      <c r="C940" s="75"/>
      <c r="D940" s="75"/>
      <c r="E940" s="75"/>
      <c r="F940" s="75"/>
      <c r="G940" s="75"/>
      <c r="H940" s="75"/>
      <c r="I940" s="72"/>
      <c r="J940" s="72"/>
      <c r="K940" s="72"/>
    </row>
    <row r="941" spans="1:11" ht="18">
      <c r="A941" s="74"/>
      <c r="B941" s="75"/>
      <c r="C941" s="75"/>
      <c r="D941" s="75"/>
      <c r="E941" s="75"/>
      <c r="F941" s="75"/>
      <c r="G941" s="75"/>
      <c r="H941" s="75"/>
      <c r="I941" s="72"/>
      <c r="J941" s="72"/>
      <c r="K941" s="72"/>
    </row>
    <row r="942" spans="1:11" ht="18">
      <c r="A942" s="74"/>
      <c r="B942" s="75"/>
      <c r="C942" s="75"/>
      <c r="D942" s="75"/>
      <c r="E942" s="75"/>
      <c r="F942" s="75"/>
      <c r="G942" s="75"/>
      <c r="H942" s="75"/>
      <c r="I942" s="72"/>
      <c r="J942" s="72"/>
      <c r="K942" s="72"/>
    </row>
    <row r="943" spans="1:11" ht="18">
      <c r="A943" s="74"/>
      <c r="B943" s="75"/>
      <c r="C943" s="75"/>
      <c r="D943" s="75"/>
      <c r="E943" s="75"/>
      <c r="F943" s="75"/>
      <c r="G943" s="75"/>
      <c r="H943" s="75"/>
      <c r="I943" s="72"/>
      <c r="J943" s="72"/>
      <c r="K943" s="72"/>
    </row>
    <row r="944" spans="1:11" ht="18">
      <c r="A944" s="74"/>
      <c r="B944" s="75"/>
      <c r="C944" s="75"/>
      <c r="D944" s="75"/>
      <c r="E944" s="75"/>
      <c r="F944" s="75"/>
      <c r="G944" s="75"/>
      <c r="H944" s="75"/>
      <c r="I944" s="72"/>
      <c r="J944" s="72"/>
      <c r="K944" s="72"/>
    </row>
    <row r="945" spans="1:11" ht="18">
      <c r="A945" s="74"/>
      <c r="B945" s="75"/>
      <c r="C945" s="75"/>
      <c r="D945" s="75"/>
      <c r="E945" s="75"/>
      <c r="F945" s="75"/>
      <c r="G945" s="75"/>
      <c r="H945" s="75"/>
      <c r="I945" s="72"/>
      <c r="J945" s="72"/>
      <c r="K945" s="72"/>
    </row>
    <row r="946" spans="1:11" ht="18">
      <c r="A946" s="74"/>
      <c r="B946" s="75"/>
      <c r="C946" s="75"/>
      <c r="D946" s="75"/>
      <c r="E946" s="75"/>
      <c r="F946" s="75"/>
      <c r="G946" s="75"/>
      <c r="H946" s="75"/>
      <c r="I946" s="72"/>
      <c r="J946" s="72"/>
      <c r="K946" s="72"/>
    </row>
    <row r="947" spans="1:11" ht="18">
      <c r="A947" s="74"/>
      <c r="B947" s="75"/>
      <c r="C947" s="75"/>
      <c r="D947" s="75"/>
      <c r="E947" s="75"/>
      <c r="F947" s="75"/>
      <c r="G947" s="75"/>
      <c r="H947" s="75"/>
      <c r="I947" s="72"/>
      <c r="J947" s="72"/>
      <c r="K947" s="72"/>
    </row>
    <row r="948" spans="1:11" ht="18">
      <c r="A948" s="74"/>
      <c r="B948" s="75"/>
      <c r="C948" s="75"/>
      <c r="D948" s="75"/>
      <c r="E948" s="75"/>
      <c r="F948" s="75"/>
      <c r="G948" s="75"/>
      <c r="H948" s="75"/>
      <c r="I948" s="72"/>
      <c r="J948" s="72"/>
      <c r="K948" s="72"/>
    </row>
    <row r="949" spans="1:11" ht="18">
      <c r="A949" s="74"/>
      <c r="B949" s="75"/>
      <c r="C949" s="75"/>
      <c r="D949" s="75"/>
      <c r="E949" s="75"/>
      <c r="F949" s="75"/>
      <c r="G949" s="75"/>
      <c r="H949" s="75"/>
      <c r="I949" s="72"/>
      <c r="J949" s="72"/>
      <c r="K949" s="72"/>
    </row>
    <row r="950" spans="1:11" ht="18">
      <c r="A950" s="74"/>
      <c r="B950" s="75"/>
      <c r="C950" s="75"/>
      <c r="D950" s="75"/>
      <c r="E950" s="75"/>
      <c r="F950" s="75"/>
      <c r="G950" s="75"/>
      <c r="H950" s="75"/>
      <c r="I950" s="72"/>
      <c r="J950" s="72"/>
      <c r="K950" s="72"/>
    </row>
    <row r="951" spans="1:11" ht="18">
      <c r="A951" s="74"/>
      <c r="B951" s="75"/>
      <c r="C951" s="75"/>
      <c r="D951" s="75"/>
      <c r="E951" s="75"/>
      <c r="F951" s="75"/>
      <c r="G951" s="75"/>
      <c r="H951" s="75"/>
      <c r="I951" s="72"/>
      <c r="J951" s="72"/>
      <c r="K951" s="72"/>
    </row>
    <row r="952" spans="1:11" ht="18">
      <c r="A952" s="74"/>
      <c r="B952" s="75"/>
      <c r="C952" s="75"/>
      <c r="D952" s="75"/>
      <c r="E952" s="75"/>
      <c r="F952" s="75"/>
      <c r="G952" s="75"/>
      <c r="H952" s="75"/>
      <c r="I952" s="72"/>
      <c r="J952" s="72"/>
      <c r="K952" s="72"/>
    </row>
    <row r="953" spans="1:11" ht="18">
      <c r="A953" s="74"/>
      <c r="B953" s="75"/>
      <c r="C953" s="75"/>
      <c r="D953" s="75"/>
      <c r="E953" s="75"/>
      <c r="F953" s="75"/>
      <c r="G953" s="75"/>
      <c r="H953" s="75"/>
      <c r="I953" s="72"/>
      <c r="J953" s="72"/>
      <c r="K953" s="72"/>
    </row>
    <row r="954" spans="1:11" ht="18">
      <c r="A954" s="74"/>
      <c r="B954" s="75"/>
      <c r="C954" s="75"/>
      <c r="D954" s="75"/>
      <c r="E954" s="75"/>
      <c r="F954" s="75"/>
      <c r="G954" s="75"/>
      <c r="H954" s="75"/>
      <c r="I954" s="72"/>
      <c r="J954" s="72"/>
      <c r="K954" s="72"/>
    </row>
    <row r="955" spans="1:11" ht="18">
      <c r="A955" s="74"/>
      <c r="B955" s="75"/>
      <c r="C955" s="75"/>
      <c r="D955" s="75"/>
      <c r="E955" s="75"/>
      <c r="F955" s="75"/>
      <c r="G955" s="75"/>
      <c r="H955" s="75"/>
      <c r="I955" s="72"/>
      <c r="J955" s="72"/>
      <c r="K955" s="72"/>
    </row>
    <row r="956" spans="1:11" ht="18">
      <c r="A956" s="74"/>
      <c r="B956" s="75"/>
      <c r="C956" s="75"/>
      <c r="D956" s="75"/>
      <c r="E956" s="75"/>
      <c r="F956" s="75"/>
      <c r="G956" s="75"/>
      <c r="H956" s="75"/>
      <c r="I956" s="72"/>
      <c r="J956" s="72"/>
      <c r="K956" s="72"/>
    </row>
    <row r="957" spans="1:11" ht="18">
      <c r="A957" s="74"/>
      <c r="B957" s="75"/>
      <c r="C957" s="75"/>
      <c r="D957" s="75"/>
      <c r="E957" s="75"/>
      <c r="F957" s="75"/>
      <c r="G957" s="75"/>
      <c r="H957" s="75"/>
      <c r="I957" s="72"/>
      <c r="J957" s="72"/>
      <c r="K957" s="72"/>
    </row>
    <row r="958" spans="1:11" ht="18">
      <c r="A958" s="74"/>
      <c r="B958" s="75"/>
      <c r="C958" s="75"/>
      <c r="D958" s="75"/>
      <c r="E958" s="75"/>
      <c r="F958" s="75"/>
      <c r="G958" s="75"/>
      <c r="H958" s="75"/>
      <c r="I958" s="72"/>
      <c r="J958" s="72"/>
      <c r="K958" s="72"/>
    </row>
    <row r="959" spans="1:11" ht="18">
      <c r="A959" s="74"/>
      <c r="B959" s="75"/>
      <c r="C959" s="75"/>
      <c r="D959" s="75"/>
      <c r="E959" s="75"/>
      <c r="F959" s="75"/>
      <c r="G959" s="75"/>
      <c r="H959" s="75"/>
      <c r="I959" s="72"/>
      <c r="J959" s="72"/>
      <c r="K959" s="72"/>
    </row>
    <row r="960" spans="1:11" ht="18">
      <c r="A960" s="74"/>
      <c r="B960" s="75"/>
      <c r="C960" s="75"/>
      <c r="D960" s="75"/>
      <c r="E960" s="75"/>
      <c r="F960" s="75"/>
      <c r="G960" s="75"/>
      <c r="H960" s="75"/>
      <c r="I960" s="72"/>
      <c r="J960" s="72"/>
      <c r="K960" s="72"/>
    </row>
    <row r="961" spans="1:11" ht="18">
      <c r="A961" s="74"/>
      <c r="B961" s="75"/>
      <c r="C961" s="75"/>
      <c r="D961" s="75"/>
      <c r="E961" s="75"/>
      <c r="F961" s="75"/>
      <c r="G961" s="75"/>
      <c r="H961" s="75"/>
      <c r="I961" s="72"/>
      <c r="J961" s="72"/>
      <c r="K961" s="72"/>
    </row>
    <row r="962" spans="1:11" ht="18">
      <c r="A962" s="74"/>
      <c r="B962" s="75"/>
      <c r="C962" s="75"/>
      <c r="D962" s="75"/>
      <c r="E962" s="75"/>
      <c r="F962" s="75"/>
      <c r="G962" s="75"/>
      <c r="H962" s="75"/>
      <c r="I962" s="72"/>
      <c r="J962" s="72"/>
      <c r="K962" s="72"/>
    </row>
    <row r="963" spans="1:11" ht="18">
      <c r="A963" s="74"/>
      <c r="B963" s="75"/>
      <c r="C963" s="75"/>
      <c r="D963" s="75"/>
      <c r="E963" s="75"/>
      <c r="F963" s="75"/>
      <c r="G963" s="75"/>
      <c r="H963" s="75"/>
      <c r="I963" s="72"/>
      <c r="J963" s="72"/>
      <c r="K963" s="72"/>
    </row>
    <row r="964" spans="1:11" ht="18">
      <c r="A964" s="74"/>
      <c r="B964" s="75"/>
      <c r="C964" s="75"/>
      <c r="D964" s="75"/>
      <c r="E964" s="75"/>
      <c r="F964" s="75"/>
      <c r="G964" s="75"/>
      <c r="H964" s="75"/>
      <c r="I964" s="72"/>
      <c r="J964" s="72"/>
      <c r="K964" s="72"/>
    </row>
    <row r="965" spans="1:11" ht="18">
      <c r="A965" s="74"/>
      <c r="B965" s="75"/>
      <c r="C965" s="75"/>
      <c r="D965" s="75"/>
      <c r="E965" s="75"/>
      <c r="F965" s="75"/>
      <c r="G965" s="75"/>
      <c r="H965" s="75"/>
      <c r="I965" s="72"/>
      <c r="J965" s="72"/>
      <c r="K965" s="72"/>
    </row>
    <row r="966" spans="1:11" ht="18">
      <c r="A966" s="74"/>
      <c r="B966" s="75"/>
      <c r="C966" s="75"/>
      <c r="D966" s="75"/>
      <c r="E966" s="75"/>
      <c r="F966" s="75"/>
      <c r="G966" s="75"/>
      <c r="H966" s="75"/>
      <c r="I966" s="72"/>
      <c r="J966" s="72"/>
      <c r="K966" s="72"/>
    </row>
    <row r="967" spans="1:11" ht="18">
      <c r="A967" s="74"/>
      <c r="B967" s="75"/>
      <c r="C967" s="75"/>
      <c r="D967" s="75"/>
      <c r="E967" s="75"/>
      <c r="F967" s="75"/>
      <c r="G967" s="75"/>
      <c r="H967" s="75"/>
      <c r="I967" s="72"/>
      <c r="J967" s="72"/>
      <c r="K967" s="72"/>
    </row>
    <row r="968" spans="1:11" ht="18">
      <c r="A968" s="74"/>
      <c r="B968" s="75"/>
      <c r="C968" s="75"/>
      <c r="D968" s="75"/>
      <c r="E968" s="75"/>
      <c r="F968" s="75"/>
      <c r="G968" s="75"/>
      <c r="H968" s="75"/>
      <c r="I968" s="72"/>
      <c r="J968" s="72"/>
      <c r="K968" s="72"/>
    </row>
    <row r="969" spans="1:11" ht="18">
      <c r="A969" s="74"/>
      <c r="B969" s="75"/>
      <c r="C969" s="75"/>
      <c r="D969" s="75"/>
      <c r="E969" s="75"/>
      <c r="F969" s="75"/>
      <c r="G969" s="75"/>
      <c r="H969" s="75"/>
      <c r="I969" s="72"/>
      <c r="J969" s="72"/>
      <c r="K969" s="72"/>
    </row>
    <row r="970" spans="1:11" ht="18">
      <c r="A970" s="74"/>
      <c r="B970" s="75"/>
      <c r="C970" s="75"/>
      <c r="D970" s="75"/>
      <c r="E970" s="75"/>
      <c r="F970" s="75"/>
      <c r="G970" s="75"/>
      <c r="H970" s="75"/>
      <c r="I970" s="72"/>
      <c r="J970" s="72"/>
      <c r="K970" s="72"/>
    </row>
    <row r="971" spans="1:11" ht="18">
      <c r="A971" s="74"/>
      <c r="B971" s="75"/>
      <c r="C971" s="75"/>
      <c r="D971" s="75"/>
      <c r="E971" s="75"/>
      <c r="F971" s="75"/>
      <c r="G971" s="75"/>
      <c r="H971" s="75"/>
      <c r="I971" s="72"/>
      <c r="J971" s="72"/>
      <c r="K971" s="72"/>
    </row>
    <row r="972" spans="1:11" ht="18">
      <c r="A972" s="74"/>
      <c r="B972" s="75"/>
      <c r="C972" s="75"/>
      <c r="D972" s="75"/>
      <c r="E972" s="75"/>
      <c r="F972" s="75"/>
      <c r="G972" s="75"/>
      <c r="H972" s="75"/>
      <c r="I972" s="72"/>
      <c r="J972" s="72"/>
      <c r="K972" s="72"/>
    </row>
    <row r="973" spans="1:11" ht="18">
      <c r="A973" s="74"/>
      <c r="B973" s="75"/>
      <c r="C973" s="75"/>
      <c r="D973" s="75"/>
      <c r="E973" s="75"/>
      <c r="F973" s="75"/>
      <c r="G973" s="75"/>
      <c r="H973" s="75"/>
      <c r="I973" s="72"/>
      <c r="J973" s="72"/>
      <c r="K973" s="72"/>
    </row>
    <row r="974" spans="1:11" ht="18">
      <c r="A974" s="74"/>
      <c r="B974" s="75"/>
      <c r="C974" s="75"/>
      <c r="D974" s="75"/>
      <c r="E974" s="75"/>
      <c r="F974" s="75"/>
      <c r="G974" s="75"/>
      <c r="H974" s="75"/>
      <c r="I974" s="72"/>
      <c r="J974" s="72"/>
      <c r="K974" s="72"/>
    </row>
    <row r="975" spans="1:11" ht="18">
      <c r="A975" s="74"/>
      <c r="B975" s="75"/>
      <c r="C975" s="75"/>
      <c r="D975" s="75"/>
      <c r="E975" s="75"/>
      <c r="F975" s="75"/>
      <c r="G975" s="75"/>
      <c r="H975" s="75"/>
      <c r="I975" s="72"/>
      <c r="J975" s="72"/>
      <c r="K975" s="72"/>
    </row>
    <row r="976" spans="1:11" ht="18">
      <c r="A976" s="74"/>
      <c r="B976" s="75"/>
      <c r="C976" s="75"/>
      <c r="D976" s="75"/>
      <c r="E976" s="75"/>
      <c r="F976" s="75"/>
      <c r="G976" s="75"/>
      <c r="H976" s="75"/>
      <c r="I976" s="72"/>
      <c r="J976" s="72"/>
      <c r="K976" s="72"/>
    </row>
    <row r="977" spans="1:11" ht="18">
      <c r="A977" s="74"/>
      <c r="B977" s="75"/>
      <c r="C977" s="75"/>
      <c r="D977" s="75"/>
      <c r="E977" s="75"/>
      <c r="F977" s="75"/>
      <c r="G977" s="75"/>
      <c r="H977" s="75"/>
      <c r="I977" s="72"/>
      <c r="J977" s="72"/>
      <c r="K977" s="72"/>
    </row>
    <row r="978" spans="1:11" ht="18">
      <c r="A978" s="74"/>
      <c r="B978" s="75"/>
      <c r="C978" s="75"/>
      <c r="D978" s="75"/>
      <c r="E978" s="75"/>
      <c r="F978" s="75"/>
      <c r="G978" s="75"/>
      <c r="H978" s="75"/>
      <c r="I978" s="72"/>
      <c r="J978" s="72"/>
      <c r="K978" s="72"/>
    </row>
    <row r="979" spans="1:11" ht="18">
      <c r="A979" s="74"/>
      <c r="B979" s="75"/>
      <c r="C979" s="75"/>
      <c r="D979" s="75"/>
      <c r="E979" s="75"/>
      <c r="F979" s="75"/>
      <c r="G979" s="75"/>
      <c r="H979" s="75"/>
      <c r="I979" s="72"/>
      <c r="J979" s="72"/>
      <c r="K979" s="72"/>
    </row>
    <row r="980" spans="1:11" ht="18">
      <c r="A980" s="74"/>
      <c r="B980" s="75"/>
      <c r="C980" s="75"/>
      <c r="D980" s="75"/>
      <c r="E980" s="75"/>
      <c r="F980" s="75"/>
      <c r="G980" s="75"/>
      <c r="H980" s="75"/>
      <c r="I980" s="72"/>
      <c r="J980" s="72"/>
      <c r="K980" s="72"/>
    </row>
    <row r="981" spans="1:11" ht="18">
      <c r="A981" s="74"/>
      <c r="B981" s="75"/>
      <c r="C981" s="75"/>
      <c r="D981" s="75"/>
      <c r="E981" s="75"/>
      <c r="F981" s="75"/>
      <c r="G981" s="75"/>
      <c r="H981" s="75"/>
      <c r="I981" s="72"/>
      <c r="J981" s="72"/>
      <c r="K981" s="72"/>
    </row>
    <row r="982" spans="1:11" ht="18">
      <c r="A982" s="74"/>
      <c r="B982" s="75"/>
      <c r="C982" s="75"/>
      <c r="D982" s="75"/>
      <c r="E982" s="75"/>
      <c r="F982" s="75"/>
      <c r="G982" s="75"/>
      <c r="H982" s="75"/>
      <c r="I982" s="72"/>
      <c r="J982" s="72"/>
      <c r="K982" s="72"/>
    </row>
    <row r="983" spans="1:11" ht="18">
      <c r="A983" s="74"/>
      <c r="B983" s="75"/>
      <c r="C983" s="75"/>
      <c r="D983" s="75"/>
      <c r="E983" s="75"/>
      <c r="F983" s="75"/>
      <c r="G983" s="75"/>
      <c r="H983" s="75"/>
      <c r="I983" s="72"/>
      <c r="J983" s="72"/>
      <c r="K983" s="72"/>
    </row>
    <row r="984" spans="1:11" ht="18">
      <c r="A984" s="74"/>
      <c r="B984" s="75"/>
      <c r="C984" s="75"/>
      <c r="D984" s="75"/>
      <c r="E984" s="75"/>
      <c r="F984" s="75"/>
      <c r="G984" s="75"/>
      <c r="H984" s="75"/>
      <c r="I984" s="72"/>
      <c r="J984" s="72"/>
      <c r="K984" s="72"/>
    </row>
    <row r="985" spans="1:11" ht="18">
      <c r="A985" s="74"/>
      <c r="B985" s="75"/>
      <c r="C985" s="75"/>
      <c r="D985" s="75"/>
      <c r="E985" s="75"/>
      <c r="F985" s="75"/>
      <c r="G985" s="75"/>
      <c r="H985" s="75"/>
      <c r="I985" s="72"/>
      <c r="J985" s="72"/>
      <c r="K985" s="72"/>
    </row>
    <row r="986" spans="1:11" ht="18">
      <c r="A986" s="74"/>
      <c r="B986" s="75"/>
      <c r="C986" s="75"/>
      <c r="D986" s="75"/>
      <c r="E986" s="75"/>
      <c r="F986" s="75"/>
      <c r="G986" s="75"/>
      <c r="H986" s="75"/>
      <c r="I986" s="72"/>
      <c r="J986" s="72"/>
      <c r="K986" s="72"/>
    </row>
    <row r="987" spans="1:11" ht="18">
      <c r="A987" s="74"/>
      <c r="B987" s="75"/>
      <c r="C987" s="75"/>
      <c r="D987" s="75"/>
      <c r="E987" s="75"/>
      <c r="F987" s="75"/>
      <c r="G987" s="75"/>
      <c r="H987" s="75"/>
      <c r="I987" s="72"/>
      <c r="J987" s="72"/>
      <c r="K987" s="72"/>
    </row>
    <row r="988" spans="1:11" ht="18">
      <c r="A988" s="74"/>
      <c r="B988" s="75"/>
      <c r="C988" s="75"/>
      <c r="D988" s="75"/>
      <c r="E988" s="75"/>
      <c r="F988" s="75"/>
      <c r="G988" s="75"/>
      <c r="H988" s="75"/>
      <c r="I988" s="72"/>
      <c r="J988" s="72"/>
      <c r="K988" s="72"/>
    </row>
    <row r="989" spans="1:11" ht="18">
      <c r="A989" s="74"/>
      <c r="B989" s="75"/>
      <c r="C989" s="75"/>
      <c r="D989" s="75"/>
      <c r="E989" s="75"/>
      <c r="F989" s="75"/>
      <c r="G989" s="75"/>
      <c r="H989" s="75"/>
      <c r="I989" s="72"/>
      <c r="J989" s="72"/>
      <c r="K989" s="72"/>
    </row>
    <row r="990" spans="1:11" ht="18">
      <c r="A990" s="74"/>
      <c r="B990" s="75"/>
      <c r="C990" s="75"/>
      <c r="D990" s="75"/>
      <c r="E990" s="75"/>
      <c r="F990" s="75"/>
      <c r="G990" s="75"/>
      <c r="H990" s="75"/>
      <c r="I990" s="72"/>
      <c r="J990" s="72"/>
      <c r="K990" s="72"/>
    </row>
    <row r="991" spans="1:11" ht="18">
      <c r="A991" s="74"/>
      <c r="B991" s="75"/>
      <c r="C991" s="75"/>
      <c r="D991" s="75"/>
      <c r="E991" s="75"/>
      <c r="F991" s="75"/>
      <c r="G991" s="75"/>
      <c r="H991" s="75"/>
      <c r="I991" s="72"/>
      <c r="J991" s="72"/>
      <c r="K991" s="72"/>
    </row>
    <row r="992" spans="1:11" ht="18">
      <c r="A992" s="74"/>
      <c r="B992" s="75"/>
      <c r="C992" s="75"/>
      <c r="D992" s="75"/>
      <c r="E992" s="75"/>
      <c r="F992" s="75"/>
      <c r="G992" s="75"/>
      <c r="H992" s="75"/>
      <c r="I992" s="72"/>
      <c r="J992" s="72"/>
      <c r="K992" s="72"/>
    </row>
    <row r="993" spans="1:11" ht="18">
      <c r="A993" s="74"/>
      <c r="B993" s="75"/>
      <c r="C993" s="75"/>
      <c r="D993" s="75"/>
      <c r="E993" s="75"/>
      <c r="F993" s="75"/>
      <c r="G993" s="75"/>
      <c r="H993" s="75"/>
      <c r="I993" s="72"/>
      <c r="J993" s="72"/>
      <c r="K993" s="72"/>
    </row>
    <row r="994" spans="1:11" ht="18">
      <c r="A994" s="74"/>
      <c r="B994" s="75"/>
      <c r="C994" s="75"/>
      <c r="D994" s="75"/>
      <c r="E994" s="75"/>
      <c r="F994" s="75"/>
      <c r="G994" s="75"/>
      <c r="H994" s="75"/>
      <c r="I994" s="72"/>
      <c r="J994" s="72"/>
      <c r="K994" s="72"/>
    </row>
    <row r="995" spans="1:11" ht="18">
      <c r="A995" s="74"/>
      <c r="B995" s="75"/>
      <c r="C995" s="75"/>
      <c r="D995" s="75"/>
      <c r="E995" s="75"/>
      <c r="F995" s="75"/>
      <c r="G995" s="75"/>
      <c r="H995" s="75"/>
      <c r="I995" s="72"/>
      <c r="J995" s="72"/>
      <c r="K995" s="72"/>
    </row>
    <row r="996" spans="1:11" ht="18">
      <c r="A996" s="74"/>
      <c r="B996" s="75"/>
      <c r="C996" s="75"/>
      <c r="D996" s="75"/>
      <c r="E996" s="75"/>
      <c r="F996" s="75"/>
      <c r="G996" s="75"/>
      <c r="H996" s="75"/>
      <c r="I996" s="72"/>
      <c r="J996" s="72"/>
      <c r="K996" s="72"/>
    </row>
    <row r="997" spans="1:11" ht="18">
      <c r="A997" s="74"/>
      <c r="B997" s="75"/>
      <c r="C997" s="75"/>
      <c r="D997" s="75"/>
      <c r="E997" s="75"/>
      <c r="F997" s="75"/>
      <c r="G997" s="75"/>
      <c r="H997" s="75"/>
      <c r="I997" s="72"/>
      <c r="J997" s="72"/>
      <c r="K997" s="72"/>
    </row>
    <row r="998" spans="1:11" ht="18">
      <c r="A998" s="74"/>
      <c r="B998" s="75"/>
      <c r="C998" s="75"/>
      <c r="D998" s="75"/>
      <c r="E998" s="75"/>
      <c r="F998" s="75"/>
      <c r="G998" s="75"/>
      <c r="H998" s="75"/>
      <c r="I998" s="72"/>
      <c r="J998" s="72"/>
      <c r="K998" s="72"/>
    </row>
    <row r="999" spans="1:11" ht="18">
      <c r="A999" s="74"/>
      <c r="B999" s="75"/>
      <c r="C999" s="75"/>
      <c r="D999" s="75"/>
      <c r="E999" s="75"/>
      <c r="F999" s="75"/>
      <c r="G999" s="75"/>
      <c r="H999" s="75"/>
      <c r="I999" s="72"/>
      <c r="J999" s="72"/>
      <c r="K999" s="72"/>
    </row>
    <row r="1000" spans="1:11" ht="18">
      <c r="A1000" s="74"/>
      <c r="B1000" s="75"/>
      <c r="C1000" s="75"/>
      <c r="D1000" s="75"/>
      <c r="E1000" s="75"/>
      <c r="F1000" s="75"/>
      <c r="G1000" s="75"/>
      <c r="H1000" s="75"/>
      <c r="I1000" s="72"/>
      <c r="J1000" s="72"/>
      <c r="K1000" s="72"/>
    </row>
    <row r="1001" spans="1:11" ht="18">
      <c r="A1001" s="74"/>
      <c r="B1001" s="75"/>
      <c r="C1001" s="75"/>
      <c r="D1001" s="75"/>
      <c r="E1001" s="75"/>
      <c r="F1001" s="75"/>
      <c r="G1001" s="75"/>
      <c r="H1001" s="75"/>
      <c r="I1001" s="72"/>
      <c r="J1001" s="72"/>
      <c r="K1001" s="72"/>
    </row>
    <row r="1002" spans="1:11" ht="18">
      <c r="A1002" s="74"/>
      <c r="B1002" s="75"/>
      <c r="C1002" s="75"/>
      <c r="D1002" s="75"/>
      <c r="E1002" s="75"/>
      <c r="F1002" s="75"/>
      <c r="G1002" s="75"/>
      <c r="H1002" s="75"/>
      <c r="I1002" s="72"/>
      <c r="J1002" s="72"/>
      <c r="K1002" s="72"/>
    </row>
    <row r="1003" spans="1:11" ht="18">
      <c r="A1003" s="74"/>
      <c r="B1003" s="75"/>
      <c r="C1003" s="75"/>
      <c r="D1003" s="75"/>
      <c r="E1003" s="75"/>
      <c r="F1003" s="75"/>
      <c r="G1003" s="75"/>
      <c r="H1003" s="75"/>
      <c r="I1003" s="72"/>
      <c r="J1003" s="72"/>
      <c r="K1003" s="72"/>
    </row>
    <row r="1004" spans="1:11" ht="18">
      <c r="A1004" s="74"/>
      <c r="B1004" s="75"/>
      <c r="C1004" s="75"/>
      <c r="D1004" s="75"/>
      <c r="E1004" s="75"/>
      <c r="F1004" s="75"/>
      <c r="G1004" s="75"/>
      <c r="H1004" s="75"/>
      <c r="I1004" s="72"/>
      <c r="J1004" s="72"/>
      <c r="K1004" s="72"/>
    </row>
    <row r="1005" spans="1:11" ht="18">
      <c r="A1005" s="74"/>
      <c r="B1005" s="75"/>
      <c r="C1005" s="75"/>
      <c r="D1005" s="75"/>
      <c r="E1005" s="75"/>
      <c r="F1005" s="75"/>
      <c r="G1005" s="75"/>
      <c r="H1005" s="75"/>
      <c r="I1005" s="72"/>
      <c r="J1005" s="72"/>
      <c r="K1005" s="72"/>
    </row>
    <row r="1006" spans="1:11" ht="18">
      <c r="A1006" s="74"/>
      <c r="B1006" s="75"/>
      <c r="C1006" s="75"/>
      <c r="D1006" s="75"/>
      <c r="E1006" s="75"/>
      <c r="F1006" s="75"/>
      <c r="G1006" s="75"/>
      <c r="H1006" s="75"/>
      <c r="I1006" s="72"/>
      <c r="J1006" s="72"/>
      <c r="K1006" s="72"/>
    </row>
    <row r="1007" spans="1:11" ht="18">
      <c r="A1007" s="74"/>
      <c r="B1007" s="75"/>
      <c r="C1007" s="75"/>
      <c r="D1007" s="75"/>
      <c r="E1007" s="75"/>
      <c r="F1007" s="75"/>
      <c r="G1007" s="75"/>
      <c r="H1007" s="75"/>
      <c r="I1007" s="72"/>
      <c r="J1007" s="72"/>
      <c r="K1007" s="72"/>
    </row>
    <row r="1008" spans="1:11" ht="18">
      <c r="A1008" s="74"/>
      <c r="B1008" s="75"/>
      <c r="C1008" s="75"/>
      <c r="D1008" s="75"/>
      <c r="E1008" s="75"/>
      <c r="F1008" s="75"/>
      <c r="G1008" s="75"/>
      <c r="H1008" s="75"/>
      <c r="I1008" s="72"/>
      <c r="J1008" s="72"/>
      <c r="K1008" s="72"/>
    </row>
    <row r="1009" spans="1:11" ht="18">
      <c r="A1009" s="74"/>
      <c r="B1009" s="75"/>
      <c r="C1009" s="75"/>
      <c r="D1009" s="75"/>
      <c r="E1009" s="75"/>
      <c r="F1009" s="75"/>
      <c r="G1009" s="75"/>
      <c r="H1009" s="75"/>
      <c r="I1009" s="72"/>
      <c r="J1009" s="72"/>
      <c r="K1009" s="72"/>
    </row>
    <row r="1010" spans="1:11" ht="18">
      <c r="A1010" s="74"/>
      <c r="B1010" s="75"/>
      <c r="C1010" s="75"/>
      <c r="D1010" s="75"/>
      <c r="E1010" s="75"/>
      <c r="F1010" s="75"/>
      <c r="G1010" s="75"/>
      <c r="H1010" s="75"/>
      <c r="I1010" s="72"/>
      <c r="J1010" s="72"/>
      <c r="K1010" s="72"/>
    </row>
    <row r="1011" spans="1:11" ht="18">
      <c r="A1011" s="74"/>
      <c r="B1011" s="75"/>
      <c r="C1011" s="75"/>
      <c r="D1011" s="75"/>
      <c r="E1011" s="75"/>
      <c r="F1011" s="75"/>
      <c r="G1011" s="75"/>
      <c r="H1011" s="75"/>
      <c r="I1011" s="72"/>
      <c r="J1011" s="72"/>
      <c r="K1011" s="72"/>
    </row>
    <row r="1012" spans="1:11" ht="18">
      <c r="A1012" s="74"/>
      <c r="B1012" s="75"/>
      <c r="C1012" s="75"/>
      <c r="D1012" s="75"/>
      <c r="E1012" s="75"/>
      <c r="F1012" s="75"/>
      <c r="G1012" s="75"/>
      <c r="H1012" s="75"/>
      <c r="I1012" s="72"/>
      <c r="J1012" s="72"/>
      <c r="K1012" s="72"/>
    </row>
    <row r="1013" spans="1:11" ht="18">
      <c r="A1013" s="74"/>
      <c r="B1013" s="75"/>
      <c r="C1013" s="75"/>
      <c r="D1013" s="75"/>
      <c r="E1013" s="75"/>
      <c r="F1013" s="75"/>
      <c r="G1013" s="75"/>
      <c r="H1013" s="75"/>
      <c r="I1013" s="72"/>
      <c r="J1013" s="72"/>
      <c r="K1013" s="72"/>
    </row>
    <row r="1014" spans="1:11" ht="18">
      <c r="A1014" s="74"/>
      <c r="B1014" s="75"/>
      <c r="C1014" s="75"/>
      <c r="D1014" s="75"/>
      <c r="E1014" s="75"/>
      <c r="F1014" s="75"/>
      <c r="G1014" s="75"/>
      <c r="H1014" s="75"/>
      <c r="I1014" s="72"/>
      <c r="J1014" s="72"/>
      <c r="K1014" s="72"/>
    </row>
    <row r="1015" spans="1:11" ht="18">
      <c r="A1015" s="74"/>
      <c r="B1015" s="75"/>
      <c r="C1015" s="75"/>
      <c r="D1015" s="75"/>
      <c r="E1015" s="75"/>
      <c r="F1015" s="75"/>
      <c r="G1015" s="75"/>
      <c r="H1015" s="75"/>
      <c r="I1015" s="72"/>
      <c r="J1015" s="72"/>
      <c r="K1015" s="72"/>
    </row>
    <row r="1016" spans="1:11" ht="18">
      <c r="A1016" s="74"/>
      <c r="B1016" s="75"/>
      <c r="C1016" s="75"/>
      <c r="D1016" s="75"/>
      <c r="E1016" s="75"/>
      <c r="F1016" s="75"/>
      <c r="G1016" s="75"/>
      <c r="H1016" s="75"/>
      <c r="I1016" s="72"/>
      <c r="J1016" s="72"/>
      <c r="K1016" s="72"/>
    </row>
    <row r="1017" spans="1:11" ht="18">
      <c r="A1017" s="74"/>
      <c r="B1017" s="75"/>
      <c r="C1017" s="75"/>
      <c r="D1017" s="75"/>
      <c r="E1017" s="75"/>
      <c r="F1017" s="75"/>
      <c r="G1017" s="75"/>
      <c r="H1017" s="75"/>
      <c r="I1017" s="72"/>
      <c r="J1017" s="72"/>
      <c r="K1017" s="72"/>
    </row>
    <row r="1018" spans="1:11" ht="18">
      <c r="A1018" s="74"/>
      <c r="B1018" s="75"/>
      <c r="C1018" s="75"/>
      <c r="D1018" s="75"/>
      <c r="E1018" s="75"/>
      <c r="F1018" s="75"/>
      <c r="G1018" s="75"/>
      <c r="H1018" s="75"/>
      <c r="I1018" s="72"/>
      <c r="J1018" s="72"/>
      <c r="K1018" s="72"/>
    </row>
    <row r="1019" spans="1:11" ht="18">
      <c r="A1019" s="74"/>
      <c r="B1019" s="75"/>
      <c r="C1019" s="75"/>
      <c r="D1019" s="75"/>
      <c r="E1019" s="75"/>
      <c r="F1019" s="75"/>
      <c r="G1019" s="75"/>
      <c r="H1019" s="75"/>
      <c r="I1019" s="72"/>
      <c r="J1019" s="72"/>
      <c r="K1019" s="72"/>
    </row>
    <row r="1020" spans="1:11" ht="18">
      <c r="A1020" s="74"/>
      <c r="B1020" s="75"/>
      <c r="C1020" s="75"/>
      <c r="D1020" s="75"/>
      <c r="E1020" s="75"/>
      <c r="F1020" s="75"/>
      <c r="G1020" s="75"/>
      <c r="H1020" s="75"/>
      <c r="I1020" s="72"/>
      <c r="J1020" s="72"/>
      <c r="K1020" s="72"/>
    </row>
    <row r="1021" spans="1:11" ht="18">
      <c r="A1021" s="74"/>
      <c r="B1021" s="75"/>
      <c r="C1021" s="75"/>
      <c r="D1021" s="75"/>
      <c r="E1021" s="75"/>
      <c r="F1021" s="75"/>
      <c r="G1021" s="75"/>
      <c r="H1021" s="75"/>
      <c r="I1021" s="72"/>
      <c r="J1021" s="72"/>
      <c r="K1021" s="72"/>
    </row>
    <row r="1022" spans="1:11" ht="18">
      <c r="A1022" s="74"/>
      <c r="B1022" s="75"/>
      <c r="C1022" s="75"/>
      <c r="D1022" s="75"/>
      <c r="E1022" s="75"/>
      <c r="F1022" s="75"/>
      <c r="G1022" s="75"/>
      <c r="H1022" s="75"/>
      <c r="I1022" s="72"/>
      <c r="J1022" s="72"/>
      <c r="K1022" s="72"/>
    </row>
    <row r="1023" spans="1:11" ht="18">
      <c r="A1023" s="74"/>
      <c r="B1023" s="75"/>
      <c r="C1023" s="75"/>
      <c r="D1023" s="75"/>
      <c r="E1023" s="75"/>
      <c r="F1023" s="75"/>
      <c r="G1023" s="75"/>
      <c r="H1023" s="75"/>
      <c r="I1023" s="72"/>
      <c r="J1023" s="72"/>
      <c r="K1023" s="72"/>
    </row>
    <row r="1024" spans="1:11" ht="18">
      <c r="A1024" s="74"/>
      <c r="B1024" s="75"/>
      <c r="C1024" s="75"/>
      <c r="D1024" s="75"/>
      <c r="E1024" s="75"/>
      <c r="F1024" s="75"/>
      <c r="G1024" s="75"/>
      <c r="H1024" s="75"/>
      <c r="I1024" s="72"/>
      <c r="J1024" s="72"/>
      <c r="K1024" s="72"/>
    </row>
    <row r="1025" spans="1:11" ht="18">
      <c r="A1025" s="74"/>
      <c r="B1025" s="75"/>
      <c r="C1025" s="75"/>
      <c r="D1025" s="75"/>
      <c r="E1025" s="75"/>
      <c r="F1025" s="75"/>
      <c r="G1025" s="75"/>
      <c r="H1025" s="75"/>
      <c r="I1025" s="72"/>
      <c r="J1025" s="72"/>
      <c r="K1025" s="72"/>
    </row>
    <row r="1026" spans="1:11" ht="18">
      <c r="A1026" s="74"/>
      <c r="B1026" s="75"/>
      <c r="C1026" s="75"/>
      <c r="D1026" s="75"/>
      <c r="E1026" s="75"/>
      <c r="F1026" s="75"/>
      <c r="G1026" s="75"/>
      <c r="H1026" s="75"/>
      <c r="I1026" s="72"/>
      <c r="J1026" s="72"/>
      <c r="K1026" s="72"/>
    </row>
    <row r="1027" spans="1:11" ht="18">
      <c r="A1027" s="74"/>
      <c r="B1027" s="75"/>
      <c r="C1027" s="75"/>
      <c r="D1027" s="75"/>
      <c r="E1027" s="75"/>
      <c r="F1027" s="75"/>
      <c r="G1027" s="75"/>
      <c r="H1027" s="75"/>
      <c r="I1027" s="72"/>
      <c r="J1027" s="72"/>
      <c r="K1027" s="72"/>
    </row>
    <row r="1028" spans="1:11" ht="18">
      <c r="A1028" s="74"/>
      <c r="B1028" s="75"/>
      <c r="C1028" s="75"/>
      <c r="D1028" s="75"/>
      <c r="E1028" s="75"/>
      <c r="F1028" s="75"/>
      <c r="G1028" s="75"/>
      <c r="H1028" s="75"/>
      <c r="I1028" s="72"/>
      <c r="J1028" s="72"/>
      <c r="K1028" s="72"/>
    </row>
    <row r="1029" spans="1:11" ht="18">
      <c r="A1029" s="74"/>
      <c r="B1029" s="75"/>
      <c r="C1029" s="75"/>
      <c r="D1029" s="75"/>
      <c r="E1029" s="75"/>
      <c r="F1029" s="75"/>
      <c r="G1029" s="75"/>
      <c r="H1029" s="75"/>
      <c r="I1029" s="72"/>
      <c r="J1029" s="72"/>
      <c r="K1029" s="72"/>
    </row>
    <row r="1030" spans="1:11" ht="18">
      <c r="A1030" s="74"/>
      <c r="B1030" s="75"/>
      <c r="C1030" s="75"/>
      <c r="D1030" s="75"/>
      <c r="E1030" s="75"/>
      <c r="F1030" s="75"/>
      <c r="G1030" s="75"/>
      <c r="H1030" s="75"/>
      <c r="I1030" s="72"/>
      <c r="J1030" s="72"/>
      <c r="K1030" s="72"/>
    </row>
    <row r="1031" spans="1:11" ht="18">
      <c r="A1031" s="74"/>
      <c r="B1031" s="75"/>
      <c r="C1031" s="75"/>
      <c r="D1031" s="75"/>
      <c r="E1031" s="75"/>
      <c r="F1031" s="75"/>
      <c r="G1031" s="75"/>
      <c r="H1031" s="75"/>
      <c r="I1031" s="72"/>
      <c r="J1031" s="72"/>
      <c r="K1031" s="72"/>
    </row>
    <row r="1032" spans="1:11" ht="18">
      <c r="A1032" s="74"/>
      <c r="B1032" s="75"/>
      <c r="C1032" s="75"/>
      <c r="D1032" s="75"/>
      <c r="E1032" s="75"/>
      <c r="F1032" s="75"/>
      <c r="G1032" s="75"/>
      <c r="H1032" s="75"/>
      <c r="I1032" s="72"/>
      <c r="J1032" s="72"/>
      <c r="K1032" s="72"/>
    </row>
    <row r="1033" spans="1:11" ht="18">
      <c r="A1033" s="74"/>
      <c r="B1033" s="75"/>
      <c r="C1033" s="75"/>
      <c r="D1033" s="75"/>
      <c r="E1033" s="75"/>
      <c r="F1033" s="75"/>
      <c r="G1033" s="75"/>
      <c r="H1033" s="75"/>
      <c r="I1033" s="72"/>
      <c r="J1033" s="72"/>
      <c r="K1033" s="72"/>
    </row>
    <row r="1034" spans="1:11" ht="18">
      <c r="A1034" s="74"/>
      <c r="B1034" s="75"/>
      <c r="C1034" s="75"/>
      <c r="D1034" s="75"/>
      <c r="E1034" s="75"/>
      <c r="F1034" s="75"/>
      <c r="G1034" s="75"/>
      <c r="H1034" s="75"/>
      <c r="I1034" s="72"/>
      <c r="J1034" s="72"/>
      <c r="K1034" s="72"/>
    </row>
    <row r="1035" spans="1:11" ht="18">
      <c r="A1035" s="74"/>
      <c r="B1035" s="75"/>
      <c r="C1035" s="75"/>
      <c r="D1035" s="75"/>
      <c r="E1035" s="75"/>
      <c r="F1035" s="75"/>
      <c r="G1035" s="75"/>
      <c r="H1035" s="75"/>
      <c r="I1035" s="72"/>
      <c r="J1035" s="72"/>
      <c r="K1035" s="72"/>
    </row>
    <row r="1036" spans="1:11" ht="18">
      <c r="A1036" s="74"/>
      <c r="B1036" s="75"/>
      <c r="C1036" s="75"/>
      <c r="D1036" s="75"/>
      <c r="E1036" s="75"/>
      <c r="F1036" s="75"/>
      <c r="G1036" s="75"/>
      <c r="H1036" s="75"/>
      <c r="I1036" s="72"/>
      <c r="J1036" s="72"/>
      <c r="K1036" s="72"/>
    </row>
    <row r="1037" spans="1:11" ht="18">
      <c r="A1037" s="74"/>
      <c r="B1037" s="75"/>
      <c r="C1037" s="75"/>
      <c r="D1037" s="75"/>
      <c r="E1037" s="75"/>
      <c r="F1037" s="75"/>
      <c r="G1037" s="75"/>
      <c r="H1037" s="75"/>
      <c r="I1037" s="72"/>
      <c r="J1037" s="72"/>
      <c r="K1037" s="72"/>
    </row>
    <row r="1038" spans="1:11" ht="18">
      <c r="A1038" s="74"/>
      <c r="B1038" s="75"/>
      <c r="C1038" s="75"/>
      <c r="D1038" s="75"/>
      <c r="E1038" s="75"/>
      <c r="F1038" s="75"/>
      <c r="G1038" s="75"/>
      <c r="H1038" s="75"/>
      <c r="I1038" s="72"/>
      <c r="J1038" s="72"/>
      <c r="K1038" s="72"/>
    </row>
    <row r="1039" spans="1:11" ht="18">
      <c r="A1039" s="74"/>
      <c r="B1039" s="75"/>
      <c r="C1039" s="75"/>
      <c r="D1039" s="75"/>
      <c r="E1039" s="75"/>
      <c r="F1039" s="75"/>
      <c r="G1039" s="75"/>
      <c r="H1039" s="75"/>
      <c r="I1039" s="72"/>
      <c r="J1039" s="72"/>
      <c r="K1039" s="72"/>
    </row>
    <row r="1040" spans="1:11" ht="18">
      <c r="A1040" s="74"/>
      <c r="B1040" s="75"/>
      <c r="C1040" s="75"/>
      <c r="D1040" s="75"/>
      <c r="E1040" s="75"/>
      <c r="F1040" s="75"/>
      <c r="G1040" s="75"/>
      <c r="H1040" s="75"/>
      <c r="I1040" s="72"/>
      <c r="J1040" s="72"/>
      <c r="K1040" s="72"/>
    </row>
    <row r="1041" spans="1:11" ht="18">
      <c r="A1041" s="74"/>
      <c r="B1041" s="75"/>
      <c r="C1041" s="75"/>
      <c r="D1041" s="75"/>
      <c r="E1041" s="75"/>
      <c r="F1041" s="75"/>
      <c r="G1041" s="75"/>
      <c r="H1041" s="75"/>
      <c r="I1041" s="72"/>
      <c r="J1041" s="72"/>
      <c r="K1041" s="72"/>
    </row>
    <row r="1042" spans="1:11" ht="18">
      <c r="A1042" s="74"/>
      <c r="B1042" s="75"/>
      <c r="C1042" s="75"/>
      <c r="D1042" s="75"/>
      <c r="E1042" s="75"/>
      <c r="F1042" s="75"/>
      <c r="G1042" s="75"/>
      <c r="H1042" s="75"/>
      <c r="I1042" s="72"/>
      <c r="J1042" s="72"/>
      <c r="K1042" s="72"/>
    </row>
    <row r="1043" spans="1:11" ht="18">
      <c r="A1043" s="74"/>
      <c r="B1043" s="75"/>
      <c r="C1043" s="75"/>
      <c r="D1043" s="75"/>
      <c r="E1043" s="75"/>
      <c r="F1043" s="75"/>
      <c r="G1043" s="75"/>
      <c r="H1043" s="75"/>
      <c r="I1043" s="72"/>
      <c r="J1043" s="72"/>
      <c r="K1043" s="72"/>
    </row>
    <row r="1044" spans="1:11" ht="18">
      <c r="A1044" s="74"/>
      <c r="B1044" s="75"/>
      <c r="C1044" s="75"/>
      <c r="D1044" s="75"/>
      <c r="E1044" s="75"/>
      <c r="F1044" s="75"/>
      <c r="G1044" s="75"/>
      <c r="H1044" s="75"/>
      <c r="I1044" s="72"/>
      <c r="J1044" s="72"/>
      <c r="K1044" s="72"/>
    </row>
    <row r="1045" spans="1:11" ht="18">
      <c r="A1045" s="74"/>
      <c r="B1045" s="75"/>
      <c r="C1045" s="75"/>
      <c r="D1045" s="75"/>
      <c r="E1045" s="75"/>
      <c r="F1045" s="75"/>
      <c r="G1045" s="75"/>
      <c r="H1045" s="75"/>
      <c r="I1045" s="72"/>
      <c r="J1045" s="72"/>
      <c r="K1045" s="72"/>
    </row>
    <row r="1046" spans="1:11" ht="18">
      <c r="A1046" s="74"/>
      <c r="B1046" s="75"/>
      <c r="C1046" s="75"/>
      <c r="D1046" s="75"/>
      <c r="E1046" s="75"/>
      <c r="F1046" s="75"/>
      <c r="G1046" s="75"/>
      <c r="H1046" s="75"/>
      <c r="I1046" s="72"/>
      <c r="J1046" s="72"/>
      <c r="K1046" s="72"/>
    </row>
    <row r="1047" spans="1:11" ht="18">
      <c r="A1047" s="74"/>
      <c r="B1047" s="75"/>
      <c r="C1047" s="75"/>
      <c r="D1047" s="75"/>
      <c r="E1047" s="75"/>
      <c r="F1047" s="75"/>
      <c r="G1047" s="75"/>
      <c r="H1047" s="75"/>
      <c r="I1047" s="72"/>
      <c r="J1047" s="72"/>
      <c r="K1047" s="72"/>
    </row>
    <row r="1048" spans="1:11" ht="18">
      <c r="A1048" s="74"/>
      <c r="B1048" s="75"/>
      <c r="C1048" s="75"/>
      <c r="D1048" s="75"/>
      <c r="E1048" s="75"/>
      <c r="F1048" s="75"/>
      <c r="G1048" s="75"/>
      <c r="H1048" s="75"/>
      <c r="I1048" s="72"/>
      <c r="J1048" s="72"/>
      <c r="K1048" s="72"/>
    </row>
    <row r="1049" spans="1:11" ht="18">
      <c r="A1049" s="74"/>
      <c r="B1049" s="75"/>
      <c r="C1049" s="75"/>
      <c r="D1049" s="75"/>
      <c r="E1049" s="75"/>
      <c r="F1049" s="75"/>
      <c r="G1049" s="75"/>
      <c r="H1049" s="75"/>
      <c r="I1049" s="72"/>
      <c r="J1049" s="72"/>
      <c r="K1049" s="72"/>
    </row>
    <row r="1050" spans="1:11" ht="18">
      <c r="A1050" s="74"/>
      <c r="B1050" s="75"/>
      <c r="C1050" s="75"/>
      <c r="D1050" s="75"/>
      <c r="E1050" s="75"/>
      <c r="F1050" s="75"/>
      <c r="G1050" s="75"/>
      <c r="H1050" s="75"/>
      <c r="I1050" s="72"/>
      <c r="J1050" s="72"/>
      <c r="K1050" s="72"/>
    </row>
    <row r="1051" spans="1:11" ht="18">
      <c r="A1051" s="74"/>
      <c r="B1051" s="75"/>
      <c r="C1051" s="75"/>
      <c r="D1051" s="75"/>
      <c r="E1051" s="75"/>
      <c r="F1051" s="75"/>
      <c r="G1051" s="75"/>
      <c r="H1051" s="75"/>
      <c r="I1051" s="72"/>
      <c r="J1051" s="72"/>
      <c r="K1051" s="72"/>
    </row>
    <row r="1052" spans="1:11" ht="18">
      <c r="A1052" s="74"/>
      <c r="B1052" s="75"/>
      <c r="C1052" s="75"/>
      <c r="D1052" s="75"/>
      <c r="E1052" s="75"/>
      <c r="F1052" s="75"/>
      <c r="G1052" s="75"/>
      <c r="H1052" s="75"/>
      <c r="I1052" s="72"/>
      <c r="J1052" s="72"/>
      <c r="K1052" s="72"/>
    </row>
    <row r="1053" spans="1:11" ht="18">
      <c r="A1053" s="74"/>
      <c r="B1053" s="75"/>
      <c r="C1053" s="75"/>
      <c r="D1053" s="75"/>
      <c r="E1053" s="75"/>
      <c r="F1053" s="75"/>
      <c r="G1053" s="75"/>
      <c r="H1053" s="75"/>
      <c r="I1053" s="72"/>
      <c r="J1053" s="72"/>
      <c r="K1053" s="72"/>
    </row>
    <row r="1054" spans="1:11" ht="18">
      <c r="A1054" s="74"/>
      <c r="B1054" s="75"/>
      <c r="C1054" s="75"/>
      <c r="D1054" s="75"/>
      <c r="E1054" s="75"/>
      <c r="F1054" s="75"/>
      <c r="G1054" s="75"/>
      <c r="H1054" s="75"/>
      <c r="I1054" s="72"/>
      <c r="J1054" s="72"/>
      <c r="K1054" s="72"/>
    </row>
    <row r="1055" spans="1:11" ht="18">
      <c r="A1055" s="74"/>
      <c r="B1055" s="75"/>
      <c r="C1055" s="75"/>
      <c r="D1055" s="75"/>
      <c r="E1055" s="75"/>
      <c r="F1055" s="75"/>
      <c r="G1055" s="75"/>
      <c r="H1055" s="75"/>
      <c r="I1055" s="72"/>
      <c r="J1055" s="72"/>
      <c r="K1055" s="72"/>
    </row>
    <row r="1056" spans="1:11" ht="18">
      <c r="A1056" s="74"/>
      <c r="B1056" s="75"/>
      <c r="C1056" s="75"/>
      <c r="D1056" s="75"/>
      <c r="E1056" s="75"/>
      <c r="F1056" s="75"/>
      <c r="G1056" s="75"/>
      <c r="H1056" s="75"/>
      <c r="I1056" s="72"/>
      <c r="J1056" s="72"/>
      <c r="K1056" s="72"/>
    </row>
    <row r="1057" spans="1:11" ht="18">
      <c r="A1057" s="74"/>
      <c r="B1057" s="75"/>
      <c r="C1057" s="75"/>
      <c r="D1057" s="75"/>
      <c r="E1057" s="75"/>
      <c r="F1057" s="75"/>
      <c r="G1057" s="75"/>
      <c r="H1057" s="75"/>
      <c r="I1057" s="72"/>
      <c r="J1057" s="72"/>
      <c r="K1057" s="72"/>
    </row>
    <row r="1058" spans="1:11" ht="18">
      <c r="A1058" s="74"/>
      <c r="B1058" s="75"/>
      <c r="C1058" s="75"/>
      <c r="D1058" s="75"/>
      <c r="E1058" s="75"/>
      <c r="F1058" s="75"/>
      <c r="G1058" s="75"/>
      <c r="H1058" s="75"/>
      <c r="I1058" s="72"/>
      <c r="J1058" s="72"/>
      <c r="K1058" s="72"/>
    </row>
    <row r="1059" spans="1:11" ht="18">
      <c r="A1059" s="74"/>
      <c r="B1059" s="75"/>
      <c r="C1059" s="75"/>
      <c r="D1059" s="75"/>
      <c r="E1059" s="75"/>
      <c r="F1059" s="75"/>
      <c r="G1059" s="75"/>
      <c r="H1059" s="75"/>
      <c r="I1059" s="72"/>
      <c r="J1059" s="72"/>
      <c r="K1059" s="72"/>
    </row>
    <row r="1060" spans="1:11" ht="18">
      <c r="A1060" s="74"/>
      <c r="B1060" s="75"/>
      <c r="C1060" s="75"/>
      <c r="D1060" s="75"/>
      <c r="E1060" s="75"/>
      <c r="F1060" s="75"/>
      <c r="G1060" s="75"/>
      <c r="H1060" s="75"/>
      <c r="I1060" s="72"/>
      <c r="J1060" s="72"/>
      <c r="K1060" s="72"/>
    </row>
    <row r="1061" spans="1:11" ht="18">
      <c r="A1061" s="74"/>
      <c r="B1061" s="75"/>
      <c r="C1061" s="75"/>
      <c r="D1061" s="75"/>
      <c r="E1061" s="75"/>
      <c r="F1061" s="75"/>
      <c r="G1061" s="75"/>
      <c r="H1061" s="75"/>
      <c r="I1061" s="72"/>
      <c r="J1061" s="72"/>
      <c r="K1061" s="72"/>
    </row>
    <row r="1062" spans="1:11" ht="18">
      <c r="A1062" s="74"/>
      <c r="B1062" s="75"/>
      <c r="C1062" s="75"/>
      <c r="D1062" s="75"/>
      <c r="E1062" s="75"/>
      <c r="F1062" s="75"/>
      <c r="G1062" s="75"/>
      <c r="H1062" s="75"/>
      <c r="I1062" s="72"/>
      <c r="J1062" s="72"/>
      <c r="K1062" s="72"/>
    </row>
    <row r="1063" spans="1:11" ht="18">
      <c r="A1063" s="74"/>
      <c r="B1063" s="75"/>
      <c r="C1063" s="75"/>
      <c r="D1063" s="75"/>
      <c r="E1063" s="75"/>
      <c r="F1063" s="75"/>
      <c r="G1063" s="75"/>
      <c r="H1063" s="75"/>
      <c r="I1063" s="72"/>
      <c r="J1063" s="72"/>
      <c r="K1063" s="72"/>
    </row>
    <row r="1064" spans="1:11" ht="18">
      <c r="A1064" s="74"/>
      <c r="B1064" s="75"/>
      <c r="C1064" s="75"/>
      <c r="D1064" s="75"/>
      <c r="E1064" s="75"/>
      <c r="F1064" s="75"/>
      <c r="G1064" s="75"/>
      <c r="H1064" s="75"/>
      <c r="I1064" s="72"/>
      <c r="J1064" s="72"/>
      <c r="K1064" s="72"/>
    </row>
    <row r="1065" spans="1:11" ht="18">
      <c r="A1065" s="74"/>
      <c r="B1065" s="75"/>
      <c r="C1065" s="75"/>
      <c r="D1065" s="75"/>
      <c r="E1065" s="75"/>
      <c r="F1065" s="75"/>
      <c r="G1065" s="75"/>
      <c r="H1065" s="75"/>
      <c r="I1065" s="72"/>
      <c r="J1065" s="72"/>
      <c r="K1065" s="72"/>
    </row>
    <row r="1066" spans="1:11" ht="18">
      <c r="A1066" s="74"/>
      <c r="B1066" s="75"/>
      <c r="C1066" s="75"/>
      <c r="D1066" s="75"/>
      <c r="E1066" s="75"/>
      <c r="F1066" s="75"/>
      <c r="G1066" s="75"/>
      <c r="H1066" s="75"/>
      <c r="I1066" s="72"/>
      <c r="J1066" s="72"/>
      <c r="K1066" s="72"/>
    </row>
    <row r="1067" spans="1:11" ht="18">
      <c r="A1067" s="74"/>
      <c r="B1067" s="75"/>
      <c r="C1067" s="75"/>
      <c r="D1067" s="75"/>
      <c r="E1067" s="75"/>
      <c r="F1067" s="75"/>
      <c r="G1067" s="75"/>
      <c r="H1067" s="75"/>
      <c r="I1067" s="72"/>
      <c r="J1067" s="72"/>
      <c r="K1067" s="72"/>
    </row>
    <row r="1068" spans="1:11" ht="18">
      <c r="A1068" s="74"/>
      <c r="B1068" s="75"/>
      <c r="C1068" s="75"/>
      <c r="D1068" s="75"/>
      <c r="E1068" s="75"/>
      <c r="F1068" s="75"/>
      <c r="G1068" s="75"/>
      <c r="H1068" s="75"/>
      <c r="I1068" s="72"/>
      <c r="J1068" s="72"/>
      <c r="K1068" s="72"/>
    </row>
    <row r="1069" spans="1:11" ht="18">
      <c r="A1069" s="74"/>
      <c r="B1069" s="75"/>
      <c r="C1069" s="75"/>
      <c r="D1069" s="75"/>
      <c r="E1069" s="75"/>
      <c r="F1069" s="75"/>
      <c r="G1069" s="75"/>
      <c r="H1069" s="75"/>
      <c r="I1069" s="72"/>
      <c r="J1069" s="72"/>
      <c r="K1069" s="72"/>
    </row>
    <row r="1070" spans="1:11" ht="18">
      <c r="A1070" s="74"/>
      <c r="B1070" s="75"/>
      <c r="C1070" s="75"/>
      <c r="D1070" s="75"/>
      <c r="E1070" s="75"/>
      <c r="F1070" s="75"/>
      <c r="G1070" s="75"/>
      <c r="H1070" s="75"/>
      <c r="I1070" s="72"/>
      <c r="J1070" s="72"/>
      <c r="K1070" s="72"/>
    </row>
    <row r="1071" spans="1:11" ht="18">
      <c r="A1071" s="74"/>
      <c r="B1071" s="75"/>
      <c r="C1071" s="75"/>
      <c r="D1071" s="75"/>
      <c r="E1071" s="75"/>
      <c r="F1071" s="75"/>
      <c r="G1071" s="75"/>
      <c r="H1071" s="75"/>
      <c r="I1071" s="72"/>
      <c r="J1071" s="72"/>
      <c r="K1071" s="72"/>
    </row>
    <row r="1072" spans="1:11" ht="18">
      <c r="A1072" s="74"/>
      <c r="B1072" s="75"/>
      <c r="C1072" s="75"/>
      <c r="D1072" s="75"/>
      <c r="E1072" s="75"/>
      <c r="F1072" s="75"/>
      <c r="G1072" s="75"/>
      <c r="H1072" s="75"/>
      <c r="I1072" s="72"/>
      <c r="J1072" s="72"/>
      <c r="K1072" s="72"/>
    </row>
    <row r="1073" spans="1:11" ht="18">
      <c r="A1073" s="74"/>
      <c r="B1073" s="75"/>
      <c r="C1073" s="75"/>
      <c r="D1073" s="75"/>
      <c r="E1073" s="75"/>
      <c r="F1073" s="75"/>
      <c r="G1073" s="75"/>
      <c r="H1073" s="75"/>
      <c r="I1073" s="72"/>
      <c r="J1073" s="72"/>
      <c r="K1073" s="72"/>
    </row>
    <row r="1074" spans="1:11" ht="18">
      <c r="A1074" s="74"/>
      <c r="B1074" s="75"/>
      <c r="C1074" s="75"/>
      <c r="D1074" s="75"/>
      <c r="E1074" s="75"/>
      <c r="F1074" s="75"/>
      <c r="G1074" s="75"/>
      <c r="H1074" s="75"/>
      <c r="I1074" s="72"/>
      <c r="J1074" s="72"/>
      <c r="K1074" s="72"/>
    </row>
    <row r="1075" spans="1:11" ht="18">
      <c r="A1075" s="74"/>
      <c r="B1075" s="75"/>
      <c r="C1075" s="75"/>
      <c r="D1075" s="75"/>
      <c r="E1075" s="75"/>
      <c r="F1075" s="75"/>
      <c r="G1075" s="75"/>
      <c r="H1075" s="75"/>
      <c r="I1075" s="72"/>
      <c r="J1075" s="72"/>
      <c r="K1075" s="72"/>
    </row>
    <row r="1076" spans="1:11" ht="18">
      <c r="A1076" s="74"/>
      <c r="B1076" s="75"/>
      <c r="C1076" s="75"/>
      <c r="D1076" s="75"/>
      <c r="E1076" s="75"/>
      <c r="F1076" s="75"/>
      <c r="G1076" s="75"/>
      <c r="H1076" s="75"/>
      <c r="I1076" s="72"/>
      <c r="J1076" s="72"/>
      <c r="K1076" s="72"/>
    </row>
  </sheetData>
  <sheetProtection/>
  <mergeCells count="13">
    <mergeCell ref="L5:R5"/>
    <mergeCell ref="A3:R3"/>
    <mergeCell ref="K1:R1"/>
    <mergeCell ref="D5:D6"/>
    <mergeCell ref="E5:E6"/>
    <mergeCell ref="F5:F6"/>
    <mergeCell ref="G5:G6"/>
    <mergeCell ref="A810:I810"/>
    <mergeCell ref="E2:I2"/>
    <mergeCell ref="A5:A6"/>
    <mergeCell ref="B5:B6"/>
    <mergeCell ref="C5:C6"/>
    <mergeCell ref="I5:K5"/>
  </mergeCells>
  <printOptions/>
  <pageMargins left="0.984251968503937" right="0.5905511811023623" top="0.7874015748031497" bottom="0.7874015748031497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2021-12-07T06:35:41Z</cp:lastPrinted>
  <dcterms:created xsi:type="dcterms:W3CDTF">2006-11-13T05:36:17Z</dcterms:created>
  <dcterms:modified xsi:type="dcterms:W3CDTF">2021-12-07T06:40:42Z</dcterms:modified>
  <cp:category/>
  <cp:version/>
  <cp:contentType/>
  <cp:contentStatus/>
</cp:coreProperties>
</file>