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60" windowHeight="4185" activeTab="0"/>
  </bookViews>
  <sheets>
    <sheet name=" приложение 1" sheetId="1" r:id="rId1"/>
  </sheets>
  <definedNames>
    <definedName name="_xlnm.Print_Area" localSheetId="0">' приложение 1'!$A$1:$E$73</definedName>
  </definedNames>
  <calcPr fullCalcOnLoad="1"/>
</workbook>
</file>

<file path=xl/sharedStrings.xml><?xml version="1.0" encoding="utf-8"?>
<sst xmlns="http://schemas.openxmlformats.org/spreadsheetml/2006/main" count="146" uniqueCount="143">
  <si>
    <t>Код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</si>
  <si>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</si>
  <si>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</si>
  <si>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</si>
  <si>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</si>
  <si>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</si>
  <si>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108 00000 00 0000 000</t>
  </si>
  <si>
    <t>ГОСУДАРСТВЕННАЯ ПОШЛИНА</t>
  </si>
  <si>
    <t>ВСЕГО ДОХОДОВ</t>
  </si>
  <si>
    <t>Иные межбюджетные трансферты</t>
  </si>
  <si>
    <t>Единый сельскохозяйственный налог</t>
  </si>
  <si>
    <t>ДОХОДЫ ОТ ПРОДАЖИ МАТЕРИАЛЬНЫХ И НЕМАТЕРИАЛЬНЫХ АКТИВОВ</t>
  </si>
  <si>
    <t>АДМИНИСТРАТИВНЫЕ ПЛАТЕЖИ И СБОРЫ</t>
  </si>
  <si>
    <t>ПРОЧИЕ НЕНАЛОГОВЫЕ ДОХОДЫ</t>
  </si>
  <si>
    <t>Невыясненные поступления, зачисляемые в бюджеты городских округов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</si>
  <si>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</si>
  <si>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</si>
  <si>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100 00000 00 0000 000</t>
  </si>
  <si>
    <t xml:space="preserve"> НАЛОГОВЫЕ И НЕНАЛОГОВЫЕ ДОХОДЫ</t>
  </si>
  <si>
    <t>ДОХОДЫ ОТ ИСПОЛЬЗОВАНИЯ ИМУЩЕСТВА, НАХОДЯЩЕГОСЯ В ГОСУДАРСТВЕННОЙ И МУНИЦИПАЛЬНОЙ СОБСТВЕННОСТИ</t>
  </si>
  <si>
    <t>ШТРАФЫ, САНКЦИИ, ВОЗМЕЩЕНИЕ УЩЕРБА</t>
  </si>
  <si>
    <t>Наименование показателя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</si>
  <si>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</si>
  <si>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</si>
  <si>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1 13 00000 00 0000 000</t>
  </si>
  <si>
    <t>Прочие безвозмездные поступления в бюджеты городских округов</t>
  </si>
  <si>
    <t>Прочие неналоговые доходы бюджетов городских округов</t>
  </si>
  <si>
    <t xml:space="preserve">тыс.рублей </t>
  </si>
  <si>
    <t>Субвенции бюджетам бюджетной системы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</si>
  <si>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</si>
  <si>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</si>
  <si>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Дотации бюджетам бюджетной системы Российской Федерации</t>
  </si>
  <si>
    <t>% выполнения плана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</si>
  <si>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</si>
  <si>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</si>
  <si>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</si>
  <si>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</si>
  <si>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</si>
  <si>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Субсидии бюджетам бюджетной системы Российской Федерации (межбюджетные субсидии)</t>
  </si>
  <si>
    <t>св.100</t>
  </si>
  <si>
    <t>ПЛАТЕЖИ ПРИ ПОЛЬЗОВАНИИ ПРИРОДНЫМИ РЕСУРСАМИ</t>
  </si>
  <si>
    <t>1 01 02000 01 0000 110</t>
  </si>
  <si>
    <t>1 03 02000 01 0000 110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</si>
  <si>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</si>
  <si>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</si>
  <si>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</si>
  <si>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1 05 02000 02 0000 110</t>
  </si>
  <si>
    <t>1 05 03000 01 0000 110</t>
  </si>
  <si>
    <t>1 05 04000 02 0000 110</t>
  </si>
  <si>
    <t>1 06 00000 00 0000 000</t>
  </si>
  <si>
    <t>1 06 01000 00 0000 110</t>
  </si>
  <si>
    <t>1 06 06000 00 0000 110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</si>
  <si>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</si>
  <si>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1 08 03010 01 0000 110</t>
  </si>
  <si>
    <t>1 08 07150 01 0000 110</t>
  </si>
  <si>
    <t>ЗАДОЛЖЕННОСТЬ И ПЕРЕРАСЧЕТЫ ПО ОТМЕНЕННЫМ НАЛОГАМ, СБОРАМ И ИНЫМ ОБЯЗАТЕЛЬНЫМ ПЛАТЕЖАМ</t>
  </si>
  <si>
    <t>1 09 00000 00 0000 000</t>
  </si>
  <si>
    <t>1 11 00000 00 0000 000</t>
  </si>
  <si>
    <t>1 11 01040 04 0000 120</t>
  </si>
  <si>
    <t>1 11 05012 04 0000 120</t>
  </si>
  <si>
    <t>1 11 05074 04 0000 120</t>
  </si>
  <si>
    <t>1 11 07014 04 0000 120</t>
  </si>
  <si>
    <t>1 11 09044 04 0000 120</t>
  </si>
  <si>
    <t>1 12 00000 00 0000 000</t>
  </si>
  <si>
    <t>Плата за негативное воздействие на окружающую среду</t>
  </si>
  <si>
    <t>1 12 01000 01 0000 120</t>
  </si>
  <si>
    <t>1 14 00000 00 0000 000</t>
  </si>
  <si>
    <t>1 14 06012 04 0000 430</t>
  </si>
  <si>
    <t>1 14 02043 04 0000 410</t>
  </si>
  <si>
    <t>1 15 00000 00 0000 000</t>
  </si>
  <si>
    <t>1 15 02040 04 0000 140</t>
  </si>
  <si>
    <t>1 17 01040 04 0000 180</t>
  </si>
  <si>
    <t>1 17 05040 04 0000 180</t>
  </si>
  <si>
    <t>1 17 00000 00 0000 000</t>
  </si>
  <si>
    <t>1 16 00000 00 0000 000</t>
  </si>
  <si>
    <t>План   2021г.</t>
  </si>
  <si>
    <t>Факт   2021г.</t>
  </si>
  <si>
    <t>БЕЗВОЗМЕЗДНЫЕ ПОСТУПЛЕНИЯ</t>
  </si>
  <si>
    <t>2 00 00000 00 0000 000</t>
  </si>
  <si>
    <t>БЕЗВОЗМЕЗДНЫЕ ПОСТУПЛЕНИЯ ОТ ДРУГИХ БЮДЖЕТОВ БЮДЖЕТНОЙ СИСТЕМЫ РОССИЙСКОЙ ФЕДЕРАЦИИ</t>
  </si>
  <si>
    <t>2 02 00000 00 0000 000</t>
  </si>
  <si>
    <t>ПРОЧИЕ БЕЗВОЗМЕЗДНЫЕ ПОСТУПЛЕНИЯ</t>
  </si>
  <si>
    <t>2 07 00000 00 0000 000</t>
  </si>
  <si>
    <t>2 07 04000 04 0000 150</t>
  </si>
  <si>
    <t>Доходы бюджета города Ливны  по кодам классификации   доходов бюджета за 2021 год</t>
  </si>
  <si>
    <t>Приложение 1   к решению Ливенского городского Совета народных депутатов                                      от                 2022 г. №                 -ГС</t>
  </si>
  <si>
    <t>ДОХОДЫ ОТ ОКАЗАНИЯ ПЛАТНЫХ УСЛУГ И КОМПЕНСАЦИИ ЗАТРАТ ГОСУДАРСТВА</t>
  </si>
  <si>
    <t>Налог на доходы физических лиц (15%)</t>
  </si>
  <si>
    <t>Налог на доходы физических лиц (единый норматив отчислений 5%)</t>
  </si>
  <si>
    <t>Налог на доходы физических лиц (дополнительный норматив отчислений 12,3%)</t>
  </si>
  <si>
    <t>Налог на доходы физических лиц</t>
  </si>
  <si>
    <t>Дотации бюджетам городских округов на выравнивание бюджетной обеспеченности из бюджета субъекта Российской Федерации</t>
  </si>
  <si>
    <t>Прочие дотации бюджетам городских округов</t>
  </si>
  <si>
    <t xml:space="preserve"> 2 02 15001 04 0000 150</t>
  </si>
  <si>
    <t>2 02 19999 04 0000 150</t>
  </si>
  <si>
    <t>2 02 10000 00 0000 000</t>
  </si>
  <si>
    <t>2 02 20000 00 0000 000</t>
  </si>
  <si>
    <t>2 02 30000 00 0000 000</t>
  </si>
  <si>
    <t>2 02 40000 00 0000 000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</si>
  <si>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</si>
  <si>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</si>
  <si>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</si>
  <si>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закупку контейнеров для раздельного накопления твердых коммунальных отходов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</si>
  <si>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</si>
  <si>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реализацию мероприятий по обеспечению жильем молодых семей</t>
  </si>
  <si>
    <t>Субсидии бюджетам городских округов на поддержку отрасли культуры</t>
  </si>
  <si>
    <t>Субсидии бюджетам городских округов на реализацию программ формирования современной городской среды</t>
  </si>
  <si>
    <t>Прочие субсидии бюджетам городских округов</t>
  </si>
  <si>
    <t>2 02 20216 04 0000 150</t>
  </si>
  <si>
    <t xml:space="preserve"> 2 02 20299 04 0000 150</t>
  </si>
  <si>
    <t>2 02 20302 04 0000 150</t>
  </si>
  <si>
    <t>2 02 25269 04 0000 150</t>
  </si>
  <si>
    <t>2 02 25304 04 0000 150</t>
  </si>
  <si>
    <t>2 02 25497 04 0000 150</t>
  </si>
  <si>
    <t>2 02 25519 04 0000 150</t>
  </si>
  <si>
    <t>2 02 25555 04 0000 150</t>
  </si>
  <si>
    <t>2 02 29999 04 0000 150</t>
  </si>
  <si>
    <t>Субвенции бюджетам городских округов на ежемесячное денежное вознаграждение за классное руководство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</si>
  <si>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</si>
  <si>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</si>
  <si>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</si>
  <si>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</si>
  <si>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</si>
  <si>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</si>
  <si>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</si>
  <si>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проведение Всероссийской переписи населения 2020 года</t>
  </si>
  <si>
    <t>Прочие субвенции бюджетам городских округов</t>
  </si>
  <si>
    <t>2 02 30021 04 0000 150</t>
  </si>
  <si>
    <t>2 02 30024 04 0000 150</t>
  </si>
  <si>
    <t>2 02 30027 04 0000 150</t>
  </si>
  <si>
    <t>2 02 30029 04 0000 150</t>
  </si>
  <si>
    <t>2 02 35082 04 0000 150</t>
  </si>
  <si>
    <t>2 02 35120 04 0000 150</t>
  </si>
  <si>
    <t>2 02 35135 04 0000 150</t>
  </si>
  <si>
    <t>2 02 35260 04 0000 150</t>
  </si>
  <si>
    <t xml:space="preserve">2 02 35469 04 0000 150
</t>
  </si>
  <si>
    <t>2 02 39999 04 0000 150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</si>
  <si>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</si>
  <si>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</si>
  <si>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Прочие межбюджетные трансферты, передаваемые бюджетам городских округов</t>
  </si>
  <si>
    <t>2 02 45303 04 0000 150</t>
  </si>
  <si>
    <t>2 02 45424 04 0000 150</t>
  </si>
  <si>
    <t>2 02 49999 04 0000 150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</si>
</sst>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#,##0.00&quot;р.&quot;"/>
    <numFmt numFmtId="178" formatCode="0.000"/>
    <numFmt numFmtId="179" formatCode="0.0000"/>
    <numFmt numFmtId="180" formatCode="0000"/>
    <numFmt numFmtId="181" formatCode="#,##0.000"/>
    <numFmt numFmtId="182" formatCode="#,##0.0"/>
    <numFmt numFmtId="183" formatCode="0.000000"/>
    <numFmt numFmtId="184" formatCode="0.00000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1"/>
    </font>
    <font>
      <sz val="10"/>
      <name val="Times New Roman Cyr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1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17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182" fontId="4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82" fontId="7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2" fontId="4" fillId="0" borderId="0" xfId="0" applyNumberFormat="1" applyFont="1" applyFill="1" applyAlignment="1">
      <alignment/>
    </xf>
    <xf numFmtId="0" fontId="9" fillId="0" borderId="10" xfId="0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182" fontId="4" fillId="0" borderId="10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center" vertical="center"/>
    </xf>
    <xf numFmtId="173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173" fontId="5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173" fontId="1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2" fontId="7" fillId="0" borderId="0" xfId="0" applyNumberFormat="1" applyFont="1" applyFill="1" applyAlignment="1">
      <alignment/>
    </xf>
    <xf numFmtId="173" fontId="7" fillId="0" borderId="0" xfId="0" applyNumberFormat="1" applyFont="1" applyFill="1" applyAlignment="1">
      <alignment/>
    </xf>
    <xf numFmtId="0" fontId="7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3" fontId="7" fillId="0" borderId="0" xfId="0" applyNumberFormat="1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3" fontId="8" fillId="0" borderId="0" xfId="0" applyNumberFormat="1" applyFont="1" applyFill="1" applyAlignment="1">
      <alignment/>
    </xf>
    <xf numFmtId="173" fontId="8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18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73" fontId="1" fillId="0" borderId="10" xfId="0" applyNumberFormat="1" applyFont="1" applyFill="1" applyBorder="1" applyAlignment="1">
      <alignment horizontal="center" vertical="center" wrapText="1"/>
    </xf>
    <xf numFmtId="173" fontId="5" fillId="0" borderId="0" xfId="0" applyNumberFormat="1" applyFont="1" applyFill="1" applyAlignment="1">
      <alignment horizontal="center" vertical="center"/>
    </xf>
    <xf numFmtId="182" fontId="7" fillId="0" borderId="0" xfId="0" applyNumberFormat="1" applyFont="1" applyFill="1" applyAlignment="1">
      <alignment/>
    </xf>
    <xf numFmtId="0" fontId="7" fillId="3" borderId="10" xfId="0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182" fontId="7" fillId="3" borderId="10" xfId="0" applyNumberFormat="1" applyFont="1" applyFill="1" applyBorder="1" applyAlignment="1">
      <alignment horizontal="center" vertical="center"/>
    </xf>
    <xf numFmtId="173" fontId="7" fillId="3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horizontal="center" vertical="center"/>
    </xf>
    <xf numFmtId="0" fontId="9" fillId="31" borderId="10" xfId="0" applyFont="1" applyFill="1" applyBorder="1" applyAlignment="1">
      <alignment vertical="center" wrapText="1"/>
    </xf>
    <xf numFmtId="182" fontId="7" fillId="31" borderId="10" xfId="0" applyNumberFormat="1" applyFont="1" applyFill="1" applyBorder="1" applyAlignment="1">
      <alignment horizontal="center" vertical="center"/>
    </xf>
    <xf numFmtId="173" fontId="7" fillId="31" borderId="10" xfId="0" applyNumberFormat="1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horizontal="center" vertical="center"/>
    </xf>
    <xf numFmtId="0" fontId="7" fillId="31" borderId="10" xfId="0" applyFont="1" applyFill="1" applyBorder="1" applyAlignment="1">
      <alignment vertical="center" wrapText="1"/>
    </xf>
    <xf numFmtId="49" fontId="9" fillId="31" borderId="10" xfId="0" applyNumberFormat="1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horizontal="center" vertical="center"/>
    </xf>
    <xf numFmtId="173" fontId="9" fillId="3" borderId="10" xfId="0" applyNumberFormat="1" applyFont="1" applyFill="1" applyBorder="1" applyAlignment="1">
      <alignment vertical="center" wrapText="1"/>
    </xf>
    <xf numFmtId="182" fontId="7" fillId="3" borderId="10" xfId="0" applyNumberFormat="1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 wrapText="1"/>
    </xf>
    <xf numFmtId="182" fontId="4" fillId="31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left" vertical="center" wrapText="1"/>
    </xf>
    <xf numFmtId="0" fontId="9" fillId="31" borderId="10" xfId="0" applyFont="1" applyFill="1" applyBorder="1" applyAlignment="1">
      <alignment horizontal="left" vertical="center" wrapText="1"/>
    </xf>
    <xf numFmtId="182" fontId="7" fillId="0" borderId="0" xfId="0" applyNumberFormat="1" applyFont="1" applyFill="1" applyBorder="1" applyAlignment="1">
      <alignment/>
    </xf>
    <xf numFmtId="182" fontId="7" fillId="0" borderId="0" xfId="0" applyNumberFormat="1" applyFont="1" applyFill="1" applyBorder="1" applyAlignment="1">
      <alignment/>
    </xf>
    <xf numFmtId="0" fontId="7" fillId="3" borderId="10" xfId="0" applyFont="1" applyFill="1" applyBorder="1" applyAlignment="1">
      <alignment horizontal="left" vertical="center" wrapText="1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7" fillId="31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182" fontId="4" fillId="33" borderId="10" xfId="0" applyNumberFormat="1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horizontal="center" vertical="center"/>
    </xf>
    <xf numFmtId="0" fontId="10" fillId="31" borderId="10" xfId="0" applyFont="1" applyFill="1" applyBorder="1" applyAlignment="1">
      <alignment vertical="center" wrapText="1"/>
    </xf>
    <xf numFmtId="173" fontId="4" fillId="31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vertical="center" wrapText="1"/>
    </xf>
    <xf numFmtId="173" fontId="4" fillId="33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173" fontId="10" fillId="31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11162"/>
  <dimension ref="A1:J78"/>
  <sheetViews>
    <sheetView tabSelected="1" view="pageBreakPreview" zoomScale="90" zoomScaleNormal="89" zoomScaleSheetLayoutView="90" workbookViewId="0" topLeftCell="A70">
      <selection activeCell="F46" sqref="F46"/>
    </sheetView>
  </sheetViews>
  <sheetFormatPr defaultColWidth="9.00390625" defaultRowHeight="39.75" customHeight="1"/>
  <cols>
    <col min="1" max="1" width="28.125" style="26" customWidth="1"/>
    <col min="2" max="2" width="64.625" style="2" customWidth="1"/>
    <col min="3" max="3" width="13.375" style="1" customWidth="1"/>
    <col min="4" max="4" width="12.75390625" style="27" customWidth="1"/>
    <col min="5" max="5" width="11.75390625" style="27" customWidth="1"/>
    <col min="6" max="6" width="13.875" style="2" customWidth="1"/>
    <col min="7" max="7" width="13.25390625" style="2" customWidth="1"/>
    <col min="8" max="16384" width="9.125" style="2" customWidth="1"/>
  </cols>
  <sheetData>
    <row r="1" spans="3:5" ht="72.75" customHeight="1">
      <c r="C1" s="99" t="s">
        <v>85</v>
      </c>
      <c r="D1" s="99"/>
      <c r="E1" s="99"/>
    </row>
    <row r="2" spans="1:5" ht="39.75" customHeight="1">
      <c r="A2" s="98" t="s">
        <v>84</v>
      </c>
      <c r="B2" s="98"/>
      <c r="C2" s="98"/>
      <c r="D2" s="98"/>
      <c r="E2" s="98"/>
    </row>
    <row r="3" spans="1:6" ht="17.25" customHeight="1">
      <c r="A3" s="28"/>
      <c r="B3" s="29"/>
      <c r="C3" s="30"/>
      <c r="E3" s="53" t="s">
        <v>27</v>
      </c>
      <c r="F3" s="31"/>
    </row>
    <row r="4" spans="1:9" s="34" customFormat="1" ht="39.75" customHeight="1">
      <c r="A4" s="32" t="s">
        <v>0</v>
      </c>
      <c r="B4" s="32" t="s">
        <v>21</v>
      </c>
      <c r="C4" s="33" t="s">
        <v>75</v>
      </c>
      <c r="D4" s="33" t="s">
        <v>76</v>
      </c>
      <c r="E4" s="52" t="s">
        <v>32</v>
      </c>
      <c r="F4" s="97"/>
      <c r="G4" s="97"/>
      <c r="H4" s="97"/>
      <c r="I4" s="97"/>
    </row>
    <row r="5" spans="1:9" s="35" customFormat="1" ht="39.75" customHeight="1">
      <c r="A5" s="55" t="s">
        <v>17</v>
      </c>
      <c r="B5" s="81" t="s">
        <v>18</v>
      </c>
      <c r="C5" s="56">
        <f>C6+C10+C11+C16+C19+C22+C23+C29+C31+C32+C35+C37+C38</f>
        <v>392872.0999999999</v>
      </c>
      <c r="D5" s="56">
        <f>D6+D10+D11+D16+D19+D22+D23+D29+D31+D32+D35+D37+D38</f>
        <v>411774.3</v>
      </c>
      <c r="E5" s="57">
        <f aca="true" t="shared" si="0" ref="E5:E13">D5/C5*100</f>
        <v>104.81128591213276</v>
      </c>
      <c r="F5" s="46"/>
      <c r="G5" s="47"/>
      <c r="H5" s="48"/>
      <c r="I5" s="48"/>
    </row>
    <row r="6" spans="1:9" s="35" customFormat="1" ht="39.75" customHeight="1">
      <c r="A6" s="60" t="s">
        <v>41</v>
      </c>
      <c r="B6" s="82" t="s">
        <v>90</v>
      </c>
      <c r="C6" s="61">
        <f>C7+C8+C9</f>
        <v>227475.69999999998</v>
      </c>
      <c r="D6" s="61">
        <f>D7+D8+D9</f>
        <v>244128.90000000002</v>
      </c>
      <c r="E6" s="62">
        <f t="shared" si="0"/>
        <v>107.3208698775298</v>
      </c>
      <c r="F6" s="79"/>
      <c r="G6" s="80"/>
      <c r="H6" s="49"/>
      <c r="I6" s="49"/>
    </row>
    <row r="7" spans="1:10" s="35" customFormat="1" ht="32.25" customHeight="1">
      <c r="A7" s="10" t="s">
        <v>41</v>
      </c>
      <c r="B7" s="86" t="s">
        <v>87</v>
      </c>
      <c r="C7" s="6">
        <v>105638.9</v>
      </c>
      <c r="D7" s="6">
        <v>113372.6</v>
      </c>
      <c r="E7" s="14">
        <f t="shared" si="0"/>
        <v>107.3208827430047</v>
      </c>
      <c r="F7" s="50"/>
      <c r="G7" s="49"/>
      <c r="H7" s="51"/>
      <c r="I7" s="51"/>
      <c r="J7" s="54"/>
    </row>
    <row r="8" spans="1:7" s="35" customFormat="1" ht="43.5" customHeight="1">
      <c r="A8" s="10" t="s">
        <v>41</v>
      </c>
      <c r="B8" s="7" t="s">
        <v>88</v>
      </c>
      <c r="C8" s="6">
        <v>35212.9</v>
      </c>
      <c r="D8" s="6">
        <v>37790.8</v>
      </c>
      <c r="E8" s="14">
        <f t="shared" si="0"/>
        <v>107.32089660323348</v>
      </c>
      <c r="G8" s="54"/>
    </row>
    <row r="9" spans="1:5" s="35" customFormat="1" ht="41.25" customHeight="1">
      <c r="A9" s="10" t="s">
        <v>41</v>
      </c>
      <c r="B9" s="7" t="s">
        <v>89</v>
      </c>
      <c r="C9" s="6">
        <v>86623.9</v>
      </c>
      <c r="D9" s="6">
        <v>92965.5</v>
      </c>
      <c r="E9" s="14">
        <f t="shared" si="0"/>
        <v>107.3208433238402</v>
      </c>
    </row>
    <row r="10" spans="1:5" s="35" customFormat="1" ht="39.75" customHeight="1">
      <c r="A10" s="63" t="s">
        <v>42</v>
      </c>
      <c r="B10" s="64" t="s">
        <v>29</v>
      </c>
      <c r="C10" s="65">
        <v>3430</v>
      </c>
      <c r="D10" s="65">
        <v>3495.9</v>
      </c>
      <c r="E10" s="66">
        <f t="shared" si="0"/>
        <v>101.92128279883381</v>
      </c>
    </row>
    <row r="11" spans="1:6" s="35" customFormat="1" ht="39.75" customHeight="1">
      <c r="A11" s="63" t="s">
        <v>43</v>
      </c>
      <c r="B11" s="78" t="s">
        <v>1</v>
      </c>
      <c r="C11" s="65">
        <f>C12+C13+C14+C15</f>
        <v>53349</v>
      </c>
      <c r="D11" s="65">
        <f>D12+D13+D14+D15</f>
        <v>59312.700000000004</v>
      </c>
      <c r="E11" s="66">
        <f t="shared" si="0"/>
        <v>111.17865377045493</v>
      </c>
      <c r="F11" s="36"/>
    </row>
    <row r="12" spans="1:6" s="35" customFormat="1" ht="39.75" customHeight="1">
      <c r="A12" s="18" t="s">
        <v>45</v>
      </c>
      <c r="B12" s="21" t="s">
        <v>44</v>
      </c>
      <c r="C12" s="12">
        <v>28126</v>
      </c>
      <c r="D12" s="12">
        <v>29086.8</v>
      </c>
      <c r="E12" s="13">
        <f t="shared" si="0"/>
        <v>103.41605631799757</v>
      </c>
      <c r="F12" s="36"/>
    </row>
    <row r="13" spans="1:5" s="35" customFormat="1" ht="39.75" customHeight="1">
      <c r="A13" s="11" t="s">
        <v>46</v>
      </c>
      <c r="B13" s="21" t="s">
        <v>2</v>
      </c>
      <c r="C13" s="16">
        <v>7500</v>
      </c>
      <c r="D13" s="16">
        <v>7894.5</v>
      </c>
      <c r="E13" s="17">
        <f t="shared" si="0"/>
        <v>105.25999999999999</v>
      </c>
    </row>
    <row r="14" spans="1:5" s="35" customFormat="1" ht="39.75" customHeight="1">
      <c r="A14" s="11" t="s">
        <v>47</v>
      </c>
      <c r="B14" s="83" t="s">
        <v>10</v>
      </c>
      <c r="C14" s="16">
        <v>9150</v>
      </c>
      <c r="D14" s="16">
        <v>9243.4</v>
      </c>
      <c r="E14" s="17">
        <f aca="true" t="shared" si="1" ref="E14:E20">D14/C14*100</f>
        <v>101.0207650273224</v>
      </c>
    </row>
    <row r="15" spans="1:5" s="35" customFormat="1" ht="39.75" customHeight="1">
      <c r="A15" s="11" t="s">
        <v>48</v>
      </c>
      <c r="B15" s="19" t="s">
        <v>22</v>
      </c>
      <c r="C15" s="12">
        <v>8573</v>
      </c>
      <c r="D15" s="12">
        <v>13088</v>
      </c>
      <c r="E15" s="17">
        <f t="shared" si="1"/>
        <v>152.6653446868074</v>
      </c>
    </row>
    <row r="16" spans="1:5" s="35" customFormat="1" ht="39.75" customHeight="1">
      <c r="A16" s="67" t="s">
        <v>49</v>
      </c>
      <c r="B16" s="84" t="s">
        <v>3</v>
      </c>
      <c r="C16" s="61">
        <f>C17+C18</f>
        <v>32200</v>
      </c>
      <c r="D16" s="61">
        <f>D17+D18</f>
        <v>28375.3</v>
      </c>
      <c r="E16" s="62">
        <f t="shared" si="1"/>
        <v>88.122049689441</v>
      </c>
    </row>
    <row r="17" spans="1:5" s="35" customFormat="1" ht="39.75" customHeight="1">
      <c r="A17" s="15" t="s">
        <v>50</v>
      </c>
      <c r="B17" s="85" t="s">
        <v>4</v>
      </c>
      <c r="C17" s="16">
        <v>7200</v>
      </c>
      <c r="D17" s="16">
        <v>7132</v>
      </c>
      <c r="E17" s="17">
        <f t="shared" si="1"/>
        <v>99.05555555555556</v>
      </c>
    </row>
    <row r="18" spans="1:5" s="35" customFormat="1" ht="39.75" customHeight="1">
      <c r="A18" s="15" t="s">
        <v>51</v>
      </c>
      <c r="B18" s="85" t="s">
        <v>5</v>
      </c>
      <c r="C18" s="16">
        <v>25000</v>
      </c>
      <c r="D18" s="16">
        <v>21243.3</v>
      </c>
      <c r="E18" s="17">
        <f t="shared" si="1"/>
        <v>84.97319999999999</v>
      </c>
    </row>
    <row r="19" spans="1:5" s="35" customFormat="1" ht="39.75" customHeight="1">
      <c r="A19" s="63" t="s">
        <v>6</v>
      </c>
      <c r="B19" s="64" t="s">
        <v>7</v>
      </c>
      <c r="C19" s="65">
        <f>C20+C21</f>
        <v>8500</v>
      </c>
      <c r="D19" s="65">
        <f>D20+D21</f>
        <v>9407.2</v>
      </c>
      <c r="E19" s="62">
        <f t="shared" si="1"/>
        <v>110.6729411764706</v>
      </c>
    </row>
    <row r="20" spans="1:5" s="35" customFormat="1" ht="54" customHeight="1">
      <c r="A20" s="3" t="s">
        <v>53</v>
      </c>
      <c r="B20" s="8" t="s">
        <v>52</v>
      </c>
      <c r="C20" s="6">
        <v>8490</v>
      </c>
      <c r="D20" s="6">
        <v>9367.2</v>
      </c>
      <c r="E20" s="14">
        <f t="shared" si="1"/>
        <v>110.33215547703182</v>
      </c>
    </row>
    <row r="21" spans="1:5" s="35" customFormat="1" ht="39.75" customHeight="1">
      <c r="A21" s="3" t="s">
        <v>54</v>
      </c>
      <c r="B21" s="8" t="s">
        <v>33</v>
      </c>
      <c r="C21" s="5">
        <v>10</v>
      </c>
      <c r="D21" s="5">
        <v>40</v>
      </c>
      <c r="E21" s="14" t="s">
        <v>39</v>
      </c>
    </row>
    <row r="22" spans="1:5" s="35" customFormat="1" ht="52.5" customHeight="1">
      <c r="A22" s="63" t="s">
        <v>56</v>
      </c>
      <c r="B22" s="64" t="s">
        <v>55</v>
      </c>
      <c r="C22" s="76"/>
      <c r="D22" s="65">
        <v>-0.3</v>
      </c>
      <c r="E22" s="70"/>
    </row>
    <row r="23" spans="1:6" s="35" customFormat="1" ht="63.75" customHeight="1">
      <c r="A23" s="63" t="s">
        <v>57</v>
      </c>
      <c r="B23" s="68" t="s">
        <v>19</v>
      </c>
      <c r="C23" s="65">
        <f>C24+C25+C26+C27+C28</f>
        <v>38453.3</v>
      </c>
      <c r="D23" s="65">
        <f>D24+D25+D26+D27+D28</f>
        <v>36232.7</v>
      </c>
      <c r="E23" s="62">
        <f aca="true" t="shared" si="2" ref="E23:E31">D23/C23*100</f>
        <v>94.22520303849083</v>
      </c>
      <c r="F23" s="54"/>
    </row>
    <row r="24" spans="1:5" s="35" customFormat="1" ht="70.5" customHeight="1">
      <c r="A24" s="3" t="s">
        <v>58</v>
      </c>
      <c r="B24" s="4" t="s">
        <v>23</v>
      </c>
      <c r="C24" s="6">
        <v>296.8</v>
      </c>
      <c r="D24" s="6">
        <v>296.8</v>
      </c>
      <c r="E24" s="14">
        <f t="shared" si="2"/>
        <v>100</v>
      </c>
    </row>
    <row r="25" spans="1:6" s="35" customFormat="1" ht="86.25" customHeight="1">
      <c r="A25" s="23" t="s">
        <v>59</v>
      </c>
      <c r="B25" s="22" t="s">
        <v>34</v>
      </c>
      <c r="C25" s="24">
        <v>27601.4</v>
      </c>
      <c r="D25" s="24">
        <v>26876.1</v>
      </c>
      <c r="E25" s="14">
        <f t="shared" si="2"/>
        <v>97.37223474171599</v>
      </c>
      <c r="F25" s="77"/>
    </row>
    <row r="26" spans="1:6" ht="39.75" customHeight="1">
      <c r="A26" s="3" t="s">
        <v>60</v>
      </c>
      <c r="B26" s="9" t="s">
        <v>35</v>
      </c>
      <c r="C26" s="6">
        <v>2399</v>
      </c>
      <c r="D26" s="6">
        <v>2480.1</v>
      </c>
      <c r="E26" s="14">
        <f t="shared" si="2"/>
        <v>103.3805752396832</v>
      </c>
      <c r="F26" s="1"/>
    </row>
    <row r="27" spans="1:6" ht="56.25" customHeight="1">
      <c r="A27" s="3" t="s">
        <v>61</v>
      </c>
      <c r="B27" s="9" t="s">
        <v>15</v>
      </c>
      <c r="C27" s="6">
        <v>6799.1</v>
      </c>
      <c r="D27" s="6">
        <v>5078</v>
      </c>
      <c r="E27" s="14">
        <f t="shared" si="2"/>
        <v>74.68635554705769</v>
      </c>
      <c r="F27" s="1"/>
    </row>
    <row r="28" spans="1:6" ht="90" customHeight="1">
      <c r="A28" s="3" t="s">
        <v>62</v>
      </c>
      <c r="B28" s="22" t="s">
        <v>36</v>
      </c>
      <c r="C28" s="6">
        <v>1357</v>
      </c>
      <c r="D28" s="6">
        <v>1501.7</v>
      </c>
      <c r="E28" s="14">
        <f t="shared" si="2"/>
        <v>110.6632277081798</v>
      </c>
      <c r="F28" s="1"/>
    </row>
    <row r="29" spans="1:6" ht="39.75" customHeight="1">
      <c r="A29" s="63" t="s">
        <v>63</v>
      </c>
      <c r="B29" s="69" t="s">
        <v>40</v>
      </c>
      <c r="C29" s="65">
        <f>C30</f>
        <v>582</v>
      </c>
      <c r="D29" s="65">
        <f>D30</f>
        <v>585.2</v>
      </c>
      <c r="E29" s="66">
        <f t="shared" si="2"/>
        <v>100.54982817869416</v>
      </c>
      <c r="F29" s="1"/>
    </row>
    <row r="30" spans="1:6" ht="39.75" customHeight="1">
      <c r="A30" s="3" t="s">
        <v>65</v>
      </c>
      <c r="B30" s="9" t="s">
        <v>64</v>
      </c>
      <c r="C30" s="6">
        <v>582</v>
      </c>
      <c r="D30" s="6">
        <v>585.2</v>
      </c>
      <c r="E30" s="14">
        <f t="shared" si="2"/>
        <v>100.54982817869416</v>
      </c>
      <c r="F30" s="1"/>
    </row>
    <row r="31" spans="1:6" ht="39.75" customHeight="1">
      <c r="A31" s="63" t="s">
        <v>24</v>
      </c>
      <c r="B31" s="69" t="s">
        <v>86</v>
      </c>
      <c r="C31" s="65">
        <v>154.1</v>
      </c>
      <c r="D31" s="65">
        <v>187.1</v>
      </c>
      <c r="E31" s="66">
        <f t="shared" si="2"/>
        <v>121.41466580142763</v>
      </c>
      <c r="F31" s="1"/>
    </row>
    <row r="32" spans="1:6" ht="39.75" customHeight="1">
      <c r="A32" s="60" t="s">
        <v>66</v>
      </c>
      <c r="B32" s="68" t="s">
        <v>11</v>
      </c>
      <c r="C32" s="65">
        <f>C33+C34</f>
        <v>24708.7</v>
      </c>
      <c r="D32" s="65">
        <f>D33+D34</f>
        <v>25220.5</v>
      </c>
      <c r="E32" s="66">
        <f aca="true" t="shared" si="3" ref="E32:E37">D32/C32*100</f>
        <v>102.07133519772387</v>
      </c>
      <c r="F32" s="1"/>
    </row>
    <row r="33" spans="1:6" ht="97.5" customHeight="1">
      <c r="A33" s="3" t="s">
        <v>68</v>
      </c>
      <c r="B33" s="25" t="s">
        <v>37</v>
      </c>
      <c r="C33" s="6">
        <v>3653.7</v>
      </c>
      <c r="D33" s="6">
        <v>3653.8</v>
      </c>
      <c r="E33" s="14">
        <f t="shared" si="3"/>
        <v>100.00273695158333</v>
      </c>
      <c r="F33" s="1"/>
    </row>
    <row r="34" spans="1:6" ht="68.25" customHeight="1">
      <c r="A34" s="3" t="s">
        <v>67</v>
      </c>
      <c r="B34" s="9" t="s">
        <v>30</v>
      </c>
      <c r="C34" s="6">
        <v>21055</v>
      </c>
      <c r="D34" s="6">
        <v>21566.7</v>
      </c>
      <c r="E34" s="14">
        <f t="shared" si="3"/>
        <v>102.430301591071</v>
      </c>
      <c r="F34" s="20"/>
    </row>
    <row r="35" spans="1:6" ht="39.75" customHeight="1">
      <c r="A35" s="63" t="s">
        <v>69</v>
      </c>
      <c r="B35" s="69" t="s">
        <v>12</v>
      </c>
      <c r="C35" s="65">
        <f>C36</f>
        <v>2845</v>
      </c>
      <c r="D35" s="65">
        <f>D36</f>
        <v>3132.8</v>
      </c>
      <c r="E35" s="66">
        <f t="shared" si="3"/>
        <v>110.11599297012302</v>
      </c>
      <c r="F35" s="1"/>
    </row>
    <row r="36" spans="1:6" ht="60" customHeight="1">
      <c r="A36" s="3" t="s">
        <v>70</v>
      </c>
      <c r="B36" s="9" t="s">
        <v>16</v>
      </c>
      <c r="C36" s="6">
        <v>2845</v>
      </c>
      <c r="D36" s="6">
        <v>3132.8</v>
      </c>
      <c r="E36" s="14">
        <f t="shared" si="3"/>
        <v>110.11599297012302</v>
      </c>
      <c r="F36" s="1"/>
    </row>
    <row r="37" spans="1:6" ht="39.75" customHeight="1">
      <c r="A37" s="63" t="s">
        <v>74</v>
      </c>
      <c r="B37" s="69" t="s">
        <v>20</v>
      </c>
      <c r="C37" s="65">
        <v>1174.3</v>
      </c>
      <c r="D37" s="65">
        <v>1594.6</v>
      </c>
      <c r="E37" s="66">
        <f t="shared" si="3"/>
        <v>135.79153538278123</v>
      </c>
      <c r="F37" s="1"/>
    </row>
    <row r="38" spans="1:6" ht="39.75" customHeight="1">
      <c r="A38" s="63" t="s">
        <v>73</v>
      </c>
      <c r="B38" s="69" t="s">
        <v>13</v>
      </c>
      <c r="C38" s="65"/>
      <c r="D38" s="65">
        <f>D39+D40</f>
        <v>101.7</v>
      </c>
      <c r="E38" s="70"/>
      <c r="F38" s="1"/>
    </row>
    <row r="39" spans="1:6" ht="39.75" customHeight="1">
      <c r="A39" s="3" t="s">
        <v>71</v>
      </c>
      <c r="B39" s="9" t="s">
        <v>14</v>
      </c>
      <c r="C39" s="6"/>
      <c r="D39" s="6">
        <v>2.2</v>
      </c>
      <c r="E39" s="14"/>
      <c r="F39" s="1"/>
    </row>
    <row r="40" spans="1:6" ht="39.75" customHeight="1">
      <c r="A40" s="3" t="s">
        <v>72</v>
      </c>
      <c r="B40" s="9" t="s">
        <v>26</v>
      </c>
      <c r="C40" s="6"/>
      <c r="D40" s="6">
        <v>99.5</v>
      </c>
      <c r="E40" s="14"/>
      <c r="F40" s="1"/>
    </row>
    <row r="41" spans="1:5" ht="39.75" customHeight="1">
      <c r="A41" s="74" t="s">
        <v>78</v>
      </c>
      <c r="B41" s="75" t="s">
        <v>77</v>
      </c>
      <c r="C41" s="58">
        <f>C42+C71</f>
        <v>771952.3</v>
      </c>
      <c r="D41" s="58">
        <f>D42+D71</f>
        <v>766808.5</v>
      </c>
      <c r="E41" s="59">
        <f aca="true" t="shared" si="4" ref="E41:E73">D41/C41*100</f>
        <v>99.33366349190229</v>
      </c>
    </row>
    <row r="42" spans="1:5" ht="61.5" customHeight="1">
      <c r="A42" s="11" t="s">
        <v>80</v>
      </c>
      <c r="B42" s="21" t="s">
        <v>79</v>
      </c>
      <c r="C42" s="12">
        <f>C43+C56+C46+C67</f>
        <v>770066.8</v>
      </c>
      <c r="D42" s="12">
        <f>D43+D56+D46+D67</f>
        <v>764903</v>
      </c>
      <c r="E42" s="13">
        <f t="shared" si="4"/>
        <v>99.32943479708513</v>
      </c>
    </row>
    <row r="43" spans="1:7" s="35" customFormat="1" ht="39.75" customHeight="1">
      <c r="A43" s="89" t="s">
        <v>95</v>
      </c>
      <c r="B43" s="90" t="s">
        <v>31</v>
      </c>
      <c r="C43" s="76">
        <v>49867</v>
      </c>
      <c r="D43" s="76">
        <v>49867</v>
      </c>
      <c r="E43" s="91">
        <f t="shared" si="4"/>
        <v>100</v>
      </c>
      <c r="G43" s="37"/>
    </row>
    <row r="44" spans="1:7" s="35" customFormat="1" ht="48" customHeight="1">
      <c r="A44" s="87" t="s">
        <v>93</v>
      </c>
      <c r="B44" s="7" t="s">
        <v>91</v>
      </c>
      <c r="C44" s="6">
        <v>47119</v>
      </c>
      <c r="D44" s="88">
        <v>47119</v>
      </c>
      <c r="E44" s="14">
        <f t="shared" si="4"/>
        <v>100</v>
      </c>
      <c r="G44" s="37"/>
    </row>
    <row r="45" spans="1:5" s="35" customFormat="1" ht="39.75" customHeight="1">
      <c r="A45" s="87" t="s">
        <v>94</v>
      </c>
      <c r="B45" s="7" t="s">
        <v>92</v>
      </c>
      <c r="C45" s="6">
        <v>2748</v>
      </c>
      <c r="D45" s="88">
        <v>2748</v>
      </c>
      <c r="E45" s="14">
        <f t="shared" si="4"/>
        <v>100</v>
      </c>
    </row>
    <row r="46" spans="1:5" s="35" customFormat="1" ht="39.75" customHeight="1">
      <c r="A46" s="89" t="s">
        <v>96</v>
      </c>
      <c r="B46" s="90" t="s">
        <v>38</v>
      </c>
      <c r="C46" s="76">
        <v>175161.5</v>
      </c>
      <c r="D46" s="76">
        <v>175057.1</v>
      </c>
      <c r="E46" s="91">
        <f t="shared" si="4"/>
        <v>99.9403978614022</v>
      </c>
    </row>
    <row r="47" spans="1:5" s="35" customFormat="1" ht="96" customHeight="1">
      <c r="A47" s="87" t="s">
        <v>108</v>
      </c>
      <c r="B47" s="94" t="s">
        <v>99</v>
      </c>
      <c r="C47" s="88">
        <v>103000</v>
      </c>
      <c r="D47" s="88">
        <v>102974.3</v>
      </c>
      <c r="E47" s="95">
        <f t="shared" si="4"/>
        <v>99.97504854368933</v>
      </c>
    </row>
    <row r="48" spans="1:5" s="35" customFormat="1" ht="113.25" customHeight="1">
      <c r="A48" s="87" t="s">
        <v>109</v>
      </c>
      <c r="B48" s="94" t="s">
        <v>100</v>
      </c>
      <c r="C48" s="88">
        <v>6624.6</v>
      </c>
      <c r="D48" s="88">
        <v>6624.6</v>
      </c>
      <c r="E48" s="95">
        <f t="shared" si="4"/>
        <v>100</v>
      </c>
    </row>
    <row r="49" spans="1:7" s="37" customFormat="1" ht="86.25" customHeight="1">
      <c r="A49" s="87" t="s">
        <v>110</v>
      </c>
      <c r="B49" s="94" t="s">
        <v>101</v>
      </c>
      <c r="C49" s="88">
        <v>66.9</v>
      </c>
      <c r="D49" s="88">
        <v>66.9</v>
      </c>
      <c r="E49" s="95">
        <f t="shared" si="4"/>
        <v>100</v>
      </c>
      <c r="F49" s="40"/>
      <c r="G49" s="40"/>
    </row>
    <row r="50" spans="1:5" ht="39.75" customHeight="1">
      <c r="A50" s="87" t="s">
        <v>111</v>
      </c>
      <c r="B50" s="94" t="s">
        <v>102</v>
      </c>
      <c r="C50" s="88">
        <v>819.7</v>
      </c>
      <c r="D50" s="88">
        <v>819.7</v>
      </c>
      <c r="E50" s="95">
        <f t="shared" si="4"/>
        <v>100</v>
      </c>
    </row>
    <row r="51" spans="1:5" ht="69" customHeight="1">
      <c r="A51" s="87" t="s">
        <v>112</v>
      </c>
      <c r="B51" s="94" t="s">
        <v>103</v>
      </c>
      <c r="C51" s="88">
        <v>20578</v>
      </c>
      <c r="D51" s="88">
        <v>20578</v>
      </c>
      <c r="E51" s="95">
        <f t="shared" si="4"/>
        <v>100</v>
      </c>
    </row>
    <row r="52" spans="1:5" ht="39.75" customHeight="1">
      <c r="A52" s="87" t="s">
        <v>113</v>
      </c>
      <c r="B52" s="96" t="s">
        <v>104</v>
      </c>
      <c r="C52" s="88">
        <v>935.7</v>
      </c>
      <c r="D52" s="88">
        <v>935.7</v>
      </c>
      <c r="E52" s="95">
        <f t="shared" si="4"/>
        <v>100</v>
      </c>
    </row>
    <row r="53" spans="1:5" ht="39.75" customHeight="1">
      <c r="A53" s="87" t="s">
        <v>114</v>
      </c>
      <c r="B53" s="96" t="s">
        <v>105</v>
      </c>
      <c r="C53" s="88">
        <v>5297.8</v>
      </c>
      <c r="D53" s="88">
        <v>5297.8</v>
      </c>
      <c r="E53" s="95">
        <f t="shared" si="4"/>
        <v>100</v>
      </c>
    </row>
    <row r="54" spans="1:5" ht="39.75" customHeight="1">
      <c r="A54" s="87" t="s">
        <v>115</v>
      </c>
      <c r="B54" s="96" t="s">
        <v>106</v>
      </c>
      <c r="C54" s="88">
        <v>32481.8</v>
      </c>
      <c r="D54" s="88">
        <v>32481.8</v>
      </c>
      <c r="E54" s="95">
        <f t="shared" si="4"/>
        <v>100</v>
      </c>
    </row>
    <row r="55" spans="1:5" ht="39.75" customHeight="1">
      <c r="A55" s="87" t="s">
        <v>116</v>
      </c>
      <c r="B55" s="96" t="s">
        <v>107</v>
      </c>
      <c r="C55" s="88">
        <v>5357</v>
      </c>
      <c r="D55" s="88">
        <v>5278.3</v>
      </c>
      <c r="E55" s="95">
        <f t="shared" si="4"/>
        <v>98.53089415717753</v>
      </c>
    </row>
    <row r="56" spans="1:5" ht="39.75" customHeight="1">
      <c r="A56" s="89" t="s">
        <v>97</v>
      </c>
      <c r="B56" s="90" t="s">
        <v>28</v>
      </c>
      <c r="C56" s="76">
        <v>444394.5</v>
      </c>
      <c r="D56" s="76">
        <v>441752.8</v>
      </c>
      <c r="E56" s="91">
        <f t="shared" si="4"/>
        <v>99.40555069875977</v>
      </c>
    </row>
    <row r="57" spans="1:5" ht="39.75" customHeight="1">
      <c r="A57" s="92" t="s">
        <v>127</v>
      </c>
      <c r="B57" s="94" t="s">
        <v>117</v>
      </c>
      <c r="C57" s="88">
        <v>6965.2</v>
      </c>
      <c r="D57" s="88">
        <v>6965.2</v>
      </c>
      <c r="E57" s="14">
        <f t="shared" si="4"/>
        <v>100</v>
      </c>
    </row>
    <row r="58" spans="1:5" ht="39.75" customHeight="1">
      <c r="A58" s="87" t="s">
        <v>128</v>
      </c>
      <c r="B58" s="96" t="s">
        <v>118</v>
      </c>
      <c r="C58" s="88">
        <v>4480.1</v>
      </c>
      <c r="D58" s="88">
        <v>4419.6</v>
      </c>
      <c r="E58" s="14">
        <f t="shared" si="4"/>
        <v>98.64958371464922</v>
      </c>
    </row>
    <row r="59" spans="1:5" ht="62.25" customHeight="1">
      <c r="A59" s="87" t="s">
        <v>129</v>
      </c>
      <c r="B59" s="96" t="s">
        <v>119</v>
      </c>
      <c r="C59" s="88">
        <v>11960.9</v>
      </c>
      <c r="D59" s="88">
        <v>10126.8</v>
      </c>
      <c r="E59" s="14">
        <f t="shared" si="4"/>
        <v>84.66586962519543</v>
      </c>
    </row>
    <row r="60" spans="1:5" ht="88.5" customHeight="1">
      <c r="A60" s="87" t="s">
        <v>130</v>
      </c>
      <c r="B60" s="96" t="s">
        <v>120</v>
      </c>
      <c r="C60" s="88">
        <v>9745.6</v>
      </c>
      <c r="D60" s="88">
        <v>9290.3</v>
      </c>
      <c r="E60" s="14">
        <f t="shared" si="4"/>
        <v>95.32814808734197</v>
      </c>
    </row>
    <row r="61" spans="1:5" ht="78" customHeight="1">
      <c r="A61" s="87" t="s">
        <v>131</v>
      </c>
      <c r="B61" s="96" t="s">
        <v>121</v>
      </c>
      <c r="C61" s="88">
        <v>5976.8</v>
      </c>
      <c r="D61" s="88">
        <v>5976.8</v>
      </c>
      <c r="E61" s="14">
        <f t="shared" si="4"/>
        <v>100</v>
      </c>
    </row>
    <row r="62" spans="1:5" ht="75" customHeight="1">
      <c r="A62" s="87" t="s">
        <v>132</v>
      </c>
      <c r="B62" s="96" t="s">
        <v>122</v>
      </c>
      <c r="C62" s="88">
        <v>25.2</v>
      </c>
      <c r="D62" s="88">
        <v>25.2</v>
      </c>
      <c r="E62" s="14">
        <f t="shared" si="4"/>
        <v>100</v>
      </c>
    </row>
    <row r="63" spans="1:5" ht="84" customHeight="1">
      <c r="A63" s="87" t="s">
        <v>133</v>
      </c>
      <c r="B63" s="96" t="s">
        <v>123</v>
      </c>
      <c r="C63" s="88">
        <v>799.5</v>
      </c>
      <c r="D63" s="88">
        <v>664.4</v>
      </c>
      <c r="E63" s="14">
        <f t="shared" si="4"/>
        <v>83.10193871169481</v>
      </c>
    </row>
    <row r="64" spans="1:5" ht="67.5" customHeight="1">
      <c r="A64" s="87" t="s">
        <v>134</v>
      </c>
      <c r="B64" s="96" t="s">
        <v>124</v>
      </c>
      <c r="C64" s="88">
        <v>188</v>
      </c>
      <c r="D64" s="88">
        <v>188</v>
      </c>
      <c r="E64" s="14">
        <f t="shared" si="4"/>
        <v>100</v>
      </c>
    </row>
    <row r="65" spans="1:5" ht="39.75" customHeight="1">
      <c r="A65" s="93" t="s">
        <v>135</v>
      </c>
      <c r="B65" s="96" t="s">
        <v>125</v>
      </c>
      <c r="C65" s="88">
        <v>695.1</v>
      </c>
      <c r="D65" s="88">
        <v>638.4</v>
      </c>
      <c r="E65" s="14">
        <f t="shared" si="4"/>
        <v>91.8429003021148</v>
      </c>
    </row>
    <row r="66" spans="1:5" ht="39.75" customHeight="1">
      <c r="A66" s="92" t="s">
        <v>136</v>
      </c>
      <c r="B66" s="96" t="s">
        <v>126</v>
      </c>
      <c r="C66" s="88">
        <v>403558.1</v>
      </c>
      <c r="D66" s="88">
        <v>403458.1</v>
      </c>
      <c r="E66" s="14">
        <f t="shared" si="4"/>
        <v>99.97522042055407</v>
      </c>
    </row>
    <row r="67" spans="1:5" ht="39.75" customHeight="1">
      <c r="A67" s="89" t="s">
        <v>98</v>
      </c>
      <c r="B67" s="90" t="s">
        <v>9</v>
      </c>
      <c r="C67" s="76">
        <v>100643.8</v>
      </c>
      <c r="D67" s="76">
        <v>98226.1</v>
      </c>
      <c r="E67" s="91">
        <f t="shared" si="4"/>
        <v>97.59776558516272</v>
      </c>
    </row>
    <row r="68" spans="1:5" ht="77.25" customHeight="1">
      <c r="A68" s="92" t="s">
        <v>140</v>
      </c>
      <c r="B68" s="7" t="s">
        <v>137</v>
      </c>
      <c r="C68" s="88">
        <v>18926</v>
      </c>
      <c r="D68" s="88">
        <v>16532.7</v>
      </c>
      <c r="E68" s="95">
        <f t="shared" si="4"/>
        <v>87.35443305505653</v>
      </c>
    </row>
    <row r="69" spans="1:5" ht="70.5" customHeight="1">
      <c r="A69" s="92" t="s">
        <v>141</v>
      </c>
      <c r="B69" s="7" t="s">
        <v>138</v>
      </c>
      <c r="C69" s="88">
        <v>70000</v>
      </c>
      <c r="D69" s="88">
        <v>70000</v>
      </c>
      <c r="E69" s="95">
        <f t="shared" si="4"/>
        <v>100</v>
      </c>
    </row>
    <row r="70" spans="1:5" ht="39.75" customHeight="1">
      <c r="A70" s="92" t="s">
        <v>142</v>
      </c>
      <c r="B70" s="7" t="s">
        <v>139</v>
      </c>
      <c r="C70" s="88">
        <v>11717.8</v>
      </c>
      <c r="D70" s="88">
        <v>11693.4</v>
      </c>
      <c r="E70" s="95">
        <f t="shared" si="4"/>
        <v>99.79176978613734</v>
      </c>
    </row>
    <row r="71" spans="1:5" ht="39.75" customHeight="1">
      <c r="A71" s="11" t="s">
        <v>82</v>
      </c>
      <c r="B71" s="38" t="s">
        <v>81</v>
      </c>
      <c r="C71" s="12">
        <f>C72</f>
        <v>1885.5</v>
      </c>
      <c r="D71" s="12">
        <f>D72</f>
        <v>1905.5</v>
      </c>
      <c r="E71" s="13">
        <f t="shared" si="4"/>
        <v>101.06072659771942</v>
      </c>
    </row>
    <row r="72" spans="1:5" ht="39.75" customHeight="1">
      <c r="A72" s="10" t="s">
        <v>83</v>
      </c>
      <c r="B72" s="39" t="s">
        <v>25</v>
      </c>
      <c r="C72" s="88">
        <v>1885.5</v>
      </c>
      <c r="D72" s="88">
        <v>1905.5</v>
      </c>
      <c r="E72" s="14">
        <f>D72/C72*100</f>
        <v>101.06072659771942</v>
      </c>
    </row>
    <row r="73" spans="1:5" ht="39.75" customHeight="1">
      <c r="A73" s="71"/>
      <c r="B73" s="72" t="s">
        <v>8</v>
      </c>
      <c r="C73" s="73">
        <f>C5+C41</f>
        <v>1164824.4</v>
      </c>
      <c r="D73" s="73">
        <f>D5+D41</f>
        <v>1178582.8</v>
      </c>
      <c r="E73" s="57">
        <f t="shared" si="4"/>
        <v>101.181156576047</v>
      </c>
    </row>
    <row r="74" spans="1:4" ht="39.75" customHeight="1">
      <c r="A74" s="41"/>
      <c r="B74" s="42"/>
      <c r="C74" s="43"/>
      <c r="D74" s="44"/>
    </row>
    <row r="75" spans="1:4" ht="39.75" customHeight="1">
      <c r="A75" s="41"/>
      <c r="B75" s="45"/>
      <c r="C75" s="43"/>
      <c r="D75" s="44"/>
    </row>
    <row r="76" ht="39.75" customHeight="1">
      <c r="B76" s="1"/>
    </row>
    <row r="78" ht="39.75" customHeight="1">
      <c r="B78" s="1"/>
    </row>
  </sheetData>
  <sheetProtection/>
  <mergeCells count="4">
    <mergeCell ref="H4:I4"/>
    <mergeCell ref="A2:E2"/>
    <mergeCell ref="C1:E1"/>
    <mergeCell ref="F4:G4"/>
  </mergeCells>
  <printOptions/>
  <pageMargins left="0.3937007874015748" right="0.15748031496062992" top="0.3937007874015748" bottom="0.3937007874015748" header="0.3937007874015748" footer="0.3937007874015748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Финансовый отдел</dc:creator>
  <cp:keywords/>
  <dc:description/>
  <cp:lastModifiedBy>Galina</cp:lastModifiedBy>
  <cp:lastPrinted>2022-03-30T05:33:29Z</cp:lastPrinted>
  <dcterms:created xsi:type="dcterms:W3CDTF">2004-09-13T11:01:37Z</dcterms:created>
  <dcterms:modified xsi:type="dcterms:W3CDTF">2022-05-05T08:07:14Z</dcterms:modified>
  <cp:category/>
  <cp:version/>
  <cp:contentType/>
  <cp:contentStatus/>
</cp:coreProperties>
</file>