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2120" windowHeight="90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'Лист1'!$3:$4</definedName>
    <definedName name="_xlnm.Print_Area" localSheetId="0">'Лист1'!$A$1:$G$332</definedName>
  </definedNames>
  <calcPr fullCalcOnLoad="1"/>
</workbook>
</file>

<file path=xl/sharedStrings.xml><?xml version="1.0" encoding="utf-8"?>
<sst xmlns="http://schemas.openxmlformats.org/spreadsheetml/2006/main" count="562" uniqueCount="182">
  <si>
    <t>Показатели</t>
  </si>
  <si>
    <t>отчет</t>
  </si>
  <si>
    <t>оценка</t>
  </si>
  <si>
    <t xml:space="preserve">Ед. </t>
  </si>
  <si>
    <t>изм.</t>
  </si>
  <si>
    <t>чел.</t>
  </si>
  <si>
    <t>тыс.руб.</t>
  </si>
  <si>
    <t>руб.</t>
  </si>
  <si>
    <t>%</t>
  </si>
  <si>
    <t>Прибыль(убыток) - сальдо</t>
  </si>
  <si>
    <t>прогноз</t>
  </si>
  <si>
    <t>Убытки</t>
  </si>
  <si>
    <t>в том числе:</t>
  </si>
  <si>
    <t>Бытовые услуги</t>
  </si>
  <si>
    <t>Услуги связи</t>
  </si>
  <si>
    <t>Услуги учреждений культуры</t>
  </si>
  <si>
    <t>Услуги физической культуры и спорта</t>
  </si>
  <si>
    <t>Санаторно-оздоровительные услуги</t>
  </si>
  <si>
    <t>Услуги правового характера</t>
  </si>
  <si>
    <t>тыс. шт.</t>
  </si>
  <si>
    <t xml:space="preserve">Перевезено пассажиров </t>
  </si>
  <si>
    <t>Пассажирооборот</t>
  </si>
  <si>
    <t>Финансовые результаты деятельности предприятий и организаций</t>
  </si>
  <si>
    <t>тыс. руб.</t>
  </si>
  <si>
    <t>Потребительский рынок</t>
  </si>
  <si>
    <t>Транспорт (автомобильный, железнодорожный, электрический)</t>
  </si>
  <si>
    <t>Связь (почтовая)</t>
  </si>
  <si>
    <r>
      <t xml:space="preserve">  </t>
    </r>
    <r>
      <rPr>
        <b/>
        <sz val="11"/>
        <rFont val="Times New Roman Cyr"/>
        <family val="1"/>
      </rPr>
      <t>Прибыль</t>
    </r>
    <r>
      <rPr>
        <sz val="11"/>
        <rFont val="Times New Roman Cyr"/>
        <family val="1"/>
      </rPr>
      <t xml:space="preserve"> прибыльных предприятий</t>
    </r>
  </si>
  <si>
    <t>Медицинские услуги</t>
  </si>
  <si>
    <t>Социальные индикаторы</t>
  </si>
  <si>
    <t>Инвестиции</t>
  </si>
  <si>
    <t>Ввод в действие производственных мощностей:</t>
  </si>
  <si>
    <t xml:space="preserve">      зерносклады</t>
  </si>
  <si>
    <t xml:space="preserve">      Жилые дома - всего</t>
  </si>
  <si>
    <t xml:space="preserve">           в том числе за счет средств:</t>
  </si>
  <si>
    <t xml:space="preserve">           индивидуальных застройщиков</t>
  </si>
  <si>
    <t>кв.метров</t>
  </si>
  <si>
    <t>мест</t>
  </si>
  <si>
    <r>
      <t xml:space="preserve">Среднегодовая численность постоянного населения - </t>
    </r>
    <r>
      <rPr>
        <sz val="11"/>
        <rFont val="Times New Roman Cyr"/>
        <family val="1"/>
      </rPr>
      <t>всего</t>
    </r>
  </si>
  <si>
    <t xml:space="preserve">     Учреждения общего образования </t>
  </si>
  <si>
    <t>Жилищно-коммунальное хозяйство</t>
  </si>
  <si>
    <t xml:space="preserve">Валовой доход (выручка) от реализации продукции  (работ,услуг без НДС и налога с продаж) в действующих ценах каждого года </t>
  </si>
  <si>
    <t xml:space="preserve">  в действующих ценах каждого года </t>
  </si>
  <si>
    <t>в т. ч. досчет на неформальную экономику</t>
  </si>
  <si>
    <t>Услуги транспорта</t>
  </si>
  <si>
    <t>Жилищные услуги</t>
  </si>
  <si>
    <t>Коммунальные услуги</t>
  </si>
  <si>
    <t>Услуги в системе образования</t>
  </si>
  <si>
    <t>Ветеринарные услуги</t>
  </si>
  <si>
    <t>Прочие услуги</t>
  </si>
  <si>
    <t>в том числе по видам экономической деятельности и в разрезе предприятий:</t>
  </si>
  <si>
    <t xml:space="preserve">   в том числе среднемесячная заработная плата по видам экономической деятельности:</t>
  </si>
  <si>
    <t>Расходы ЖКХ - всего по району в действующих ценах каждого года</t>
  </si>
  <si>
    <t>Установленная максимально-допустимая доля собственных расходов граждан на оплату ЖКУ в совокупном доходе семьи</t>
  </si>
  <si>
    <t>Уровень возмещения населением платежей за предоставление ЖКУ</t>
  </si>
  <si>
    <t xml:space="preserve">Доходы ЖКХ - всего по району в действующих ценах каждого года </t>
  </si>
  <si>
    <r>
      <t xml:space="preserve">Фонд оплаты труда (по годовому отчету) - </t>
    </r>
    <r>
      <rPr>
        <sz val="11"/>
        <rFont val="Times New Roman Cyr"/>
        <family val="1"/>
      </rPr>
      <t>всего</t>
    </r>
    <r>
      <rPr>
        <b/>
        <sz val="11"/>
        <rFont val="Times New Roman Cyr"/>
        <family val="1"/>
      </rPr>
      <t xml:space="preserve"> </t>
    </r>
  </si>
  <si>
    <r>
      <t>Среднемесячная заработная плата (по годовому отчету)</t>
    </r>
    <r>
      <rPr>
        <sz val="12"/>
        <rFont val="Times New Roman Cyr"/>
        <family val="1"/>
      </rPr>
      <t xml:space="preserve"> - всего</t>
    </r>
  </si>
  <si>
    <t>Государственные и муниципальные финансы</t>
  </si>
  <si>
    <t>в том числе</t>
  </si>
  <si>
    <t>налог на имущество физических лиц</t>
  </si>
  <si>
    <t>налог на доходы физических лиц</t>
  </si>
  <si>
    <t>земельный налог</t>
  </si>
  <si>
    <t>ЕНВД</t>
  </si>
  <si>
    <t>ЕСХН</t>
  </si>
  <si>
    <t>налог на имущество предприятий</t>
  </si>
  <si>
    <t>государственная пошлина</t>
  </si>
  <si>
    <t>упрощенная система налогообложения</t>
  </si>
  <si>
    <t>тыс.пасс.км</t>
  </si>
  <si>
    <t xml:space="preserve">   в том числе: незанятых пенсионеров</t>
  </si>
  <si>
    <r>
      <t>Оборот розничной торговли</t>
    </r>
    <r>
      <rPr>
        <sz val="11"/>
        <rFont val="Times New Roman Cyr"/>
        <family val="1"/>
      </rPr>
      <t xml:space="preserve"> (во всех каналах реализации)</t>
    </r>
  </si>
  <si>
    <t>Туристские услуги</t>
  </si>
  <si>
    <r>
      <t xml:space="preserve">Оборот общественного питания </t>
    </r>
    <r>
      <rPr>
        <sz val="11"/>
        <rFont val="Times New Roman Cyr"/>
        <family val="1"/>
      </rPr>
      <t>(во всех каналах реализации)</t>
    </r>
  </si>
  <si>
    <t>Общее поступление налогов в бюджетную систему - всего (во все бюджеты по всем видам налоговых доходов)</t>
  </si>
  <si>
    <t>1. Собственные средства предприятий и организаций</t>
  </si>
  <si>
    <t>в том числе по видам экономической деятельности:</t>
  </si>
  <si>
    <t>налог на прибыль организаций</t>
  </si>
  <si>
    <t>налог на добавленную стоимость</t>
  </si>
  <si>
    <t>акцизы</t>
  </si>
  <si>
    <t xml:space="preserve">       в общеобразовательных школах, школах-интернатах</t>
  </si>
  <si>
    <r>
      <t>Объем платных услуг населению, оказанных крупными и средними предприятиями</t>
    </r>
    <r>
      <rPr>
        <sz val="11"/>
        <rFont val="Times New Roman Cyr"/>
        <family val="1"/>
      </rPr>
      <t xml:space="preserve">                 </t>
    </r>
  </si>
  <si>
    <t>Объем инвестиций в основной капитал по территории района (города) за счет всех источников финансирования по полному кругу предприятий и организаций</t>
  </si>
  <si>
    <t>Объем инвестиций в основной капитал по территории района (города) по крупным и средним предприятиям и организациям</t>
  </si>
  <si>
    <t>Объем инвестиций в основной капитал по источникам финансирования (по крупным и средним предприятиям и организациям):</t>
  </si>
  <si>
    <t>2. Привлеченные средства</t>
  </si>
  <si>
    <t>из них:</t>
  </si>
  <si>
    <t>кредиты банков</t>
  </si>
  <si>
    <t>бюджетные средства</t>
  </si>
  <si>
    <t>из федерального бюджета</t>
  </si>
  <si>
    <t>из областного бюджета</t>
  </si>
  <si>
    <t>из местного бюджета</t>
  </si>
  <si>
    <t>средства внебюджетных фондов</t>
  </si>
  <si>
    <t>прочие источники</t>
  </si>
  <si>
    <t>в т.ч. по видам экономической деятельности:</t>
  </si>
  <si>
    <t xml:space="preserve"> </t>
  </si>
  <si>
    <t>заемные средства других организаций</t>
  </si>
  <si>
    <t xml:space="preserve">  </t>
  </si>
  <si>
    <t>Численность пенсионеров (среднегодовая) - всего</t>
  </si>
  <si>
    <r>
      <t xml:space="preserve">   Численность учащихся, используемая для определения </t>
    </r>
    <r>
      <rPr>
        <b/>
        <u val="single"/>
        <sz val="11"/>
        <rFont val="Times New Roman Cyr"/>
        <family val="0"/>
      </rPr>
      <t>объема налоговых вычетов по налогу на доходы физических лиц</t>
    </r>
    <r>
      <rPr>
        <b/>
        <sz val="11"/>
        <rFont val="Times New Roman Cyr"/>
        <family val="0"/>
      </rPr>
      <t xml:space="preserve"> всего</t>
    </r>
  </si>
  <si>
    <t>Коэффициент обновления основных фондов</t>
  </si>
  <si>
    <t>Ввод в действие основных фондов в ценах соответствующих лет</t>
  </si>
  <si>
    <r>
      <rPr>
        <b/>
        <sz val="11"/>
        <rFont val="Times New Roman Cyr"/>
        <family val="0"/>
      </rPr>
      <t>Cреднесписочная численность работников</t>
    </r>
    <r>
      <rPr>
        <sz val="11"/>
        <rFont val="Times New Roman Cyr"/>
        <family val="1"/>
      </rPr>
      <t xml:space="preserve"> (по годовому отчету) - всего</t>
    </r>
  </si>
  <si>
    <t>патентная система</t>
  </si>
  <si>
    <t>Итого численность детей и учащихся</t>
  </si>
  <si>
    <t>Объем подрядных работ по строительным организациям всех форм собственности</t>
  </si>
  <si>
    <t>тыс. тонн</t>
  </si>
  <si>
    <t>тыс. чел.</t>
  </si>
  <si>
    <t xml:space="preserve">       транспортный налог</t>
  </si>
  <si>
    <t xml:space="preserve">       НДПИ</t>
  </si>
  <si>
    <t>прочие налоги и сборы</t>
  </si>
  <si>
    <t xml:space="preserve">      отчисления на социальные нужды (всего)</t>
  </si>
  <si>
    <t xml:space="preserve">   Численность детей от 0 до 6 лет включительно  (на конец года)</t>
  </si>
  <si>
    <t xml:space="preserve">        в профессиональных образовательных организациях </t>
  </si>
  <si>
    <t xml:space="preserve">        в образовательных организациях высшего  образования</t>
  </si>
  <si>
    <t>В. Добыча полезных ископаемых - всего</t>
  </si>
  <si>
    <t>С. Обрабатывающие производства - всего</t>
  </si>
  <si>
    <t>Д. Обеспечение электрической энергией, газом и паром; кондиционирование воздуха - всего</t>
  </si>
  <si>
    <t>Е. Водоснабжение; водоотведение, организация сбора и утилизации отходов, деятельность по ликвидации загрязнений</t>
  </si>
  <si>
    <t>Объем отгруженных товаров собственного производства, выполненных работ и услуг собственными силами по полному кругу организаций - производителей - всего по району (В+C+D+E)</t>
  </si>
  <si>
    <t>Обеспечение электрической энергией, газом и паром; кондиционирование воздуха D</t>
  </si>
  <si>
    <t>Водоснабжение; водоотведение, организация сбора и утилизации отходов, деятельность по ликвидации загрязнений E</t>
  </si>
  <si>
    <t xml:space="preserve">Сельское, лесное хозяйство, охота, рыболовство и рыбоводство - A </t>
  </si>
  <si>
    <t>Обрабатывающие производства - С</t>
  </si>
  <si>
    <t>Строительство - F</t>
  </si>
  <si>
    <t>Торговля оптовая и розничная; ремонт автотранспортных средств и мотоциклов - G</t>
  </si>
  <si>
    <t>Транспортировка и хранение - Н</t>
  </si>
  <si>
    <t>Деятельность гостиниц и предприятий общественного питания - I</t>
  </si>
  <si>
    <t>Деятельность в области информации и связи - J</t>
  </si>
  <si>
    <t>Деятельность финансовая и страховая  - К</t>
  </si>
  <si>
    <t>Деятельность по операциям с недвижимым имуществом - L</t>
  </si>
  <si>
    <t>Деятельность административная и сопутствующие дополнительные услуги - N</t>
  </si>
  <si>
    <t>Государственное управление и обеспечение военной безопасности; социальное обеспечение - О</t>
  </si>
  <si>
    <t>Образование - P</t>
  </si>
  <si>
    <t>Деятельность в области здравоохранения и социальных услуг - Q</t>
  </si>
  <si>
    <t>Деятельность в области культуры, спорта, организации досуга и развлечений - R</t>
  </si>
  <si>
    <t>Предоставление прочих видов услуг - S</t>
  </si>
  <si>
    <t>Водоснабжение; водоотведение, организация сбора и утилизации отходов, деятельность по ликвидации загрязнений - E</t>
  </si>
  <si>
    <t>Обеспечение электрической энергией, газом и паром; кондиционирование воздуха -  D</t>
  </si>
  <si>
    <t>Деятельность профессиональная, научная и техническая  - M</t>
  </si>
  <si>
    <t>Добыча полезных ископаемых - В</t>
  </si>
  <si>
    <t>Оосновные показатели социально - экономического развития  города Ливны</t>
  </si>
  <si>
    <t>шт.</t>
  </si>
  <si>
    <t xml:space="preserve">Насосное оборудование </t>
  </si>
  <si>
    <t>Фильтры очистки масла для легковых автомобилей - ФОМ</t>
  </si>
  <si>
    <t>Фильтры очистки топлива для легковых автомобилей - ФОМ</t>
  </si>
  <si>
    <t>Элементы фильтрующие очистки воздуха для легковых автомобилей - ЭФОВ</t>
  </si>
  <si>
    <t>Фильтры в сборе для грузовых автомобилей и сельско-хозяйственной техники</t>
  </si>
  <si>
    <t>Фильтры очистки воздуха и воздухоочистители для грузовых автомобилей и сельско-хозяйственной техники - (ФОВ, ФВ)</t>
  </si>
  <si>
    <t>Глушители выхлопа</t>
  </si>
  <si>
    <t>Насосы ГН:  ГН-60, ГН-200М, ГН-500</t>
  </si>
  <si>
    <t>Бачки масляные и детали для грузовых автомобилей и сельско-хозяйственной техники</t>
  </si>
  <si>
    <t>Элементы фильтрующие очистки воздуха для грузовых автомобилей и сельско-хозяйственной техники - ЭФОВ</t>
  </si>
  <si>
    <t>Элементы фильтрующие очистки масла для грузовых автомобилей и сельско-хозяйственной техники - ЭФОТ</t>
  </si>
  <si>
    <t>Элементы фильтрующие очистки топлива для грузовых автомобилей и сельско-хозяйственной техники - ЭФОМ</t>
  </si>
  <si>
    <t>Спец.детали и изделия</t>
  </si>
  <si>
    <t>Прочая продукция</t>
  </si>
  <si>
    <t>Электрические патроны</t>
  </si>
  <si>
    <t>Электрические розетки</t>
  </si>
  <si>
    <t>Насосы</t>
  </si>
  <si>
    <t>Огнетушители</t>
  </si>
  <si>
    <t>тн.</t>
  </si>
  <si>
    <t>Масло животное</t>
  </si>
  <si>
    <t>Производство хлебобулочных изделий</t>
  </si>
  <si>
    <t>Производство кондитерских изделий</t>
  </si>
  <si>
    <t>Мука</t>
  </si>
  <si>
    <t>Корпусы</t>
  </si>
  <si>
    <t>Полюсные наконечники</t>
  </si>
  <si>
    <t>Пристройка к МБОУ Гимназия г. Ливны</t>
  </si>
  <si>
    <t xml:space="preserve">Цельномолочная продукция </t>
  </si>
  <si>
    <t>Молоко</t>
  </si>
  <si>
    <t>Сыры животные</t>
  </si>
  <si>
    <t xml:space="preserve">         </t>
  </si>
  <si>
    <t>15-20</t>
  </si>
  <si>
    <t>Сети водоотведения</t>
  </si>
  <si>
    <t xml:space="preserve"> км.</t>
  </si>
  <si>
    <t>Добыча полезных ископаемых - B</t>
  </si>
  <si>
    <t>Деятельность профессиональная, научная и техническая - M</t>
  </si>
  <si>
    <t>Услуги телекоммуникационной связи</t>
  </si>
  <si>
    <t>Промышленность</t>
  </si>
  <si>
    <t xml:space="preserve">Производство важнейших видов промышленной продукции в натуральном выражении в разрезе  видов продукции </t>
  </si>
  <si>
    <r>
      <t>в том числе по видам экономической деятельности</t>
    </r>
    <r>
      <rPr>
        <i/>
        <sz val="11"/>
        <rFont val="Times New Roman Cyr"/>
        <family val="0"/>
      </rPr>
      <t>:</t>
    </r>
  </si>
  <si>
    <t xml:space="preserve">   в том числе фонд оплаты труда по видам экономической деятельности :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</si>
</sst>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0"/>
    <numFmt numFmtId="181" formatCode="0.0000"/>
    <numFmt numFmtId="182" formatCode="0.000"/>
    <numFmt numFmtId="183" formatCode="0.0"/>
    <numFmt numFmtId="184" formatCode="0.000000"/>
    <numFmt numFmtId="185" formatCode="0.0000000"/>
    <numFmt numFmtId="186" formatCode="#,##0.0"/>
  </numFmts>
  <fonts count="52">
    <font>
      <sz val="12"/>
      <name val="Times New Roman Cyr"/>
      <family val="1"/>
    </font>
    <font>
      <sz val="14"/>
      <name val="Times New Roman Cyr"/>
      <family val="0"/>
    </font>
    <font>
      <b/>
      <sz val="13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i/>
      <sz val="11"/>
      <name val="Times New Roman Cyr"/>
      <family val="1"/>
    </font>
    <font>
      <i/>
      <sz val="11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 Cyr"/>
      <family val="1"/>
    </font>
    <font>
      <b/>
      <u val="single"/>
      <sz val="11"/>
      <name val="Times New Roman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8"/>
      <color indexed="12"/>
      <name val="Times New Roman Cyr"/>
      <family val="1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.8"/>
      <color indexed="20"/>
      <name val="Times New Roman Cyr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8"/>
      <color theme="10"/>
      <name val="Times New Roman Cyr"/>
      <family val="1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.8"/>
      <color theme="11"/>
      <name val="Times New Roman Cyr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justify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2" borderId="2" applyNumberFormat="0" applyAlignment="0" applyProtection="0"/>
    <xf numFmtId="0" fontId="41" fillId="2" borderId="1" applyNumberFormat="0" applyAlignment="0" applyProtection="0"/>
    <xf numFmtId="0" fontId="4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27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0" borderId="7" applyNumberFormat="0" applyAlignment="0" applyProtection="0"/>
    <xf numFmtId="0" fontId="17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20" fillId="0" borderId="0">
      <alignment/>
      <protection/>
    </xf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1" fillId="24" borderId="0" applyNumberFormat="0" applyBorder="0" applyAlignment="0" applyProtection="0"/>
  </cellStyleXfs>
  <cellXfs count="221">
    <xf numFmtId="0" fontId="0" fillId="0" borderId="0" xfId="0" applyAlignment="1">
      <alignment vertical="justify"/>
    </xf>
    <xf numFmtId="0" fontId="0" fillId="2" borderId="0" xfId="0" applyFill="1" applyAlignment="1">
      <alignment vertical="justify"/>
    </xf>
    <xf numFmtId="0" fontId="3" fillId="2" borderId="10" xfId="0" applyFont="1" applyFill="1" applyBorder="1" applyAlignment="1">
      <alignment horizontal="center" vertical="justify"/>
    </xf>
    <xf numFmtId="0" fontId="3" fillId="2" borderId="10" xfId="0" applyFont="1" applyFill="1" applyBorder="1" applyAlignment="1">
      <alignment vertical="justify"/>
    </xf>
    <xf numFmtId="0" fontId="0" fillId="2" borderId="10" xfId="0" applyFill="1" applyBorder="1" applyAlignment="1">
      <alignment vertical="justify"/>
    </xf>
    <xf numFmtId="0" fontId="0" fillId="2" borderId="0" xfId="0" applyFill="1" applyBorder="1" applyAlignment="1">
      <alignment vertical="justify"/>
    </xf>
    <xf numFmtId="0" fontId="0" fillId="2" borderId="0" xfId="0" applyFill="1" applyAlignment="1">
      <alignment horizontal="center" vertical="justify"/>
    </xf>
    <xf numFmtId="0" fontId="0" fillId="25" borderId="0" xfId="0" applyFill="1" applyAlignment="1">
      <alignment vertical="justify"/>
    </xf>
    <xf numFmtId="0" fontId="0" fillId="25" borderId="0" xfId="0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 vertical="justify"/>
    </xf>
    <xf numFmtId="0" fontId="4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/>
    </xf>
    <xf numFmtId="0" fontId="4" fillId="2" borderId="10" xfId="0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/>
    </xf>
    <xf numFmtId="0" fontId="7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 indent="3"/>
    </xf>
    <xf numFmtId="0" fontId="3" fillId="2" borderId="10" xfId="0" applyFont="1" applyFill="1" applyBorder="1" applyAlignment="1">
      <alignment horizontal="left" vertical="center" wrapText="1" indent="1"/>
    </xf>
    <xf numFmtId="0" fontId="3" fillId="2" borderId="10" xfId="0" applyFont="1" applyFill="1" applyBorder="1" applyAlignment="1">
      <alignment horizontal="left" vertical="center" wrapText="1" indent="3"/>
    </xf>
    <xf numFmtId="0" fontId="7" fillId="2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vertical="justify"/>
    </xf>
    <xf numFmtId="0" fontId="0" fillId="0" borderId="0" xfId="0" applyFill="1" applyAlignment="1">
      <alignment vertical="justify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horizontal="center" vertical="justify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indent="2"/>
    </xf>
    <xf numFmtId="0" fontId="9" fillId="0" borderId="10" xfId="0" applyFont="1" applyFill="1" applyBorder="1" applyAlignment="1">
      <alignment horizontal="left" vertical="center" wrapText="1" indent="2"/>
    </xf>
    <xf numFmtId="0" fontId="3" fillId="0" borderId="10" xfId="0" applyFont="1" applyFill="1" applyBorder="1" applyAlignment="1">
      <alignment horizontal="left" vertical="justify" indent="1"/>
    </xf>
    <xf numFmtId="0" fontId="0" fillId="0" borderId="0" xfId="0" applyFont="1" applyFill="1" applyAlignment="1">
      <alignment horizontal="left" vertical="justify" indent="1"/>
    </xf>
    <xf numFmtId="0" fontId="1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justify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justify" indent="2"/>
    </xf>
    <xf numFmtId="0" fontId="3" fillId="0" borderId="10" xfId="0" applyFont="1" applyFill="1" applyBorder="1" applyAlignment="1">
      <alignment horizontal="left" vertical="justify"/>
    </xf>
    <xf numFmtId="0" fontId="5" fillId="26" borderId="0" xfId="0" applyFont="1" applyFill="1" applyBorder="1" applyAlignment="1">
      <alignment horizontal="center" vertical="justify"/>
    </xf>
    <xf numFmtId="0" fontId="0" fillId="26" borderId="0" xfId="0" applyFill="1" applyAlignment="1">
      <alignment vertical="justify"/>
    </xf>
    <xf numFmtId="0" fontId="13" fillId="26" borderId="0" xfId="0" applyFont="1" applyFill="1" applyBorder="1" applyAlignment="1">
      <alignment horizontal="left" vertical="top"/>
    </xf>
    <xf numFmtId="0" fontId="13" fillId="26" borderId="0" xfId="0" applyFont="1" applyFill="1" applyAlignment="1">
      <alignment horizontal="center" vertical="top"/>
    </xf>
    <xf numFmtId="0" fontId="13" fillId="26" borderId="0" xfId="0" applyFont="1" applyFill="1" applyAlignment="1">
      <alignment horizontal="left" vertical="top"/>
    </xf>
    <xf numFmtId="0" fontId="13" fillId="26" borderId="0" xfId="0" applyFont="1" applyFill="1" applyAlignment="1">
      <alignment horizontal="left" indent="5"/>
    </xf>
    <xf numFmtId="0" fontId="0" fillId="26" borderId="0" xfId="0" applyFill="1" applyAlignment="1">
      <alignment horizontal="left" indent="5"/>
    </xf>
    <xf numFmtId="0" fontId="13" fillId="26" borderId="0" xfId="0" applyFont="1" applyFill="1" applyAlignment="1">
      <alignment vertical="top" wrapText="1"/>
    </xf>
    <xf numFmtId="0" fontId="13" fillId="26" borderId="0" xfId="0" applyFont="1" applyFill="1" applyAlignment="1">
      <alignment horizontal="center" vertical="center"/>
    </xf>
    <xf numFmtId="0" fontId="13" fillId="26" borderId="0" xfId="0" applyFont="1" applyFill="1" applyAlignment="1">
      <alignment horizontal="left" vertical="top" indent="5"/>
    </xf>
    <xf numFmtId="0" fontId="0" fillId="26" borderId="0" xfId="0" applyFill="1" applyAlignment="1">
      <alignment horizontal="left" vertical="top" indent="5"/>
    </xf>
    <xf numFmtId="0" fontId="3" fillId="26" borderId="0" xfId="0" applyFont="1" applyFill="1" applyBorder="1" applyAlignment="1">
      <alignment horizontal="left" vertical="top"/>
    </xf>
    <xf numFmtId="0" fontId="3" fillId="26" borderId="10" xfId="0" applyFont="1" applyFill="1" applyBorder="1" applyAlignment="1">
      <alignment horizontal="left" vertical="justify" indent="2"/>
    </xf>
    <xf numFmtId="0" fontId="4" fillId="26" borderId="10" xfId="0" applyFont="1" applyFill="1" applyBorder="1" applyAlignment="1">
      <alignment horizontal="left" vertical="center" wrapText="1"/>
    </xf>
    <xf numFmtId="0" fontId="3" fillId="26" borderId="10" xfId="0" applyFont="1" applyFill="1" applyBorder="1" applyAlignment="1">
      <alignment horizontal="center"/>
    </xf>
    <xf numFmtId="0" fontId="3" fillId="26" borderId="10" xfId="0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vertical="justify"/>
    </xf>
    <xf numFmtId="0" fontId="0" fillId="26" borderId="10" xfId="0" applyFill="1" applyBorder="1" applyAlignment="1">
      <alignment vertical="justify"/>
    </xf>
    <xf numFmtId="0" fontId="3" fillId="26" borderId="12" xfId="0" applyFont="1" applyFill="1" applyBorder="1" applyAlignment="1" applyProtection="1">
      <alignment vertical="center" wrapText="1"/>
      <protection/>
    </xf>
    <xf numFmtId="0" fontId="4" fillId="26" borderId="10" xfId="0" applyFont="1" applyFill="1" applyBorder="1" applyAlignment="1">
      <alignment horizontal="left" vertical="justify"/>
    </xf>
    <xf numFmtId="0" fontId="8" fillId="26" borderId="10" xfId="0" applyFont="1" applyFill="1" applyBorder="1" applyAlignment="1">
      <alignment vertical="justify"/>
    </xf>
    <xf numFmtId="0" fontId="5" fillId="26" borderId="10" xfId="0" applyFont="1" applyFill="1" applyBorder="1" applyAlignment="1">
      <alignment horizontal="left" vertical="justify"/>
    </xf>
    <xf numFmtId="0" fontId="3" fillId="26" borderId="10" xfId="0" applyFont="1" applyFill="1" applyBorder="1" applyAlignment="1">
      <alignment horizontal="center" vertical="top"/>
    </xf>
    <xf numFmtId="0" fontId="3" fillId="26" borderId="10" xfId="0" applyFont="1" applyFill="1" applyBorder="1" applyAlignment="1">
      <alignment horizontal="center" vertical="justify"/>
    </xf>
    <xf numFmtId="0" fontId="4" fillId="26" borderId="10" xfId="0" applyFont="1" applyFill="1" applyBorder="1" applyAlignment="1">
      <alignment horizontal="left" vertical="center" wrapText="1"/>
    </xf>
    <xf numFmtId="49" fontId="3" fillId="26" borderId="10" xfId="0" applyNumberFormat="1" applyFont="1" applyFill="1" applyBorder="1" applyAlignment="1">
      <alignment horizontal="center" vertical="center"/>
    </xf>
    <xf numFmtId="0" fontId="3" fillId="26" borderId="13" xfId="0" applyFont="1" applyFill="1" applyBorder="1" applyAlignment="1">
      <alignment horizontal="left" vertical="center" wrapText="1"/>
    </xf>
    <xf numFmtId="0" fontId="3" fillId="26" borderId="10" xfId="0" applyFont="1" applyFill="1" applyBorder="1" applyAlignment="1">
      <alignment horizontal="left" vertical="center" wrapText="1" indent="2"/>
    </xf>
    <xf numFmtId="0" fontId="3" fillId="0" borderId="1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 indent="2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justify" indent="2"/>
    </xf>
    <xf numFmtId="0" fontId="3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vertical="justify"/>
    </xf>
    <xf numFmtId="0" fontId="0" fillId="0" borderId="0" xfId="0" applyFill="1" applyAlignment="1">
      <alignment horizontal="center" vertical="justify"/>
    </xf>
    <xf numFmtId="0" fontId="18" fillId="0" borderId="10" xfId="0" applyFont="1" applyFill="1" applyBorder="1" applyAlignment="1">
      <alignment horizontal="left" vertical="center" wrapText="1" indent="2"/>
    </xf>
    <xf numFmtId="0" fontId="18" fillId="0" borderId="10" xfId="0" applyFont="1" applyBorder="1" applyAlignment="1">
      <alignment horizontal="left" vertical="center" wrapText="1" indent="2"/>
    </xf>
    <xf numFmtId="0" fontId="18" fillId="0" borderId="10" xfId="0" applyFont="1" applyFill="1" applyBorder="1" applyAlignment="1">
      <alignment horizontal="left" vertical="center" indent="2"/>
    </xf>
    <xf numFmtId="0" fontId="9" fillId="0" borderId="10" xfId="0" applyFont="1" applyFill="1" applyBorder="1" applyAlignment="1">
      <alignment wrapText="1"/>
    </xf>
    <xf numFmtId="0" fontId="19" fillId="0" borderId="10" xfId="0" applyFont="1" applyBorder="1" applyAlignment="1">
      <alignment horizontal="left" vertical="center" wrapText="1" indent="2"/>
    </xf>
    <xf numFmtId="0" fontId="9" fillId="0" borderId="10" xfId="0" applyFont="1" applyBorder="1" applyAlignment="1">
      <alignment horizontal="left" vertical="center" wrapText="1" indent="2"/>
    </xf>
    <xf numFmtId="0" fontId="9" fillId="0" borderId="11" xfId="0" applyFont="1" applyBorder="1" applyAlignment="1">
      <alignment horizontal="left" vertical="center" wrapText="1" indent="2"/>
    </xf>
    <xf numFmtId="0" fontId="9" fillId="0" borderId="10" xfId="0" applyFont="1" applyBorder="1" applyAlignment="1">
      <alignment vertical="justify"/>
    </xf>
    <xf numFmtId="1" fontId="3" fillId="0" borderId="10" xfId="0" applyNumberFormat="1" applyFont="1" applyFill="1" applyBorder="1" applyAlignment="1">
      <alignment vertical="justify"/>
    </xf>
    <xf numFmtId="1" fontId="9" fillId="0" borderId="10" xfId="0" applyNumberFormat="1" applyFont="1" applyBorder="1" applyAlignment="1">
      <alignment vertical="justify"/>
    </xf>
    <xf numFmtId="0" fontId="4" fillId="0" borderId="10" xfId="0" applyFont="1" applyFill="1" applyBorder="1" applyAlignment="1">
      <alignment horizontal="left" vertical="center" wrapText="1" indent="2"/>
    </xf>
    <xf numFmtId="0" fontId="4" fillId="0" borderId="10" xfId="0" applyFont="1" applyFill="1" applyBorder="1" applyAlignment="1">
      <alignment horizontal="left" vertical="justify" indent="2"/>
    </xf>
    <xf numFmtId="0" fontId="4" fillId="2" borderId="10" xfId="0" applyFont="1" applyFill="1" applyBorder="1" applyAlignment="1">
      <alignment horizontal="left" vertical="justify" indent="2"/>
    </xf>
    <xf numFmtId="0" fontId="4" fillId="2" borderId="10" xfId="0" applyFont="1" applyFill="1" applyBorder="1" applyAlignment="1">
      <alignment horizontal="left" vertical="center" wrapText="1" indent="2"/>
    </xf>
    <xf numFmtId="183" fontId="3" fillId="0" borderId="10" xfId="0" applyNumberFormat="1" applyFont="1" applyFill="1" applyBorder="1" applyAlignment="1">
      <alignment horizontal="center" vertical="justify"/>
    </xf>
    <xf numFmtId="1" fontId="3" fillId="0" borderId="10" xfId="0" applyNumberFormat="1" applyFont="1" applyFill="1" applyBorder="1" applyAlignment="1">
      <alignment horizontal="center" vertical="justify"/>
    </xf>
    <xf numFmtId="1" fontId="3" fillId="0" borderId="10" xfId="0" applyNumberFormat="1" applyFont="1" applyFill="1" applyBorder="1" applyAlignment="1">
      <alignment horizontal="center" vertical="justify"/>
    </xf>
    <xf numFmtId="1" fontId="3" fillId="2" borderId="10" xfId="0" applyNumberFormat="1" applyFont="1" applyFill="1" applyBorder="1" applyAlignment="1">
      <alignment horizontal="center" vertical="justify"/>
    </xf>
    <xf numFmtId="183" fontId="3" fillId="2" borderId="10" xfId="0" applyNumberFormat="1" applyFont="1" applyFill="1" applyBorder="1" applyAlignment="1">
      <alignment horizontal="center" vertical="justify"/>
    </xf>
    <xf numFmtId="183" fontId="0" fillId="2" borderId="10" xfId="0" applyNumberFormat="1" applyFill="1" applyBorder="1" applyAlignment="1">
      <alignment vertical="justify"/>
    </xf>
    <xf numFmtId="0" fontId="3" fillId="0" borderId="10" xfId="0" applyFont="1" applyFill="1" applyBorder="1" applyAlignment="1">
      <alignment horizontal="center" vertical="justify"/>
    </xf>
    <xf numFmtId="0" fontId="3" fillId="2" borderId="10" xfId="0" applyFont="1" applyFill="1" applyBorder="1" applyAlignment="1">
      <alignment horizontal="center" vertical="justify"/>
    </xf>
    <xf numFmtId="0" fontId="3" fillId="2" borderId="10" xfId="0" applyFont="1" applyFill="1" applyBorder="1" applyAlignment="1">
      <alignment vertical="justify"/>
    </xf>
    <xf numFmtId="0" fontId="4" fillId="26" borderId="10" xfId="0" applyFont="1" applyFill="1" applyBorder="1" applyAlignment="1">
      <alignment horizontal="left" vertical="justify" indent="2"/>
    </xf>
    <xf numFmtId="183" fontId="3" fillId="0" borderId="10" xfId="0" applyNumberFormat="1" applyFont="1" applyFill="1" applyBorder="1" applyAlignment="1">
      <alignment vertical="justify"/>
    </xf>
    <xf numFmtId="1" fontId="3" fillId="0" borderId="10" xfId="0" applyNumberFormat="1" applyFont="1" applyFill="1" applyBorder="1" applyAlignment="1">
      <alignment horizontal="left" vertical="justify" indent="1"/>
    </xf>
    <xf numFmtId="0" fontId="10" fillId="0" borderId="10" xfId="0" applyFont="1" applyFill="1" applyBorder="1" applyAlignment="1">
      <alignment horizontal="left" vertical="center" wrapText="1" indent="1"/>
    </xf>
    <xf numFmtId="0" fontId="10" fillId="0" borderId="10" xfId="0" applyFont="1" applyFill="1" applyBorder="1" applyAlignment="1">
      <alignment horizontal="left" wrapText="1" indent="1"/>
    </xf>
    <xf numFmtId="0" fontId="4" fillId="26" borderId="0" xfId="0" applyFont="1" applyFill="1" applyBorder="1" applyAlignment="1">
      <alignment horizontal="center" vertical="justify"/>
    </xf>
    <xf numFmtId="1" fontId="3" fillId="0" borderId="10" xfId="0" applyNumberFormat="1" applyFont="1" applyFill="1" applyBorder="1" applyAlignment="1">
      <alignment vertical="justify"/>
    </xf>
    <xf numFmtId="183" fontId="3" fillId="0" borderId="10" xfId="0" applyNumberFormat="1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vertical="justify" wrapText="1"/>
    </xf>
    <xf numFmtId="0" fontId="3" fillId="0" borderId="10" xfId="0" applyFont="1" applyFill="1" applyBorder="1" applyAlignment="1">
      <alignment horizontal="center" vertical="center" wrapText="1"/>
    </xf>
    <xf numFmtId="183" fontId="3" fillId="2" borderId="10" xfId="0" applyNumberFormat="1" applyFont="1" applyFill="1" applyBorder="1" applyAlignment="1">
      <alignment vertical="justify"/>
    </xf>
    <xf numFmtId="1" fontId="3" fillId="2" borderId="10" xfId="0" applyNumberFormat="1" applyFont="1" applyFill="1" applyBorder="1" applyAlignment="1">
      <alignment vertical="justify"/>
    </xf>
    <xf numFmtId="0" fontId="3" fillId="2" borderId="0" xfId="0" applyFont="1" applyFill="1" applyAlignment="1">
      <alignment vertical="justify"/>
    </xf>
    <xf numFmtId="0" fontId="4" fillId="26" borderId="10" xfId="0" applyFont="1" applyFill="1" applyBorder="1" applyAlignment="1">
      <alignment horizontal="left" vertical="center" wrapText="1" indent="2"/>
    </xf>
    <xf numFmtId="0" fontId="3" fillId="26" borderId="10" xfId="0" applyFont="1" applyFill="1" applyBorder="1" applyAlignment="1">
      <alignment horizontal="center" vertical="justify"/>
    </xf>
    <xf numFmtId="0" fontId="3" fillId="26" borderId="10" xfId="0" applyFont="1" applyFill="1" applyBorder="1" applyAlignment="1">
      <alignment vertical="justify"/>
    </xf>
    <xf numFmtId="0" fontId="0" fillId="26" borderId="10" xfId="0" applyFont="1" applyFill="1" applyBorder="1" applyAlignment="1">
      <alignment vertical="justify"/>
    </xf>
    <xf numFmtId="0" fontId="3" fillId="26" borderId="10" xfId="0" applyFont="1" applyFill="1" applyBorder="1" applyAlignment="1">
      <alignment horizontal="center" vertical="justify"/>
    </xf>
    <xf numFmtId="183" fontId="9" fillId="0" borderId="10" xfId="53" applyNumberFormat="1" applyFont="1" applyFill="1" applyBorder="1">
      <alignment/>
      <protection/>
    </xf>
    <xf numFmtId="0" fontId="9" fillId="0" borderId="10" xfId="0" applyFont="1" applyFill="1" applyBorder="1" applyAlignment="1">
      <alignment vertical="justify"/>
    </xf>
    <xf numFmtId="0" fontId="9" fillId="2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4" fillId="26" borderId="10" xfId="0" applyFont="1" applyFill="1" applyBorder="1" applyAlignment="1" applyProtection="1">
      <alignment vertical="justify" wrapText="1"/>
      <protection/>
    </xf>
    <xf numFmtId="0" fontId="4" fillId="26" borderId="11" xfId="0" applyFont="1" applyFill="1" applyBorder="1" applyAlignment="1" applyProtection="1">
      <alignment vertical="justify" wrapText="1"/>
      <protection/>
    </xf>
    <xf numFmtId="0" fontId="4" fillId="26" borderId="10" xfId="0" applyFont="1" applyFill="1" applyBorder="1" applyAlignment="1" applyProtection="1">
      <alignment vertical="center" wrapText="1"/>
      <protection/>
    </xf>
    <xf numFmtId="0" fontId="4" fillId="26" borderId="11" xfId="0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 vertical="justify"/>
    </xf>
    <xf numFmtId="0" fontId="4" fillId="0" borderId="0" xfId="0" applyFont="1" applyFill="1" applyBorder="1" applyAlignment="1">
      <alignment horizontal="center" vertical="justify"/>
    </xf>
    <xf numFmtId="0" fontId="0" fillId="0" borderId="0" xfId="0" applyFill="1" applyBorder="1" applyAlignment="1">
      <alignment vertical="justify"/>
    </xf>
    <xf numFmtId="0" fontId="0" fillId="26" borderId="0" xfId="0" applyFill="1" applyBorder="1" applyAlignment="1">
      <alignment vertical="justify"/>
    </xf>
    <xf numFmtId="183" fontId="0" fillId="0" borderId="0" xfId="0" applyNumberFormat="1" applyBorder="1" applyAlignment="1">
      <alignment vertical="justify"/>
    </xf>
    <xf numFmtId="0" fontId="3" fillId="0" borderId="0" xfId="0" applyFont="1" applyFill="1" applyBorder="1" applyAlignment="1">
      <alignment vertical="justify"/>
    </xf>
    <xf numFmtId="0" fontId="4" fillId="26" borderId="0" xfId="0" applyFont="1" applyFill="1" applyBorder="1" applyAlignment="1">
      <alignment vertical="justify"/>
    </xf>
    <xf numFmtId="0" fontId="5" fillId="26" borderId="0" xfId="0" applyFont="1" applyFill="1" applyBorder="1" applyAlignment="1">
      <alignment vertical="justify"/>
    </xf>
    <xf numFmtId="0" fontId="3" fillId="2" borderId="0" xfId="0" applyFont="1" applyFill="1" applyBorder="1" applyAlignment="1" applyProtection="1">
      <alignment horizontal="center" wrapText="1"/>
      <protection locked="0"/>
    </xf>
    <xf numFmtId="0" fontId="3" fillId="26" borderId="0" xfId="0" applyFont="1" applyFill="1" applyBorder="1" applyAlignment="1">
      <alignment vertical="justify"/>
    </xf>
    <xf numFmtId="1" fontId="3" fillId="2" borderId="0" xfId="0" applyNumberFormat="1" applyFont="1" applyFill="1" applyBorder="1" applyAlignment="1" applyProtection="1">
      <alignment horizontal="center" wrapText="1"/>
      <protection locked="0"/>
    </xf>
    <xf numFmtId="2" fontId="0" fillId="0" borderId="0" xfId="0" applyNumberFormat="1" applyBorder="1" applyAlignment="1">
      <alignment vertical="justify"/>
    </xf>
    <xf numFmtId="183" fontId="3" fillId="0" borderId="10" xfId="0" applyNumberFormat="1" applyFont="1" applyFill="1" applyBorder="1" applyAlignment="1">
      <alignment vertical="justify"/>
    </xf>
    <xf numFmtId="3" fontId="3" fillId="0" borderId="10" xfId="0" applyNumberFormat="1" applyFont="1" applyFill="1" applyBorder="1" applyAlignment="1">
      <alignment horizontal="center" vertical="justify"/>
    </xf>
    <xf numFmtId="3" fontId="0" fillId="2" borderId="0" xfId="0" applyNumberFormat="1" applyFill="1" applyAlignment="1">
      <alignment vertical="justify"/>
    </xf>
    <xf numFmtId="3" fontId="0" fillId="0" borderId="0" xfId="0" applyNumberFormat="1" applyFill="1" applyAlignment="1">
      <alignment vertical="justify"/>
    </xf>
    <xf numFmtId="3" fontId="0" fillId="0" borderId="0" xfId="0" applyNumberFormat="1" applyFont="1" applyFill="1" applyAlignment="1">
      <alignment horizontal="left" vertical="justify" indent="1"/>
    </xf>
    <xf numFmtId="3" fontId="3" fillId="2" borderId="0" xfId="0" applyNumberFormat="1" applyFont="1" applyFill="1" applyBorder="1" applyAlignment="1">
      <alignment vertical="justify"/>
    </xf>
    <xf numFmtId="3" fontId="4" fillId="26" borderId="0" xfId="0" applyNumberFormat="1" applyFont="1" applyFill="1" applyBorder="1" applyAlignment="1">
      <alignment horizontal="center" vertical="justify"/>
    </xf>
    <xf numFmtId="3" fontId="0" fillId="26" borderId="0" xfId="0" applyNumberFormat="1" applyFill="1" applyAlignment="1">
      <alignment vertical="justify"/>
    </xf>
    <xf numFmtId="3" fontId="3" fillId="0" borderId="13" xfId="0" applyNumberFormat="1" applyFont="1" applyFill="1" applyBorder="1" applyAlignment="1">
      <alignment horizontal="center" vertical="justify"/>
    </xf>
    <xf numFmtId="3" fontId="3" fillId="0" borderId="14" xfId="0" applyNumberFormat="1" applyFont="1" applyFill="1" applyBorder="1" applyAlignment="1">
      <alignment horizontal="center" vertical="justify"/>
    </xf>
    <xf numFmtId="3" fontId="3" fillId="0" borderId="10" xfId="0" applyNumberFormat="1" applyFont="1" applyFill="1" applyBorder="1" applyAlignment="1">
      <alignment vertical="justify"/>
    </xf>
    <xf numFmtId="3" fontId="3" fillId="0" borderId="10" xfId="0" applyNumberFormat="1" applyFont="1" applyFill="1" applyBorder="1" applyAlignment="1">
      <alignment horizontal="left" vertical="justify" indent="1"/>
    </xf>
    <xf numFmtId="3" fontId="3" fillId="26" borderId="10" xfId="0" applyNumberFormat="1" applyFont="1" applyFill="1" applyBorder="1" applyAlignment="1">
      <alignment vertical="justify"/>
    </xf>
    <xf numFmtId="3" fontId="3" fillId="0" borderId="10" xfId="0" applyNumberFormat="1" applyFont="1" applyFill="1" applyBorder="1" applyAlignment="1">
      <alignment horizontal="center" vertical="justify"/>
    </xf>
    <xf numFmtId="3" fontId="3" fillId="2" borderId="10" xfId="0" applyNumberFormat="1" applyFont="1" applyFill="1" applyBorder="1" applyAlignment="1">
      <alignment horizontal="center" vertical="justify"/>
    </xf>
    <xf numFmtId="3" fontId="0" fillId="2" borderId="10" xfId="0" applyNumberFormat="1" applyFill="1" applyBorder="1" applyAlignment="1">
      <alignment vertical="justify"/>
    </xf>
    <xf numFmtId="3" fontId="9" fillId="2" borderId="10" xfId="0" applyNumberFormat="1" applyFont="1" applyFill="1" applyBorder="1" applyAlignment="1">
      <alignment horizontal="center" vertical="center" wrapText="1"/>
    </xf>
    <xf numFmtId="3" fontId="3" fillId="26" borderId="10" xfId="0" applyNumberFormat="1" applyFont="1" applyFill="1" applyBorder="1" applyAlignment="1">
      <alignment horizontal="center" vertical="justify"/>
    </xf>
    <xf numFmtId="3" fontId="3" fillId="26" borderId="10" xfId="0" applyNumberFormat="1" applyFont="1" applyFill="1" applyBorder="1" applyAlignment="1">
      <alignment vertical="justify"/>
    </xf>
    <xf numFmtId="3" fontId="3" fillId="0" borderId="10" xfId="0" applyNumberFormat="1" applyFont="1" applyFill="1" applyBorder="1" applyAlignment="1">
      <alignment vertical="justify"/>
    </xf>
    <xf numFmtId="3" fontId="3" fillId="26" borderId="10" xfId="0" applyNumberFormat="1" applyFont="1" applyFill="1" applyBorder="1" applyAlignment="1">
      <alignment horizontal="center" vertical="justify"/>
    </xf>
    <xf numFmtId="3" fontId="9" fillId="0" borderId="10" xfId="53" applyNumberFormat="1" applyFont="1" applyFill="1" applyBorder="1">
      <alignment/>
      <protection/>
    </xf>
    <xf numFmtId="3" fontId="3" fillId="0" borderId="10" xfId="0" applyNumberFormat="1" applyFont="1" applyFill="1" applyBorder="1" applyAlignment="1">
      <alignment vertical="justify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0" fillId="2" borderId="0" xfId="0" applyNumberFormat="1" applyFill="1" applyBorder="1" applyAlignment="1">
      <alignment vertical="justify"/>
    </xf>
    <xf numFmtId="3" fontId="5" fillId="26" borderId="0" xfId="0" applyNumberFormat="1" applyFont="1" applyFill="1" applyBorder="1" applyAlignment="1">
      <alignment horizontal="center" vertical="justify"/>
    </xf>
    <xf numFmtId="3" fontId="0" fillId="26" borderId="0" xfId="0" applyNumberFormat="1" applyFill="1" applyAlignment="1">
      <alignment horizontal="left" indent="5"/>
    </xf>
    <xf numFmtId="3" fontId="0" fillId="26" borderId="0" xfId="0" applyNumberFormat="1" applyFill="1" applyAlignment="1">
      <alignment horizontal="left" vertical="top" indent="5"/>
    </xf>
    <xf numFmtId="3" fontId="0" fillId="0" borderId="0" xfId="0" applyNumberFormat="1" applyFill="1" applyAlignment="1">
      <alignment horizontal="center" vertical="justify"/>
    </xf>
    <xf numFmtId="3" fontId="3" fillId="0" borderId="0" xfId="0" applyNumberFormat="1" applyFont="1" applyFill="1" applyBorder="1" applyAlignment="1">
      <alignment horizontal="center" vertical="justify"/>
    </xf>
    <xf numFmtId="186" fontId="3" fillId="0" borderId="10" xfId="0" applyNumberFormat="1" applyFont="1" applyFill="1" applyBorder="1" applyAlignment="1">
      <alignment vertical="justify"/>
    </xf>
    <xf numFmtId="0" fontId="10" fillId="0" borderId="10" xfId="0" applyFont="1" applyFill="1" applyBorder="1" applyAlignment="1">
      <alignment horizontal="left" vertical="center" inden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 indent="1"/>
    </xf>
    <xf numFmtId="0" fontId="6" fillId="2" borderId="10" xfId="0" applyFont="1" applyFill="1" applyBorder="1" applyAlignment="1" applyProtection="1">
      <alignment horizontal="left" vertical="center" wrapText="1"/>
      <protection locked="0"/>
    </xf>
    <xf numFmtId="0" fontId="3" fillId="26" borderId="11" xfId="0" applyFont="1" applyFill="1" applyBorder="1" applyAlignment="1">
      <alignment horizontal="center" vertical="top"/>
    </xf>
    <xf numFmtId="0" fontId="3" fillId="26" borderId="12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justify"/>
    </xf>
    <xf numFmtId="0" fontId="3" fillId="0" borderId="12" xfId="0" applyFont="1" applyFill="1" applyBorder="1" applyAlignment="1">
      <alignment horizontal="center" vertical="justify"/>
    </xf>
    <xf numFmtId="3" fontId="3" fillId="0" borderId="11" xfId="0" applyNumberFormat="1" applyFont="1" applyFill="1" applyBorder="1" applyAlignment="1">
      <alignment horizontal="center" vertical="justify"/>
    </xf>
    <xf numFmtId="3" fontId="3" fillId="0" borderId="12" xfId="0" applyNumberFormat="1" applyFont="1" applyFill="1" applyBorder="1" applyAlignment="1">
      <alignment horizontal="center" vertical="justify"/>
    </xf>
    <xf numFmtId="1" fontId="3" fillId="0" borderId="11" xfId="0" applyNumberFormat="1" applyFont="1" applyFill="1" applyBorder="1" applyAlignment="1">
      <alignment horizontal="center" vertical="justify"/>
    </xf>
    <xf numFmtId="1" fontId="3" fillId="0" borderId="12" xfId="0" applyNumberFormat="1" applyFont="1" applyFill="1" applyBorder="1" applyAlignment="1">
      <alignment horizontal="center" vertical="justify"/>
    </xf>
    <xf numFmtId="0" fontId="5" fillId="2" borderId="10" xfId="0" applyFont="1" applyFill="1" applyBorder="1" applyAlignment="1">
      <alignment horizontal="center" vertical="justify"/>
    </xf>
    <xf numFmtId="0" fontId="4" fillId="26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>
      <alignment horizontal="right" vertical="justify"/>
    </xf>
    <xf numFmtId="0" fontId="5" fillId="2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13" fillId="26" borderId="0" xfId="0" applyFont="1" applyFill="1" applyAlignment="1">
      <alignment horizontal="left" vertical="top" wrapText="1" indent="5"/>
    </xf>
    <xf numFmtId="0" fontId="0" fillId="26" borderId="0" xfId="0" applyFill="1" applyAlignment="1">
      <alignment horizontal="left" vertical="top" wrapText="1" indent="5"/>
    </xf>
    <xf numFmtId="0" fontId="13" fillId="26" borderId="0" xfId="0" applyFont="1" applyFill="1" applyAlignment="1">
      <alignment horizontal="left" wrapText="1" indent="5"/>
    </xf>
    <xf numFmtId="0" fontId="0" fillId="26" borderId="0" xfId="0" applyFill="1" applyAlignment="1">
      <alignment horizontal="left" wrapText="1" indent="5"/>
    </xf>
    <xf numFmtId="0" fontId="5" fillId="26" borderId="0" xfId="0" applyFont="1" applyFill="1" applyBorder="1" applyAlignment="1">
      <alignment horizontal="center" vertical="justify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0" fillId="26" borderId="0" xfId="0" applyFill="1" applyAlignment="1">
      <alignment horizontal="left" vertical="top" indent="5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_районы_НИ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178</xdr:row>
      <xdr:rowOff>0</xdr:rowOff>
    </xdr:from>
    <xdr:to>
      <xdr:col>0</xdr:col>
      <xdr:colOff>2238375</xdr:colOff>
      <xdr:row>178</xdr:row>
      <xdr:rowOff>0</xdr:rowOff>
    </xdr:to>
    <xdr:sp>
      <xdr:nvSpPr>
        <xdr:cNvPr id="1" name="Line 165"/>
        <xdr:cNvSpPr>
          <a:spLocks/>
        </xdr:cNvSpPr>
      </xdr:nvSpPr>
      <xdr:spPr>
        <a:xfrm>
          <a:off x="180975" y="57130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178</xdr:row>
      <xdr:rowOff>0</xdr:rowOff>
    </xdr:from>
    <xdr:to>
      <xdr:col>0</xdr:col>
      <xdr:colOff>2238375</xdr:colOff>
      <xdr:row>178</xdr:row>
      <xdr:rowOff>0</xdr:rowOff>
    </xdr:to>
    <xdr:sp>
      <xdr:nvSpPr>
        <xdr:cNvPr id="2" name="Line 166"/>
        <xdr:cNvSpPr>
          <a:spLocks/>
        </xdr:cNvSpPr>
      </xdr:nvSpPr>
      <xdr:spPr>
        <a:xfrm>
          <a:off x="171450" y="57130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128</xdr:row>
      <xdr:rowOff>9525</xdr:rowOff>
    </xdr:from>
    <xdr:to>
      <xdr:col>0</xdr:col>
      <xdr:colOff>2238375</xdr:colOff>
      <xdr:row>128</xdr:row>
      <xdr:rowOff>9525</xdr:rowOff>
    </xdr:to>
    <xdr:sp>
      <xdr:nvSpPr>
        <xdr:cNvPr id="3" name="Line 476"/>
        <xdr:cNvSpPr>
          <a:spLocks/>
        </xdr:cNvSpPr>
      </xdr:nvSpPr>
      <xdr:spPr>
        <a:xfrm>
          <a:off x="180975" y="38738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128</xdr:row>
      <xdr:rowOff>9525</xdr:rowOff>
    </xdr:from>
    <xdr:to>
      <xdr:col>0</xdr:col>
      <xdr:colOff>2238375</xdr:colOff>
      <xdr:row>128</xdr:row>
      <xdr:rowOff>9525</xdr:rowOff>
    </xdr:to>
    <xdr:sp>
      <xdr:nvSpPr>
        <xdr:cNvPr id="4" name="Line 477"/>
        <xdr:cNvSpPr>
          <a:spLocks/>
        </xdr:cNvSpPr>
      </xdr:nvSpPr>
      <xdr:spPr>
        <a:xfrm>
          <a:off x="171450" y="38738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128</xdr:row>
      <xdr:rowOff>9525</xdr:rowOff>
    </xdr:from>
    <xdr:to>
      <xdr:col>0</xdr:col>
      <xdr:colOff>2238375</xdr:colOff>
      <xdr:row>128</xdr:row>
      <xdr:rowOff>9525</xdr:rowOff>
    </xdr:to>
    <xdr:sp>
      <xdr:nvSpPr>
        <xdr:cNvPr id="5" name="Line 490"/>
        <xdr:cNvSpPr>
          <a:spLocks/>
        </xdr:cNvSpPr>
      </xdr:nvSpPr>
      <xdr:spPr>
        <a:xfrm>
          <a:off x="180975" y="38738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128</xdr:row>
      <xdr:rowOff>9525</xdr:rowOff>
    </xdr:from>
    <xdr:to>
      <xdr:col>0</xdr:col>
      <xdr:colOff>2238375</xdr:colOff>
      <xdr:row>128</xdr:row>
      <xdr:rowOff>9525</xdr:rowOff>
    </xdr:to>
    <xdr:sp>
      <xdr:nvSpPr>
        <xdr:cNvPr id="6" name="Line 491"/>
        <xdr:cNvSpPr>
          <a:spLocks/>
        </xdr:cNvSpPr>
      </xdr:nvSpPr>
      <xdr:spPr>
        <a:xfrm>
          <a:off x="171450" y="38738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136</xdr:row>
      <xdr:rowOff>0</xdr:rowOff>
    </xdr:from>
    <xdr:to>
      <xdr:col>0</xdr:col>
      <xdr:colOff>2238375</xdr:colOff>
      <xdr:row>136</xdr:row>
      <xdr:rowOff>0</xdr:rowOff>
    </xdr:to>
    <xdr:sp>
      <xdr:nvSpPr>
        <xdr:cNvPr id="7" name="Line 496"/>
        <xdr:cNvSpPr>
          <a:spLocks/>
        </xdr:cNvSpPr>
      </xdr:nvSpPr>
      <xdr:spPr>
        <a:xfrm>
          <a:off x="180975" y="41186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136</xdr:row>
      <xdr:rowOff>0</xdr:rowOff>
    </xdr:from>
    <xdr:to>
      <xdr:col>0</xdr:col>
      <xdr:colOff>2238375</xdr:colOff>
      <xdr:row>136</xdr:row>
      <xdr:rowOff>0</xdr:rowOff>
    </xdr:to>
    <xdr:sp>
      <xdr:nvSpPr>
        <xdr:cNvPr id="8" name="Line 497"/>
        <xdr:cNvSpPr>
          <a:spLocks/>
        </xdr:cNvSpPr>
      </xdr:nvSpPr>
      <xdr:spPr>
        <a:xfrm>
          <a:off x="171450" y="41186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136</xdr:row>
      <xdr:rowOff>0</xdr:rowOff>
    </xdr:from>
    <xdr:to>
      <xdr:col>0</xdr:col>
      <xdr:colOff>2238375</xdr:colOff>
      <xdr:row>136</xdr:row>
      <xdr:rowOff>0</xdr:rowOff>
    </xdr:to>
    <xdr:sp>
      <xdr:nvSpPr>
        <xdr:cNvPr id="9" name="Line 506"/>
        <xdr:cNvSpPr>
          <a:spLocks/>
        </xdr:cNvSpPr>
      </xdr:nvSpPr>
      <xdr:spPr>
        <a:xfrm>
          <a:off x="180975" y="41186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136</xdr:row>
      <xdr:rowOff>0</xdr:rowOff>
    </xdr:from>
    <xdr:to>
      <xdr:col>0</xdr:col>
      <xdr:colOff>2238375</xdr:colOff>
      <xdr:row>136</xdr:row>
      <xdr:rowOff>0</xdr:rowOff>
    </xdr:to>
    <xdr:sp>
      <xdr:nvSpPr>
        <xdr:cNvPr id="10" name="Line 507"/>
        <xdr:cNvSpPr>
          <a:spLocks/>
        </xdr:cNvSpPr>
      </xdr:nvSpPr>
      <xdr:spPr>
        <a:xfrm>
          <a:off x="171450" y="41186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128</xdr:row>
      <xdr:rowOff>9525</xdr:rowOff>
    </xdr:from>
    <xdr:to>
      <xdr:col>0</xdr:col>
      <xdr:colOff>2238375</xdr:colOff>
      <xdr:row>128</xdr:row>
      <xdr:rowOff>9525</xdr:rowOff>
    </xdr:to>
    <xdr:sp>
      <xdr:nvSpPr>
        <xdr:cNvPr id="11" name="Line 512"/>
        <xdr:cNvSpPr>
          <a:spLocks/>
        </xdr:cNvSpPr>
      </xdr:nvSpPr>
      <xdr:spPr>
        <a:xfrm>
          <a:off x="180975" y="38738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128</xdr:row>
      <xdr:rowOff>9525</xdr:rowOff>
    </xdr:from>
    <xdr:to>
      <xdr:col>0</xdr:col>
      <xdr:colOff>2238375</xdr:colOff>
      <xdr:row>128</xdr:row>
      <xdr:rowOff>9525</xdr:rowOff>
    </xdr:to>
    <xdr:sp>
      <xdr:nvSpPr>
        <xdr:cNvPr id="12" name="Line 513"/>
        <xdr:cNvSpPr>
          <a:spLocks/>
        </xdr:cNvSpPr>
      </xdr:nvSpPr>
      <xdr:spPr>
        <a:xfrm>
          <a:off x="171450" y="38738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138</xdr:row>
      <xdr:rowOff>0</xdr:rowOff>
    </xdr:from>
    <xdr:to>
      <xdr:col>0</xdr:col>
      <xdr:colOff>2238375</xdr:colOff>
      <xdr:row>138</xdr:row>
      <xdr:rowOff>0</xdr:rowOff>
    </xdr:to>
    <xdr:sp>
      <xdr:nvSpPr>
        <xdr:cNvPr id="13" name="Line 516"/>
        <xdr:cNvSpPr>
          <a:spLocks/>
        </xdr:cNvSpPr>
      </xdr:nvSpPr>
      <xdr:spPr>
        <a:xfrm>
          <a:off x="180975" y="41776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138</xdr:row>
      <xdr:rowOff>0</xdr:rowOff>
    </xdr:from>
    <xdr:to>
      <xdr:col>0</xdr:col>
      <xdr:colOff>2238375</xdr:colOff>
      <xdr:row>138</xdr:row>
      <xdr:rowOff>0</xdr:rowOff>
    </xdr:to>
    <xdr:sp>
      <xdr:nvSpPr>
        <xdr:cNvPr id="14" name="Line 517"/>
        <xdr:cNvSpPr>
          <a:spLocks/>
        </xdr:cNvSpPr>
      </xdr:nvSpPr>
      <xdr:spPr>
        <a:xfrm>
          <a:off x="171450" y="41776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157</xdr:row>
      <xdr:rowOff>0</xdr:rowOff>
    </xdr:from>
    <xdr:to>
      <xdr:col>0</xdr:col>
      <xdr:colOff>2238375</xdr:colOff>
      <xdr:row>157</xdr:row>
      <xdr:rowOff>0</xdr:rowOff>
    </xdr:to>
    <xdr:sp>
      <xdr:nvSpPr>
        <xdr:cNvPr id="15" name="Line 632"/>
        <xdr:cNvSpPr>
          <a:spLocks/>
        </xdr:cNvSpPr>
      </xdr:nvSpPr>
      <xdr:spPr>
        <a:xfrm>
          <a:off x="180975" y="49101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157</xdr:row>
      <xdr:rowOff>0</xdr:rowOff>
    </xdr:from>
    <xdr:to>
      <xdr:col>0</xdr:col>
      <xdr:colOff>2238375</xdr:colOff>
      <xdr:row>157</xdr:row>
      <xdr:rowOff>0</xdr:rowOff>
    </xdr:to>
    <xdr:sp>
      <xdr:nvSpPr>
        <xdr:cNvPr id="16" name="Line 633"/>
        <xdr:cNvSpPr>
          <a:spLocks/>
        </xdr:cNvSpPr>
      </xdr:nvSpPr>
      <xdr:spPr>
        <a:xfrm>
          <a:off x="171450" y="49101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157</xdr:row>
      <xdr:rowOff>0</xdr:rowOff>
    </xdr:from>
    <xdr:to>
      <xdr:col>0</xdr:col>
      <xdr:colOff>2238375</xdr:colOff>
      <xdr:row>157</xdr:row>
      <xdr:rowOff>0</xdr:rowOff>
    </xdr:to>
    <xdr:sp>
      <xdr:nvSpPr>
        <xdr:cNvPr id="17" name="Line 642"/>
        <xdr:cNvSpPr>
          <a:spLocks/>
        </xdr:cNvSpPr>
      </xdr:nvSpPr>
      <xdr:spPr>
        <a:xfrm>
          <a:off x="180975" y="49101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157</xdr:row>
      <xdr:rowOff>0</xdr:rowOff>
    </xdr:from>
    <xdr:to>
      <xdr:col>0</xdr:col>
      <xdr:colOff>2238375</xdr:colOff>
      <xdr:row>157</xdr:row>
      <xdr:rowOff>0</xdr:rowOff>
    </xdr:to>
    <xdr:sp>
      <xdr:nvSpPr>
        <xdr:cNvPr id="18" name="Line 643"/>
        <xdr:cNvSpPr>
          <a:spLocks/>
        </xdr:cNvSpPr>
      </xdr:nvSpPr>
      <xdr:spPr>
        <a:xfrm>
          <a:off x="171450" y="49101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178</xdr:row>
      <xdr:rowOff>0</xdr:rowOff>
    </xdr:from>
    <xdr:to>
      <xdr:col>0</xdr:col>
      <xdr:colOff>2238375</xdr:colOff>
      <xdr:row>178</xdr:row>
      <xdr:rowOff>0</xdr:rowOff>
    </xdr:to>
    <xdr:sp>
      <xdr:nvSpPr>
        <xdr:cNvPr id="19" name="Line 700"/>
        <xdr:cNvSpPr>
          <a:spLocks/>
        </xdr:cNvSpPr>
      </xdr:nvSpPr>
      <xdr:spPr>
        <a:xfrm>
          <a:off x="180975" y="57130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178</xdr:row>
      <xdr:rowOff>0</xdr:rowOff>
    </xdr:from>
    <xdr:to>
      <xdr:col>0</xdr:col>
      <xdr:colOff>2238375</xdr:colOff>
      <xdr:row>178</xdr:row>
      <xdr:rowOff>0</xdr:rowOff>
    </xdr:to>
    <xdr:sp>
      <xdr:nvSpPr>
        <xdr:cNvPr id="20" name="Line 701"/>
        <xdr:cNvSpPr>
          <a:spLocks/>
        </xdr:cNvSpPr>
      </xdr:nvSpPr>
      <xdr:spPr>
        <a:xfrm>
          <a:off x="171450" y="57130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178</xdr:row>
      <xdr:rowOff>0</xdr:rowOff>
    </xdr:from>
    <xdr:to>
      <xdr:col>0</xdr:col>
      <xdr:colOff>2238375</xdr:colOff>
      <xdr:row>178</xdr:row>
      <xdr:rowOff>0</xdr:rowOff>
    </xdr:to>
    <xdr:sp>
      <xdr:nvSpPr>
        <xdr:cNvPr id="21" name="Line 710"/>
        <xdr:cNvSpPr>
          <a:spLocks/>
        </xdr:cNvSpPr>
      </xdr:nvSpPr>
      <xdr:spPr>
        <a:xfrm>
          <a:off x="180975" y="57130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178</xdr:row>
      <xdr:rowOff>0</xdr:rowOff>
    </xdr:from>
    <xdr:to>
      <xdr:col>0</xdr:col>
      <xdr:colOff>2238375</xdr:colOff>
      <xdr:row>178</xdr:row>
      <xdr:rowOff>0</xdr:rowOff>
    </xdr:to>
    <xdr:sp>
      <xdr:nvSpPr>
        <xdr:cNvPr id="22" name="Line 711"/>
        <xdr:cNvSpPr>
          <a:spLocks/>
        </xdr:cNvSpPr>
      </xdr:nvSpPr>
      <xdr:spPr>
        <a:xfrm>
          <a:off x="171450" y="57130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257175</xdr:colOff>
      <xdr:row>287</xdr:row>
      <xdr:rowOff>0</xdr:rowOff>
    </xdr:from>
    <xdr:to>
      <xdr:col>0</xdr:col>
      <xdr:colOff>2905125</xdr:colOff>
      <xdr:row>287</xdr:row>
      <xdr:rowOff>0</xdr:rowOff>
    </xdr:to>
    <xdr:sp>
      <xdr:nvSpPr>
        <xdr:cNvPr id="23" name="Line 1259"/>
        <xdr:cNvSpPr>
          <a:spLocks/>
        </xdr:cNvSpPr>
      </xdr:nvSpPr>
      <xdr:spPr>
        <a:xfrm>
          <a:off x="257175" y="9628822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287</xdr:row>
      <xdr:rowOff>0</xdr:rowOff>
    </xdr:from>
    <xdr:to>
      <xdr:col>0</xdr:col>
      <xdr:colOff>2867025</xdr:colOff>
      <xdr:row>287</xdr:row>
      <xdr:rowOff>0</xdr:rowOff>
    </xdr:to>
    <xdr:sp>
      <xdr:nvSpPr>
        <xdr:cNvPr id="24" name="Line 1260"/>
        <xdr:cNvSpPr>
          <a:spLocks/>
        </xdr:cNvSpPr>
      </xdr:nvSpPr>
      <xdr:spPr>
        <a:xfrm>
          <a:off x="238125" y="9628822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287</xdr:row>
      <xdr:rowOff>0</xdr:rowOff>
    </xdr:from>
    <xdr:to>
      <xdr:col>0</xdr:col>
      <xdr:colOff>2876550</xdr:colOff>
      <xdr:row>287</xdr:row>
      <xdr:rowOff>0</xdr:rowOff>
    </xdr:to>
    <xdr:sp>
      <xdr:nvSpPr>
        <xdr:cNvPr id="25" name="Line 1261"/>
        <xdr:cNvSpPr>
          <a:spLocks/>
        </xdr:cNvSpPr>
      </xdr:nvSpPr>
      <xdr:spPr>
        <a:xfrm>
          <a:off x="238125" y="9628822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239</xdr:row>
      <xdr:rowOff>0</xdr:rowOff>
    </xdr:from>
    <xdr:to>
      <xdr:col>0</xdr:col>
      <xdr:colOff>2867025</xdr:colOff>
      <xdr:row>239</xdr:row>
      <xdr:rowOff>0</xdr:rowOff>
    </xdr:to>
    <xdr:sp>
      <xdr:nvSpPr>
        <xdr:cNvPr id="26" name="Line 1143"/>
        <xdr:cNvSpPr>
          <a:spLocks/>
        </xdr:cNvSpPr>
      </xdr:nvSpPr>
      <xdr:spPr>
        <a:xfrm>
          <a:off x="238125" y="7715250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239</xdr:row>
      <xdr:rowOff>0</xdr:rowOff>
    </xdr:from>
    <xdr:to>
      <xdr:col>0</xdr:col>
      <xdr:colOff>2876550</xdr:colOff>
      <xdr:row>239</xdr:row>
      <xdr:rowOff>0</xdr:rowOff>
    </xdr:to>
    <xdr:sp>
      <xdr:nvSpPr>
        <xdr:cNvPr id="27" name="Line 1144"/>
        <xdr:cNvSpPr>
          <a:spLocks/>
        </xdr:cNvSpPr>
      </xdr:nvSpPr>
      <xdr:spPr>
        <a:xfrm>
          <a:off x="238125" y="7715250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236</xdr:row>
      <xdr:rowOff>0</xdr:rowOff>
    </xdr:from>
    <xdr:to>
      <xdr:col>0</xdr:col>
      <xdr:colOff>2867025</xdr:colOff>
      <xdr:row>236</xdr:row>
      <xdr:rowOff>0</xdr:rowOff>
    </xdr:to>
    <xdr:sp>
      <xdr:nvSpPr>
        <xdr:cNvPr id="28" name="Line 1143"/>
        <xdr:cNvSpPr>
          <a:spLocks/>
        </xdr:cNvSpPr>
      </xdr:nvSpPr>
      <xdr:spPr>
        <a:xfrm>
          <a:off x="238125" y="7588567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236</xdr:row>
      <xdr:rowOff>0</xdr:rowOff>
    </xdr:from>
    <xdr:to>
      <xdr:col>0</xdr:col>
      <xdr:colOff>2876550</xdr:colOff>
      <xdr:row>236</xdr:row>
      <xdr:rowOff>0</xdr:rowOff>
    </xdr:to>
    <xdr:sp>
      <xdr:nvSpPr>
        <xdr:cNvPr id="29" name="Line 1144"/>
        <xdr:cNvSpPr>
          <a:spLocks/>
        </xdr:cNvSpPr>
      </xdr:nvSpPr>
      <xdr:spPr>
        <a:xfrm>
          <a:off x="238125" y="7588567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128</xdr:row>
      <xdr:rowOff>9525</xdr:rowOff>
    </xdr:from>
    <xdr:to>
      <xdr:col>0</xdr:col>
      <xdr:colOff>2238375</xdr:colOff>
      <xdr:row>128</xdr:row>
      <xdr:rowOff>9525</xdr:rowOff>
    </xdr:to>
    <xdr:sp>
      <xdr:nvSpPr>
        <xdr:cNvPr id="30" name="Line 1194"/>
        <xdr:cNvSpPr>
          <a:spLocks/>
        </xdr:cNvSpPr>
      </xdr:nvSpPr>
      <xdr:spPr>
        <a:xfrm>
          <a:off x="180975" y="38738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128</xdr:row>
      <xdr:rowOff>9525</xdr:rowOff>
    </xdr:from>
    <xdr:to>
      <xdr:col>0</xdr:col>
      <xdr:colOff>2238375</xdr:colOff>
      <xdr:row>128</xdr:row>
      <xdr:rowOff>9525</xdr:rowOff>
    </xdr:to>
    <xdr:sp>
      <xdr:nvSpPr>
        <xdr:cNvPr id="31" name="Line 1195"/>
        <xdr:cNvSpPr>
          <a:spLocks/>
        </xdr:cNvSpPr>
      </xdr:nvSpPr>
      <xdr:spPr>
        <a:xfrm>
          <a:off x="171450" y="38738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128</xdr:row>
      <xdr:rowOff>9525</xdr:rowOff>
    </xdr:from>
    <xdr:to>
      <xdr:col>0</xdr:col>
      <xdr:colOff>2238375</xdr:colOff>
      <xdr:row>128</xdr:row>
      <xdr:rowOff>9525</xdr:rowOff>
    </xdr:to>
    <xdr:sp>
      <xdr:nvSpPr>
        <xdr:cNvPr id="32" name="Line 1208"/>
        <xdr:cNvSpPr>
          <a:spLocks/>
        </xdr:cNvSpPr>
      </xdr:nvSpPr>
      <xdr:spPr>
        <a:xfrm>
          <a:off x="180975" y="38738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128</xdr:row>
      <xdr:rowOff>9525</xdr:rowOff>
    </xdr:from>
    <xdr:to>
      <xdr:col>0</xdr:col>
      <xdr:colOff>2238375</xdr:colOff>
      <xdr:row>128</xdr:row>
      <xdr:rowOff>9525</xdr:rowOff>
    </xdr:to>
    <xdr:sp>
      <xdr:nvSpPr>
        <xdr:cNvPr id="33" name="Line 1209"/>
        <xdr:cNvSpPr>
          <a:spLocks/>
        </xdr:cNvSpPr>
      </xdr:nvSpPr>
      <xdr:spPr>
        <a:xfrm>
          <a:off x="171450" y="38738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136</xdr:row>
      <xdr:rowOff>0</xdr:rowOff>
    </xdr:from>
    <xdr:to>
      <xdr:col>0</xdr:col>
      <xdr:colOff>2238375</xdr:colOff>
      <xdr:row>136</xdr:row>
      <xdr:rowOff>0</xdr:rowOff>
    </xdr:to>
    <xdr:sp>
      <xdr:nvSpPr>
        <xdr:cNvPr id="34" name="Line 1214"/>
        <xdr:cNvSpPr>
          <a:spLocks/>
        </xdr:cNvSpPr>
      </xdr:nvSpPr>
      <xdr:spPr>
        <a:xfrm>
          <a:off x="180975" y="41186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136</xdr:row>
      <xdr:rowOff>0</xdr:rowOff>
    </xdr:from>
    <xdr:to>
      <xdr:col>0</xdr:col>
      <xdr:colOff>2238375</xdr:colOff>
      <xdr:row>136</xdr:row>
      <xdr:rowOff>0</xdr:rowOff>
    </xdr:to>
    <xdr:sp>
      <xdr:nvSpPr>
        <xdr:cNvPr id="35" name="Line 1215"/>
        <xdr:cNvSpPr>
          <a:spLocks/>
        </xdr:cNvSpPr>
      </xdr:nvSpPr>
      <xdr:spPr>
        <a:xfrm>
          <a:off x="171450" y="41186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136</xdr:row>
      <xdr:rowOff>0</xdr:rowOff>
    </xdr:from>
    <xdr:to>
      <xdr:col>0</xdr:col>
      <xdr:colOff>2238375</xdr:colOff>
      <xdr:row>136</xdr:row>
      <xdr:rowOff>0</xdr:rowOff>
    </xdr:to>
    <xdr:sp>
      <xdr:nvSpPr>
        <xdr:cNvPr id="36" name="Line 1224"/>
        <xdr:cNvSpPr>
          <a:spLocks/>
        </xdr:cNvSpPr>
      </xdr:nvSpPr>
      <xdr:spPr>
        <a:xfrm>
          <a:off x="180975" y="41186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136</xdr:row>
      <xdr:rowOff>0</xdr:rowOff>
    </xdr:from>
    <xdr:to>
      <xdr:col>0</xdr:col>
      <xdr:colOff>2238375</xdr:colOff>
      <xdr:row>136</xdr:row>
      <xdr:rowOff>0</xdr:rowOff>
    </xdr:to>
    <xdr:sp>
      <xdr:nvSpPr>
        <xdr:cNvPr id="37" name="Line 1225"/>
        <xdr:cNvSpPr>
          <a:spLocks/>
        </xdr:cNvSpPr>
      </xdr:nvSpPr>
      <xdr:spPr>
        <a:xfrm>
          <a:off x="171450" y="41186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128</xdr:row>
      <xdr:rowOff>9525</xdr:rowOff>
    </xdr:from>
    <xdr:to>
      <xdr:col>0</xdr:col>
      <xdr:colOff>2238375</xdr:colOff>
      <xdr:row>128</xdr:row>
      <xdr:rowOff>9525</xdr:rowOff>
    </xdr:to>
    <xdr:sp>
      <xdr:nvSpPr>
        <xdr:cNvPr id="38" name="Line 1230"/>
        <xdr:cNvSpPr>
          <a:spLocks/>
        </xdr:cNvSpPr>
      </xdr:nvSpPr>
      <xdr:spPr>
        <a:xfrm>
          <a:off x="180975" y="38738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128</xdr:row>
      <xdr:rowOff>9525</xdr:rowOff>
    </xdr:from>
    <xdr:to>
      <xdr:col>0</xdr:col>
      <xdr:colOff>2238375</xdr:colOff>
      <xdr:row>128</xdr:row>
      <xdr:rowOff>9525</xdr:rowOff>
    </xdr:to>
    <xdr:sp>
      <xdr:nvSpPr>
        <xdr:cNvPr id="39" name="Line 1231"/>
        <xdr:cNvSpPr>
          <a:spLocks/>
        </xdr:cNvSpPr>
      </xdr:nvSpPr>
      <xdr:spPr>
        <a:xfrm>
          <a:off x="171450" y="38738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138</xdr:row>
      <xdr:rowOff>0</xdr:rowOff>
    </xdr:from>
    <xdr:to>
      <xdr:col>0</xdr:col>
      <xdr:colOff>2238375</xdr:colOff>
      <xdr:row>138</xdr:row>
      <xdr:rowOff>0</xdr:rowOff>
    </xdr:to>
    <xdr:sp>
      <xdr:nvSpPr>
        <xdr:cNvPr id="40" name="Line 1234"/>
        <xdr:cNvSpPr>
          <a:spLocks/>
        </xdr:cNvSpPr>
      </xdr:nvSpPr>
      <xdr:spPr>
        <a:xfrm>
          <a:off x="180975" y="41776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138</xdr:row>
      <xdr:rowOff>0</xdr:rowOff>
    </xdr:from>
    <xdr:to>
      <xdr:col>0</xdr:col>
      <xdr:colOff>2238375</xdr:colOff>
      <xdr:row>138</xdr:row>
      <xdr:rowOff>0</xdr:rowOff>
    </xdr:to>
    <xdr:sp>
      <xdr:nvSpPr>
        <xdr:cNvPr id="41" name="Line 1235"/>
        <xdr:cNvSpPr>
          <a:spLocks/>
        </xdr:cNvSpPr>
      </xdr:nvSpPr>
      <xdr:spPr>
        <a:xfrm>
          <a:off x="171450" y="41776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128</xdr:row>
      <xdr:rowOff>9525</xdr:rowOff>
    </xdr:from>
    <xdr:to>
      <xdr:col>0</xdr:col>
      <xdr:colOff>2238375</xdr:colOff>
      <xdr:row>128</xdr:row>
      <xdr:rowOff>9525</xdr:rowOff>
    </xdr:to>
    <xdr:sp>
      <xdr:nvSpPr>
        <xdr:cNvPr id="42" name="Line 235"/>
        <xdr:cNvSpPr>
          <a:spLocks/>
        </xdr:cNvSpPr>
      </xdr:nvSpPr>
      <xdr:spPr>
        <a:xfrm>
          <a:off x="180975" y="38738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128</xdr:row>
      <xdr:rowOff>9525</xdr:rowOff>
    </xdr:from>
    <xdr:to>
      <xdr:col>0</xdr:col>
      <xdr:colOff>2238375</xdr:colOff>
      <xdr:row>128</xdr:row>
      <xdr:rowOff>9525</xdr:rowOff>
    </xdr:to>
    <xdr:sp>
      <xdr:nvSpPr>
        <xdr:cNvPr id="43" name="Line 236"/>
        <xdr:cNvSpPr>
          <a:spLocks/>
        </xdr:cNvSpPr>
      </xdr:nvSpPr>
      <xdr:spPr>
        <a:xfrm>
          <a:off x="171450" y="38738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128</xdr:row>
      <xdr:rowOff>9525</xdr:rowOff>
    </xdr:from>
    <xdr:to>
      <xdr:col>0</xdr:col>
      <xdr:colOff>2238375</xdr:colOff>
      <xdr:row>128</xdr:row>
      <xdr:rowOff>9525</xdr:rowOff>
    </xdr:to>
    <xdr:sp>
      <xdr:nvSpPr>
        <xdr:cNvPr id="44" name="Line 434"/>
        <xdr:cNvSpPr>
          <a:spLocks/>
        </xdr:cNvSpPr>
      </xdr:nvSpPr>
      <xdr:spPr>
        <a:xfrm>
          <a:off x="180975" y="38738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128</xdr:row>
      <xdr:rowOff>9525</xdr:rowOff>
    </xdr:from>
    <xdr:to>
      <xdr:col>0</xdr:col>
      <xdr:colOff>2238375</xdr:colOff>
      <xdr:row>128</xdr:row>
      <xdr:rowOff>9525</xdr:rowOff>
    </xdr:to>
    <xdr:sp>
      <xdr:nvSpPr>
        <xdr:cNvPr id="45" name="Line 435"/>
        <xdr:cNvSpPr>
          <a:spLocks/>
        </xdr:cNvSpPr>
      </xdr:nvSpPr>
      <xdr:spPr>
        <a:xfrm>
          <a:off x="171450" y="38738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136</xdr:row>
      <xdr:rowOff>0</xdr:rowOff>
    </xdr:from>
    <xdr:to>
      <xdr:col>0</xdr:col>
      <xdr:colOff>2238375</xdr:colOff>
      <xdr:row>136</xdr:row>
      <xdr:rowOff>0</xdr:rowOff>
    </xdr:to>
    <xdr:sp>
      <xdr:nvSpPr>
        <xdr:cNvPr id="46" name="Line 440"/>
        <xdr:cNvSpPr>
          <a:spLocks/>
        </xdr:cNvSpPr>
      </xdr:nvSpPr>
      <xdr:spPr>
        <a:xfrm>
          <a:off x="180975" y="41186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136</xdr:row>
      <xdr:rowOff>0</xdr:rowOff>
    </xdr:from>
    <xdr:to>
      <xdr:col>0</xdr:col>
      <xdr:colOff>2238375</xdr:colOff>
      <xdr:row>136</xdr:row>
      <xdr:rowOff>0</xdr:rowOff>
    </xdr:to>
    <xdr:sp>
      <xdr:nvSpPr>
        <xdr:cNvPr id="47" name="Line 441"/>
        <xdr:cNvSpPr>
          <a:spLocks/>
        </xdr:cNvSpPr>
      </xdr:nvSpPr>
      <xdr:spPr>
        <a:xfrm>
          <a:off x="171450" y="41186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136</xdr:row>
      <xdr:rowOff>0</xdr:rowOff>
    </xdr:from>
    <xdr:to>
      <xdr:col>0</xdr:col>
      <xdr:colOff>2238375</xdr:colOff>
      <xdr:row>136</xdr:row>
      <xdr:rowOff>0</xdr:rowOff>
    </xdr:to>
    <xdr:sp>
      <xdr:nvSpPr>
        <xdr:cNvPr id="48" name="Line 450"/>
        <xdr:cNvSpPr>
          <a:spLocks/>
        </xdr:cNvSpPr>
      </xdr:nvSpPr>
      <xdr:spPr>
        <a:xfrm>
          <a:off x="180975" y="41186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136</xdr:row>
      <xdr:rowOff>0</xdr:rowOff>
    </xdr:from>
    <xdr:to>
      <xdr:col>0</xdr:col>
      <xdr:colOff>2238375</xdr:colOff>
      <xdr:row>136</xdr:row>
      <xdr:rowOff>0</xdr:rowOff>
    </xdr:to>
    <xdr:sp>
      <xdr:nvSpPr>
        <xdr:cNvPr id="49" name="Line 451"/>
        <xdr:cNvSpPr>
          <a:spLocks/>
        </xdr:cNvSpPr>
      </xdr:nvSpPr>
      <xdr:spPr>
        <a:xfrm>
          <a:off x="171450" y="41186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128</xdr:row>
      <xdr:rowOff>9525</xdr:rowOff>
    </xdr:from>
    <xdr:to>
      <xdr:col>0</xdr:col>
      <xdr:colOff>2238375</xdr:colOff>
      <xdr:row>128</xdr:row>
      <xdr:rowOff>9525</xdr:rowOff>
    </xdr:to>
    <xdr:sp>
      <xdr:nvSpPr>
        <xdr:cNvPr id="50" name="Line 456"/>
        <xdr:cNvSpPr>
          <a:spLocks/>
        </xdr:cNvSpPr>
      </xdr:nvSpPr>
      <xdr:spPr>
        <a:xfrm>
          <a:off x="180975" y="38738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128</xdr:row>
      <xdr:rowOff>9525</xdr:rowOff>
    </xdr:from>
    <xdr:to>
      <xdr:col>0</xdr:col>
      <xdr:colOff>2238375</xdr:colOff>
      <xdr:row>128</xdr:row>
      <xdr:rowOff>9525</xdr:rowOff>
    </xdr:to>
    <xdr:sp>
      <xdr:nvSpPr>
        <xdr:cNvPr id="51" name="Line 457"/>
        <xdr:cNvSpPr>
          <a:spLocks/>
        </xdr:cNvSpPr>
      </xdr:nvSpPr>
      <xdr:spPr>
        <a:xfrm>
          <a:off x="171450" y="38738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138</xdr:row>
      <xdr:rowOff>0</xdr:rowOff>
    </xdr:from>
    <xdr:to>
      <xdr:col>0</xdr:col>
      <xdr:colOff>2238375</xdr:colOff>
      <xdr:row>138</xdr:row>
      <xdr:rowOff>0</xdr:rowOff>
    </xdr:to>
    <xdr:sp>
      <xdr:nvSpPr>
        <xdr:cNvPr id="52" name="Line 460"/>
        <xdr:cNvSpPr>
          <a:spLocks/>
        </xdr:cNvSpPr>
      </xdr:nvSpPr>
      <xdr:spPr>
        <a:xfrm>
          <a:off x="180975" y="41776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138</xdr:row>
      <xdr:rowOff>0</xdr:rowOff>
    </xdr:from>
    <xdr:to>
      <xdr:col>0</xdr:col>
      <xdr:colOff>2238375</xdr:colOff>
      <xdr:row>138</xdr:row>
      <xdr:rowOff>0</xdr:rowOff>
    </xdr:to>
    <xdr:sp>
      <xdr:nvSpPr>
        <xdr:cNvPr id="53" name="Line 461"/>
        <xdr:cNvSpPr>
          <a:spLocks/>
        </xdr:cNvSpPr>
      </xdr:nvSpPr>
      <xdr:spPr>
        <a:xfrm>
          <a:off x="171450" y="41776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128</xdr:row>
      <xdr:rowOff>9525</xdr:rowOff>
    </xdr:from>
    <xdr:to>
      <xdr:col>0</xdr:col>
      <xdr:colOff>2238375</xdr:colOff>
      <xdr:row>128</xdr:row>
      <xdr:rowOff>9525</xdr:rowOff>
    </xdr:to>
    <xdr:sp>
      <xdr:nvSpPr>
        <xdr:cNvPr id="54" name="Line 1042"/>
        <xdr:cNvSpPr>
          <a:spLocks/>
        </xdr:cNvSpPr>
      </xdr:nvSpPr>
      <xdr:spPr>
        <a:xfrm>
          <a:off x="180975" y="38738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128</xdr:row>
      <xdr:rowOff>9525</xdr:rowOff>
    </xdr:from>
    <xdr:to>
      <xdr:col>0</xdr:col>
      <xdr:colOff>2238375</xdr:colOff>
      <xdr:row>128</xdr:row>
      <xdr:rowOff>9525</xdr:rowOff>
    </xdr:to>
    <xdr:sp>
      <xdr:nvSpPr>
        <xdr:cNvPr id="55" name="Line 1043"/>
        <xdr:cNvSpPr>
          <a:spLocks/>
        </xdr:cNvSpPr>
      </xdr:nvSpPr>
      <xdr:spPr>
        <a:xfrm>
          <a:off x="171450" y="38738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128</xdr:row>
      <xdr:rowOff>9525</xdr:rowOff>
    </xdr:from>
    <xdr:to>
      <xdr:col>0</xdr:col>
      <xdr:colOff>2238375</xdr:colOff>
      <xdr:row>128</xdr:row>
      <xdr:rowOff>9525</xdr:rowOff>
    </xdr:to>
    <xdr:sp>
      <xdr:nvSpPr>
        <xdr:cNvPr id="56" name="Line 1056"/>
        <xdr:cNvSpPr>
          <a:spLocks/>
        </xdr:cNvSpPr>
      </xdr:nvSpPr>
      <xdr:spPr>
        <a:xfrm>
          <a:off x="180975" y="38738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128</xdr:row>
      <xdr:rowOff>9525</xdr:rowOff>
    </xdr:from>
    <xdr:to>
      <xdr:col>0</xdr:col>
      <xdr:colOff>2238375</xdr:colOff>
      <xdr:row>128</xdr:row>
      <xdr:rowOff>9525</xdr:rowOff>
    </xdr:to>
    <xdr:sp>
      <xdr:nvSpPr>
        <xdr:cNvPr id="57" name="Line 1057"/>
        <xdr:cNvSpPr>
          <a:spLocks/>
        </xdr:cNvSpPr>
      </xdr:nvSpPr>
      <xdr:spPr>
        <a:xfrm>
          <a:off x="171450" y="38738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136</xdr:row>
      <xdr:rowOff>0</xdr:rowOff>
    </xdr:from>
    <xdr:to>
      <xdr:col>0</xdr:col>
      <xdr:colOff>2238375</xdr:colOff>
      <xdr:row>136</xdr:row>
      <xdr:rowOff>0</xdr:rowOff>
    </xdr:to>
    <xdr:sp>
      <xdr:nvSpPr>
        <xdr:cNvPr id="58" name="Line 1062"/>
        <xdr:cNvSpPr>
          <a:spLocks/>
        </xdr:cNvSpPr>
      </xdr:nvSpPr>
      <xdr:spPr>
        <a:xfrm>
          <a:off x="180975" y="41186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136</xdr:row>
      <xdr:rowOff>0</xdr:rowOff>
    </xdr:from>
    <xdr:to>
      <xdr:col>0</xdr:col>
      <xdr:colOff>2238375</xdr:colOff>
      <xdr:row>136</xdr:row>
      <xdr:rowOff>0</xdr:rowOff>
    </xdr:to>
    <xdr:sp>
      <xdr:nvSpPr>
        <xdr:cNvPr id="59" name="Line 1063"/>
        <xdr:cNvSpPr>
          <a:spLocks/>
        </xdr:cNvSpPr>
      </xdr:nvSpPr>
      <xdr:spPr>
        <a:xfrm>
          <a:off x="171450" y="41186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136</xdr:row>
      <xdr:rowOff>0</xdr:rowOff>
    </xdr:from>
    <xdr:to>
      <xdr:col>0</xdr:col>
      <xdr:colOff>2238375</xdr:colOff>
      <xdr:row>136</xdr:row>
      <xdr:rowOff>0</xdr:rowOff>
    </xdr:to>
    <xdr:sp>
      <xdr:nvSpPr>
        <xdr:cNvPr id="60" name="Line 1072"/>
        <xdr:cNvSpPr>
          <a:spLocks/>
        </xdr:cNvSpPr>
      </xdr:nvSpPr>
      <xdr:spPr>
        <a:xfrm>
          <a:off x="180975" y="41186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136</xdr:row>
      <xdr:rowOff>0</xdr:rowOff>
    </xdr:from>
    <xdr:to>
      <xdr:col>0</xdr:col>
      <xdr:colOff>2238375</xdr:colOff>
      <xdr:row>136</xdr:row>
      <xdr:rowOff>0</xdr:rowOff>
    </xdr:to>
    <xdr:sp>
      <xdr:nvSpPr>
        <xdr:cNvPr id="61" name="Line 1073"/>
        <xdr:cNvSpPr>
          <a:spLocks/>
        </xdr:cNvSpPr>
      </xdr:nvSpPr>
      <xdr:spPr>
        <a:xfrm>
          <a:off x="171450" y="41186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128</xdr:row>
      <xdr:rowOff>9525</xdr:rowOff>
    </xdr:from>
    <xdr:to>
      <xdr:col>0</xdr:col>
      <xdr:colOff>2238375</xdr:colOff>
      <xdr:row>128</xdr:row>
      <xdr:rowOff>9525</xdr:rowOff>
    </xdr:to>
    <xdr:sp>
      <xdr:nvSpPr>
        <xdr:cNvPr id="62" name="Line 1078"/>
        <xdr:cNvSpPr>
          <a:spLocks/>
        </xdr:cNvSpPr>
      </xdr:nvSpPr>
      <xdr:spPr>
        <a:xfrm>
          <a:off x="180975" y="38738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128</xdr:row>
      <xdr:rowOff>9525</xdr:rowOff>
    </xdr:from>
    <xdr:to>
      <xdr:col>0</xdr:col>
      <xdr:colOff>2238375</xdr:colOff>
      <xdr:row>128</xdr:row>
      <xdr:rowOff>9525</xdr:rowOff>
    </xdr:to>
    <xdr:sp>
      <xdr:nvSpPr>
        <xdr:cNvPr id="63" name="Line 1079"/>
        <xdr:cNvSpPr>
          <a:spLocks/>
        </xdr:cNvSpPr>
      </xdr:nvSpPr>
      <xdr:spPr>
        <a:xfrm>
          <a:off x="171450" y="38738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138</xdr:row>
      <xdr:rowOff>0</xdr:rowOff>
    </xdr:from>
    <xdr:to>
      <xdr:col>0</xdr:col>
      <xdr:colOff>2238375</xdr:colOff>
      <xdr:row>138</xdr:row>
      <xdr:rowOff>0</xdr:rowOff>
    </xdr:to>
    <xdr:sp>
      <xdr:nvSpPr>
        <xdr:cNvPr id="64" name="Line 1082"/>
        <xdr:cNvSpPr>
          <a:spLocks/>
        </xdr:cNvSpPr>
      </xdr:nvSpPr>
      <xdr:spPr>
        <a:xfrm>
          <a:off x="180975" y="41776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138</xdr:row>
      <xdr:rowOff>0</xdr:rowOff>
    </xdr:from>
    <xdr:to>
      <xdr:col>0</xdr:col>
      <xdr:colOff>2238375</xdr:colOff>
      <xdr:row>138</xdr:row>
      <xdr:rowOff>0</xdr:rowOff>
    </xdr:to>
    <xdr:sp>
      <xdr:nvSpPr>
        <xdr:cNvPr id="65" name="Line 1083"/>
        <xdr:cNvSpPr>
          <a:spLocks/>
        </xdr:cNvSpPr>
      </xdr:nvSpPr>
      <xdr:spPr>
        <a:xfrm>
          <a:off x="171450" y="41776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128</xdr:row>
      <xdr:rowOff>9525</xdr:rowOff>
    </xdr:from>
    <xdr:to>
      <xdr:col>0</xdr:col>
      <xdr:colOff>2238375</xdr:colOff>
      <xdr:row>128</xdr:row>
      <xdr:rowOff>9525</xdr:rowOff>
    </xdr:to>
    <xdr:sp>
      <xdr:nvSpPr>
        <xdr:cNvPr id="66" name="Line 1108"/>
        <xdr:cNvSpPr>
          <a:spLocks/>
        </xdr:cNvSpPr>
      </xdr:nvSpPr>
      <xdr:spPr>
        <a:xfrm>
          <a:off x="180975" y="38738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128</xdr:row>
      <xdr:rowOff>9525</xdr:rowOff>
    </xdr:from>
    <xdr:to>
      <xdr:col>0</xdr:col>
      <xdr:colOff>2238375</xdr:colOff>
      <xdr:row>128</xdr:row>
      <xdr:rowOff>9525</xdr:rowOff>
    </xdr:to>
    <xdr:sp>
      <xdr:nvSpPr>
        <xdr:cNvPr id="67" name="Line 1109"/>
        <xdr:cNvSpPr>
          <a:spLocks/>
        </xdr:cNvSpPr>
      </xdr:nvSpPr>
      <xdr:spPr>
        <a:xfrm>
          <a:off x="171450" y="38738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128</xdr:row>
      <xdr:rowOff>9525</xdr:rowOff>
    </xdr:from>
    <xdr:to>
      <xdr:col>0</xdr:col>
      <xdr:colOff>2238375</xdr:colOff>
      <xdr:row>128</xdr:row>
      <xdr:rowOff>9525</xdr:rowOff>
    </xdr:to>
    <xdr:sp>
      <xdr:nvSpPr>
        <xdr:cNvPr id="68" name="Line 219"/>
        <xdr:cNvSpPr>
          <a:spLocks/>
        </xdr:cNvSpPr>
      </xdr:nvSpPr>
      <xdr:spPr>
        <a:xfrm>
          <a:off x="180975" y="38738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128</xdr:row>
      <xdr:rowOff>9525</xdr:rowOff>
    </xdr:from>
    <xdr:to>
      <xdr:col>0</xdr:col>
      <xdr:colOff>2238375</xdr:colOff>
      <xdr:row>128</xdr:row>
      <xdr:rowOff>9525</xdr:rowOff>
    </xdr:to>
    <xdr:sp>
      <xdr:nvSpPr>
        <xdr:cNvPr id="69" name="Line 220"/>
        <xdr:cNvSpPr>
          <a:spLocks/>
        </xdr:cNvSpPr>
      </xdr:nvSpPr>
      <xdr:spPr>
        <a:xfrm>
          <a:off x="171450" y="38738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136</xdr:row>
      <xdr:rowOff>0</xdr:rowOff>
    </xdr:from>
    <xdr:to>
      <xdr:col>0</xdr:col>
      <xdr:colOff>2238375</xdr:colOff>
      <xdr:row>136</xdr:row>
      <xdr:rowOff>0</xdr:rowOff>
    </xdr:to>
    <xdr:sp>
      <xdr:nvSpPr>
        <xdr:cNvPr id="70" name="Line 225"/>
        <xdr:cNvSpPr>
          <a:spLocks/>
        </xdr:cNvSpPr>
      </xdr:nvSpPr>
      <xdr:spPr>
        <a:xfrm>
          <a:off x="180975" y="41186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136</xdr:row>
      <xdr:rowOff>0</xdr:rowOff>
    </xdr:from>
    <xdr:to>
      <xdr:col>0</xdr:col>
      <xdr:colOff>2238375</xdr:colOff>
      <xdr:row>136</xdr:row>
      <xdr:rowOff>0</xdr:rowOff>
    </xdr:to>
    <xdr:sp>
      <xdr:nvSpPr>
        <xdr:cNvPr id="71" name="Line 226"/>
        <xdr:cNvSpPr>
          <a:spLocks/>
        </xdr:cNvSpPr>
      </xdr:nvSpPr>
      <xdr:spPr>
        <a:xfrm>
          <a:off x="171450" y="41186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136</xdr:row>
      <xdr:rowOff>0</xdr:rowOff>
    </xdr:from>
    <xdr:to>
      <xdr:col>0</xdr:col>
      <xdr:colOff>2238375</xdr:colOff>
      <xdr:row>136</xdr:row>
      <xdr:rowOff>0</xdr:rowOff>
    </xdr:to>
    <xdr:sp>
      <xdr:nvSpPr>
        <xdr:cNvPr id="72" name="Line 366"/>
        <xdr:cNvSpPr>
          <a:spLocks/>
        </xdr:cNvSpPr>
      </xdr:nvSpPr>
      <xdr:spPr>
        <a:xfrm>
          <a:off x="180975" y="41186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136</xdr:row>
      <xdr:rowOff>0</xdr:rowOff>
    </xdr:from>
    <xdr:to>
      <xdr:col>0</xdr:col>
      <xdr:colOff>2238375</xdr:colOff>
      <xdr:row>136</xdr:row>
      <xdr:rowOff>0</xdr:rowOff>
    </xdr:to>
    <xdr:sp>
      <xdr:nvSpPr>
        <xdr:cNvPr id="73" name="Line 367"/>
        <xdr:cNvSpPr>
          <a:spLocks/>
        </xdr:cNvSpPr>
      </xdr:nvSpPr>
      <xdr:spPr>
        <a:xfrm>
          <a:off x="171450" y="41186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128</xdr:row>
      <xdr:rowOff>9525</xdr:rowOff>
    </xdr:from>
    <xdr:to>
      <xdr:col>0</xdr:col>
      <xdr:colOff>2238375</xdr:colOff>
      <xdr:row>128</xdr:row>
      <xdr:rowOff>9525</xdr:rowOff>
    </xdr:to>
    <xdr:sp>
      <xdr:nvSpPr>
        <xdr:cNvPr id="74" name="Line 372"/>
        <xdr:cNvSpPr>
          <a:spLocks/>
        </xdr:cNvSpPr>
      </xdr:nvSpPr>
      <xdr:spPr>
        <a:xfrm>
          <a:off x="180975" y="38738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128</xdr:row>
      <xdr:rowOff>9525</xdr:rowOff>
    </xdr:from>
    <xdr:to>
      <xdr:col>0</xdr:col>
      <xdr:colOff>2238375</xdr:colOff>
      <xdr:row>128</xdr:row>
      <xdr:rowOff>9525</xdr:rowOff>
    </xdr:to>
    <xdr:sp>
      <xdr:nvSpPr>
        <xdr:cNvPr id="75" name="Line 373"/>
        <xdr:cNvSpPr>
          <a:spLocks/>
        </xdr:cNvSpPr>
      </xdr:nvSpPr>
      <xdr:spPr>
        <a:xfrm>
          <a:off x="171450" y="38738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138</xdr:row>
      <xdr:rowOff>0</xdr:rowOff>
    </xdr:from>
    <xdr:to>
      <xdr:col>0</xdr:col>
      <xdr:colOff>2238375</xdr:colOff>
      <xdr:row>138</xdr:row>
      <xdr:rowOff>0</xdr:rowOff>
    </xdr:to>
    <xdr:sp>
      <xdr:nvSpPr>
        <xdr:cNvPr id="76" name="Line 376"/>
        <xdr:cNvSpPr>
          <a:spLocks/>
        </xdr:cNvSpPr>
      </xdr:nvSpPr>
      <xdr:spPr>
        <a:xfrm>
          <a:off x="180975" y="41776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138</xdr:row>
      <xdr:rowOff>0</xdr:rowOff>
    </xdr:from>
    <xdr:to>
      <xdr:col>0</xdr:col>
      <xdr:colOff>2238375</xdr:colOff>
      <xdr:row>138</xdr:row>
      <xdr:rowOff>0</xdr:rowOff>
    </xdr:to>
    <xdr:sp>
      <xdr:nvSpPr>
        <xdr:cNvPr id="77" name="Line 377"/>
        <xdr:cNvSpPr>
          <a:spLocks/>
        </xdr:cNvSpPr>
      </xdr:nvSpPr>
      <xdr:spPr>
        <a:xfrm>
          <a:off x="171450" y="41776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128</xdr:row>
      <xdr:rowOff>9525</xdr:rowOff>
    </xdr:from>
    <xdr:to>
      <xdr:col>0</xdr:col>
      <xdr:colOff>2238375</xdr:colOff>
      <xdr:row>128</xdr:row>
      <xdr:rowOff>9525</xdr:rowOff>
    </xdr:to>
    <xdr:sp>
      <xdr:nvSpPr>
        <xdr:cNvPr id="78" name="Line 1102"/>
        <xdr:cNvSpPr>
          <a:spLocks/>
        </xdr:cNvSpPr>
      </xdr:nvSpPr>
      <xdr:spPr>
        <a:xfrm>
          <a:off x="180975" y="38738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128</xdr:row>
      <xdr:rowOff>9525</xdr:rowOff>
    </xdr:from>
    <xdr:to>
      <xdr:col>0</xdr:col>
      <xdr:colOff>2238375</xdr:colOff>
      <xdr:row>128</xdr:row>
      <xdr:rowOff>9525</xdr:rowOff>
    </xdr:to>
    <xdr:sp>
      <xdr:nvSpPr>
        <xdr:cNvPr id="79" name="Line 1103"/>
        <xdr:cNvSpPr>
          <a:spLocks/>
        </xdr:cNvSpPr>
      </xdr:nvSpPr>
      <xdr:spPr>
        <a:xfrm>
          <a:off x="171450" y="38738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128</xdr:row>
      <xdr:rowOff>9525</xdr:rowOff>
    </xdr:from>
    <xdr:to>
      <xdr:col>0</xdr:col>
      <xdr:colOff>2238375</xdr:colOff>
      <xdr:row>128</xdr:row>
      <xdr:rowOff>9525</xdr:rowOff>
    </xdr:to>
    <xdr:sp>
      <xdr:nvSpPr>
        <xdr:cNvPr id="80" name="Line 15"/>
        <xdr:cNvSpPr>
          <a:spLocks/>
        </xdr:cNvSpPr>
      </xdr:nvSpPr>
      <xdr:spPr>
        <a:xfrm>
          <a:off x="180975" y="38738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128</xdr:row>
      <xdr:rowOff>9525</xdr:rowOff>
    </xdr:from>
    <xdr:to>
      <xdr:col>0</xdr:col>
      <xdr:colOff>2238375</xdr:colOff>
      <xdr:row>128</xdr:row>
      <xdr:rowOff>9525</xdr:rowOff>
    </xdr:to>
    <xdr:sp>
      <xdr:nvSpPr>
        <xdr:cNvPr id="81" name="Line 16"/>
        <xdr:cNvSpPr>
          <a:spLocks/>
        </xdr:cNvSpPr>
      </xdr:nvSpPr>
      <xdr:spPr>
        <a:xfrm>
          <a:off x="171450" y="38738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157</xdr:row>
      <xdr:rowOff>0</xdr:rowOff>
    </xdr:from>
    <xdr:to>
      <xdr:col>0</xdr:col>
      <xdr:colOff>2238375</xdr:colOff>
      <xdr:row>157</xdr:row>
      <xdr:rowOff>0</xdr:rowOff>
    </xdr:to>
    <xdr:sp>
      <xdr:nvSpPr>
        <xdr:cNvPr id="82" name="Line 496"/>
        <xdr:cNvSpPr>
          <a:spLocks/>
        </xdr:cNvSpPr>
      </xdr:nvSpPr>
      <xdr:spPr>
        <a:xfrm>
          <a:off x="180975" y="49101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157</xdr:row>
      <xdr:rowOff>0</xdr:rowOff>
    </xdr:from>
    <xdr:to>
      <xdr:col>0</xdr:col>
      <xdr:colOff>2238375</xdr:colOff>
      <xdr:row>157</xdr:row>
      <xdr:rowOff>0</xdr:rowOff>
    </xdr:to>
    <xdr:sp>
      <xdr:nvSpPr>
        <xdr:cNvPr id="83" name="Line 497"/>
        <xdr:cNvSpPr>
          <a:spLocks/>
        </xdr:cNvSpPr>
      </xdr:nvSpPr>
      <xdr:spPr>
        <a:xfrm>
          <a:off x="171450" y="49101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157</xdr:row>
      <xdr:rowOff>0</xdr:rowOff>
    </xdr:from>
    <xdr:to>
      <xdr:col>0</xdr:col>
      <xdr:colOff>2238375</xdr:colOff>
      <xdr:row>157</xdr:row>
      <xdr:rowOff>0</xdr:rowOff>
    </xdr:to>
    <xdr:sp>
      <xdr:nvSpPr>
        <xdr:cNvPr id="84" name="Line 506"/>
        <xdr:cNvSpPr>
          <a:spLocks/>
        </xdr:cNvSpPr>
      </xdr:nvSpPr>
      <xdr:spPr>
        <a:xfrm>
          <a:off x="180975" y="49101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157</xdr:row>
      <xdr:rowOff>0</xdr:rowOff>
    </xdr:from>
    <xdr:to>
      <xdr:col>0</xdr:col>
      <xdr:colOff>2238375</xdr:colOff>
      <xdr:row>157</xdr:row>
      <xdr:rowOff>0</xdr:rowOff>
    </xdr:to>
    <xdr:sp>
      <xdr:nvSpPr>
        <xdr:cNvPr id="85" name="Line 507"/>
        <xdr:cNvSpPr>
          <a:spLocks/>
        </xdr:cNvSpPr>
      </xdr:nvSpPr>
      <xdr:spPr>
        <a:xfrm>
          <a:off x="171450" y="49101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157</xdr:row>
      <xdr:rowOff>0</xdr:rowOff>
    </xdr:from>
    <xdr:to>
      <xdr:col>0</xdr:col>
      <xdr:colOff>2238375</xdr:colOff>
      <xdr:row>157</xdr:row>
      <xdr:rowOff>0</xdr:rowOff>
    </xdr:to>
    <xdr:sp>
      <xdr:nvSpPr>
        <xdr:cNvPr id="86" name="Line 1214"/>
        <xdr:cNvSpPr>
          <a:spLocks/>
        </xdr:cNvSpPr>
      </xdr:nvSpPr>
      <xdr:spPr>
        <a:xfrm>
          <a:off x="180975" y="49101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157</xdr:row>
      <xdr:rowOff>0</xdr:rowOff>
    </xdr:from>
    <xdr:to>
      <xdr:col>0</xdr:col>
      <xdr:colOff>2238375</xdr:colOff>
      <xdr:row>157</xdr:row>
      <xdr:rowOff>0</xdr:rowOff>
    </xdr:to>
    <xdr:sp>
      <xdr:nvSpPr>
        <xdr:cNvPr id="87" name="Line 1215"/>
        <xdr:cNvSpPr>
          <a:spLocks/>
        </xdr:cNvSpPr>
      </xdr:nvSpPr>
      <xdr:spPr>
        <a:xfrm>
          <a:off x="171450" y="49101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157</xdr:row>
      <xdr:rowOff>0</xdr:rowOff>
    </xdr:from>
    <xdr:to>
      <xdr:col>0</xdr:col>
      <xdr:colOff>2238375</xdr:colOff>
      <xdr:row>157</xdr:row>
      <xdr:rowOff>0</xdr:rowOff>
    </xdr:to>
    <xdr:sp>
      <xdr:nvSpPr>
        <xdr:cNvPr id="88" name="Line 1224"/>
        <xdr:cNvSpPr>
          <a:spLocks/>
        </xdr:cNvSpPr>
      </xdr:nvSpPr>
      <xdr:spPr>
        <a:xfrm>
          <a:off x="180975" y="49101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157</xdr:row>
      <xdr:rowOff>0</xdr:rowOff>
    </xdr:from>
    <xdr:to>
      <xdr:col>0</xdr:col>
      <xdr:colOff>2238375</xdr:colOff>
      <xdr:row>157</xdr:row>
      <xdr:rowOff>0</xdr:rowOff>
    </xdr:to>
    <xdr:sp>
      <xdr:nvSpPr>
        <xdr:cNvPr id="89" name="Line 1225"/>
        <xdr:cNvSpPr>
          <a:spLocks/>
        </xdr:cNvSpPr>
      </xdr:nvSpPr>
      <xdr:spPr>
        <a:xfrm>
          <a:off x="171450" y="49101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157</xdr:row>
      <xdr:rowOff>0</xdr:rowOff>
    </xdr:from>
    <xdr:to>
      <xdr:col>0</xdr:col>
      <xdr:colOff>2238375</xdr:colOff>
      <xdr:row>157</xdr:row>
      <xdr:rowOff>0</xdr:rowOff>
    </xdr:to>
    <xdr:sp>
      <xdr:nvSpPr>
        <xdr:cNvPr id="90" name="Line 440"/>
        <xdr:cNvSpPr>
          <a:spLocks/>
        </xdr:cNvSpPr>
      </xdr:nvSpPr>
      <xdr:spPr>
        <a:xfrm>
          <a:off x="180975" y="49101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157</xdr:row>
      <xdr:rowOff>0</xdr:rowOff>
    </xdr:from>
    <xdr:to>
      <xdr:col>0</xdr:col>
      <xdr:colOff>2238375</xdr:colOff>
      <xdr:row>157</xdr:row>
      <xdr:rowOff>0</xdr:rowOff>
    </xdr:to>
    <xdr:sp>
      <xdr:nvSpPr>
        <xdr:cNvPr id="91" name="Line 441"/>
        <xdr:cNvSpPr>
          <a:spLocks/>
        </xdr:cNvSpPr>
      </xdr:nvSpPr>
      <xdr:spPr>
        <a:xfrm>
          <a:off x="171450" y="49101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157</xdr:row>
      <xdr:rowOff>0</xdr:rowOff>
    </xdr:from>
    <xdr:to>
      <xdr:col>0</xdr:col>
      <xdr:colOff>2238375</xdr:colOff>
      <xdr:row>157</xdr:row>
      <xdr:rowOff>0</xdr:rowOff>
    </xdr:to>
    <xdr:sp>
      <xdr:nvSpPr>
        <xdr:cNvPr id="92" name="Line 450"/>
        <xdr:cNvSpPr>
          <a:spLocks/>
        </xdr:cNvSpPr>
      </xdr:nvSpPr>
      <xdr:spPr>
        <a:xfrm>
          <a:off x="180975" y="49101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157</xdr:row>
      <xdr:rowOff>0</xdr:rowOff>
    </xdr:from>
    <xdr:to>
      <xdr:col>0</xdr:col>
      <xdr:colOff>2238375</xdr:colOff>
      <xdr:row>157</xdr:row>
      <xdr:rowOff>0</xdr:rowOff>
    </xdr:to>
    <xdr:sp>
      <xdr:nvSpPr>
        <xdr:cNvPr id="93" name="Line 451"/>
        <xdr:cNvSpPr>
          <a:spLocks/>
        </xdr:cNvSpPr>
      </xdr:nvSpPr>
      <xdr:spPr>
        <a:xfrm>
          <a:off x="171450" y="49101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157</xdr:row>
      <xdr:rowOff>0</xdr:rowOff>
    </xdr:from>
    <xdr:to>
      <xdr:col>0</xdr:col>
      <xdr:colOff>2238375</xdr:colOff>
      <xdr:row>157</xdr:row>
      <xdr:rowOff>0</xdr:rowOff>
    </xdr:to>
    <xdr:sp>
      <xdr:nvSpPr>
        <xdr:cNvPr id="94" name="Line 1062"/>
        <xdr:cNvSpPr>
          <a:spLocks/>
        </xdr:cNvSpPr>
      </xdr:nvSpPr>
      <xdr:spPr>
        <a:xfrm>
          <a:off x="180975" y="49101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157</xdr:row>
      <xdr:rowOff>0</xdr:rowOff>
    </xdr:from>
    <xdr:to>
      <xdr:col>0</xdr:col>
      <xdr:colOff>2238375</xdr:colOff>
      <xdr:row>157</xdr:row>
      <xdr:rowOff>0</xdr:rowOff>
    </xdr:to>
    <xdr:sp>
      <xdr:nvSpPr>
        <xdr:cNvPr id="95" name="Line 1063"/>
        <xdr:cNvSpPr>
          <a:spLocks/>
        </xdr:cNvSpPr>
      </xdr:nvSpPr>
      <xdr:spPr>
        <a:xfrm>
          <a:off x="171450" y="49101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156</xdr:row>
      <xdr:rowOff>0</xdr:rowOff>
    </xdr:from>
    <xdr:to>
      <xdr:col>0</xdr:col>
      <xdr:colOff>2238375</xdr:colOff>
      <xdr:row>156</xdr:row>
      <xdr:rowOff>0</xdr:rowOff>
    </xdr:to>
    <xdr:sp>
      <xdr:nvSpPr>
        <xdr:cNvPr id="96" name="Line 9"/>
        <xdr:cNvSpPr>
          <a:spLocks/>
        </xdr:cNvSpPr>
      </xdr:nvSpPr>
      <xdr:spPr>
        <a:xfrm>
          <a:off x="180975" y="48558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156</xdr:row>
      <xdr:rowOff>0</xdr:rowOff>
    </xdr:from>
    <xdr:to>
      <xdr:col>0</xdr:col>
      <xdr:colOff>2238375</xdr:colOff>
      <xdr:row>156</xdr:row>
      <xdr:rowOff>0</xdr:rowOff>
    </xdr:to>
    <xdr:sp>
      <xdr:nvSpPr>
        <xdr:cNvPr id="97" name="Line 10"/>
        <xdr:cNvSpPr>
          <a:spLocks/>
        </xdr:cNvSpPr>
      </xdr:nvSpPr>
      <xdr:spPr>
        <a:xfrm>
          <a:off x="171450" y="48558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178</xdr:row>
      <xdr:rowOff>0</xdr:rowOff>
    </xdr:from>
    <xdr:to>
      <xdr:col>0</xdr:col>
      <xdr:colOff>2238375</xdr:colOff>
      <xdr:row>178</xdr:row>
      <xdr:rowOff>0</xdr:rowOff>
    </xdr:to>
    <xdr:sp>
      <xdr:nvSpPr>
        <xdr:cNvPr id="98" name="Line 632"/>
        <xdr:cNvSpPr>
          <a:spLocks/>
        </xdr:cNvSpPr>
      </xdr:nvSpPr>
      <xdr:spPr>
        <a:xfrm>
          <a:off x="180975" y="57130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178</xdr:row>
      <xdr:rowOff>0</xdr:rowOff>
    </xdr:from>
    <xdr:to>
      <xdr:col>0</xdr:col>
      <xdr:colOff>2238375</xdr:colOff>
      <xdr:row>178</xdr:row>
      <xdr:rowOff>0</xdr:rowOff>
    </xdr:to>
    <xdr:sp>
      <xdr:nvSpPr>
        <xdr:cNvPr id="99" name="Line 633"/>
        <xdr:cNvSpPr>
          <a:spLocks/>
        </xdr:cNvSpPr>
      </xdr:nvSpPr>
      <xdr:spPr>
        <a:xfrm>
          <a:off x="171450" y="57130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178</xdr:row>
      <xdr:rowOff>0</xdr:rowOff>
    </xdr:from>
    <xdr:to>
      <xdr:col>0</xdr:col>
      <xdr:colOff>2238375</xdr:colOff>
      <xdr:row>178</xdr:row>
      <xdr:rowOff>0</xdr:rowOff>
    </xdr:to>
    <xdr:sp>
      <xdr:nvSpPr>
        <xdr:cNvPr id="100" name="Line 642"/>
        <xdr:cNvSpPr>
          <a:spLocks/>
        </xdr:cNvSpPr>
      </xdr:nvSpPr>
      <xdr:spPr>
        <a:xfrm>
          <a:off x="180975" y="57130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178</xdr:row>
      <xdr:rowOff>0</xdr:rowOff>
    </xdr:from>
    <xdr:to>
      <xdr:col>0</xdr:col>
      <xdr:colOff>2238375</xdr:colOff>
      <xdr:row>178</xdr:row>
      <xdr:rowOff>0</xdr:rowOff>
    </xdr:to>
    <xdr:sp>
      <xdr:nvSpPr>
        <xdr:cNvPr id="101" name="Line 643"/>
        <xdr:cNvSpPr>
          <a:spLocks/>
        </xdr:cNvSpPr>
      </xdr:nvSpPr>
      <xdr:spPr>
        <a:xfrm>
          <a:off x="171450" y="57130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180</xdr:row>
      <xdr:rowOff>0</xdr:rowOff>
    </xdr:from>
    <xdr:to>
      <xdr:col>0</xdr:col>
      <xdr:colOff>2238375</xdr:colOff>
      <xdr:row>180</xdr:row>
      <xdr:rowOff>0</xdr:rowOff>
    </xdr:to>
    <xdr:sp>
      <xdr:nvSpPr>
        <xdr:cNvPr id="102" name="Line 652"/>
        <xdr:cNvSpPr>
          <a:spLocks/>
        </xdr:cNvSpPr>
      </xdr:nvSpPr>
      <xdr:spPr>
        <a:xfrm>
          <a:off x="180975" y="57683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180</xdr:row>
      <xdr:rowOff>0</xdr:rowOff>
    </xdr:from>
    <xdr:to>
      <xdr:col>0</xdr:col>
      <xdr:colOff>2238375</xdr:colOff>
      <xdr:row>180</xdr:row>
      <xdr:rowOff>0</xdr:rowOff>
    </xdr:to>
    <xdr:sp>
      <xdr:nvSpPr>
        <xdr:cNvPr id="103" name="Line 653"/>
        <xdr:cNvSpPr>
          <a:spLocks/>
        </xdr:cNvSpPr>
      </xdr:nvSpPr>
      <xdr:spPr>
        <a:xfrm>
          <a:off x="171450" y="57683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178</xdr:row>
      <xdr:rowOff>0</xdr:rowOff>
    </xdr:from>
    <xdr:to>
      <xdr:col>0</xdr:col>
      <xdr:colOff>2238375</xdr:colOff>
      <xdr:row>178</xdr:row>
      <xdr:rowOff>0</xdr:rowOff>
    </xdr:to>
    <xdr:sp>
      <xdr:nvSpPr>
        <xdr:cNvPr id="104" name="Line 496"/>
        <xdr:cNvSpPr>
          <a:spLocks/>
        </xdr:cNvSpPr>
      </xdr:nvSpPr>
      <xdr:spPr>
        <a:xfrm>
          <a:off x="180975" y="57130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178</xdr:row>
      <xdr:rowOff>0</xdr:rowOff>
    </xdr:from>
    <xdr:to>
      <xdr:col>0</xdr:col>
      <xdr:colOff>2238375</xdr:colOff>
      <xdr:row>178</xdr:row>
      <xdr:rowOff>0</xdr:rowOff>
    </xdr:to>
    <xdr:sp>
      <xdr:nvSpPr>
        <xdr:cNvPr id="105" name="Line 497"/>
        <xdr:cNvSpPr>
          <a:spLocks/>
        </xdr:cNvSpPr>
      </xdr:nvSpPr>
      <xdr:spPr>
        <a:xfrm>
          <a:off x="171450" y="57130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178</xdr:row>
      <xdr:rowOff>0</xdr:rowOff>
    </xdr:from>
    <xdr:to>
      <xdr:col>0</xdr:col>
      <xdr:colOff>2238375</xdr:colOff>
      <xdr:row>178</xdr:row>
      <xdr:rowOff>0</xdr:rowOff>
    </xdr:to>
    <xdr:sp>
      <xdr:nvSpPr>
        <xdr:cNvPr id="106" name="Line 506"/>
        <xdr:cNvSpPr>
          <a:spLocks/>
        </xdr:cNvSpPr>
      </xdr:nvSpPr>
      <xdr:spPr>
        <a:xfrm>
          <a:off x="180975" y="57130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178</xdr:row>
      <xdr:rowOff>0</xdr:rowOff>
    </xdr:from>
    <xdr:to>
      <xdr:col>0</xdr:col>
      <xdr:colOff>2238375</xdr:colOff>
      <xdr:row>178</xdr:row>
      <xdr:rowOff>0</xdr:rowOff>
    </xdr:to>
    <xdr:sp>
      <xdr:nvSpPr>
        <xdr:cNvPr id="107" name="Line 507"/>
        <xdr:cNvSpPr>
          <a:spLocks/>
        </xdr:cNvSpPr>
      </xdr:nvSpPr>
      <xdr:spPr>
        <a:xfrm>
          <a:off x="171450" y="57130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180</xdr:row>
      <xdr:rowOff>0</xdr:rowOff>
    </xdr:from>
    <xdr:to>
      <xdr:col>0</xdr:col>
      <xdr:colOff>2238375</xdr:colOff>
      <xdr:row>180</xdr:row>
      <xdr:rowOff>0</xdr:rowOff>
    </xdr:to>
    <xdr:sp>
      <xdr:nvSpPr>
        <xdr:cNvPr id="108" name="Line 516"/>
        <xdr:cNvSpPr>
          <a:spLocks/>
        </xdr:cNvSpPr>
      </xdr:nvSpPr>
      <xdr:spPr>
        <a:xfrm>
          <a:off x="180975" y="57683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180</xdr:row>
      <xdr:rowOff>0</xdr:rowOff>
    </xdr:from>
    <xdr:to>
      <xdr:col>0</xdr:col>
      <xdr:colOff>2238375</xdr:colOff>
      <xdr:row>180</xdr:row>
      <xdr:rowOff>0</xdr:rowOff>
    </xdr:to>
    <xdr:sp>
      <xdr:nvSpPr>
        <xdr:cNvPr id="109" name="Line 517"/>
        <xdr:cNvSpPr>
          <a:spLocks/>
        </xdr:cNvSpPr>
      </xdr:nvSpPr>
      <xdr:spPr>
        <a:xfrm>
          <a:off x="171450" y="57683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178</xdr:row>
      <xdr:rowOff>0</xdr:rowOff>
    </xdr:from>
    <xdr:to>
      <xdr:col>0</xdr:col>
      <xdr:colOff>2238375</xdr:colOff>
      <xdr:row>178</xdr:row>
      <xdr:rowOff>0</xdr:rowOff>
    </xdr:to>
    <xdr:sp>
      <xdr:nvSpPr>
        <xdr:cNvPr id="110" name="Line 1214"/>
        <xdr:cNvSpPr>
          <a:spLocks/>
        </xdr:cNvSpPr>
      </xdr:nvSpPr>
      <xdr:spPr>
        <a:xfrm>
          <a:off x="180975" y="57130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178</xdr:row>
      <xdr:rowOff>0</xdr:rowOff>
    </xdr:from>
    <xdr:to>
      <xdr:col>0</xdr:col>
      <xdr:colOff>2238375</xdr:colOff>
      <xdr:row>178</xdr:row>
      <xdr:rowOff>0</xdr:rowOff>
    </xdr:to>
    <xdr:sp>
      <xdr:nvSpPr>
        <xdr:cNvPr id="111" name="Line 1215"/>
        <xdr:cNvSpPr>
          <a:spLocks/>
        </xdr:cNvSpPr>
      </xdr:nvSpPr>
      <xdr:spPr>
        <a:xfrm>
          <a:off x="171450" y="57130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178</xdr:row>
      <xdr:rowOff>0</xdr:rowOff>
    </xdr:from>
    <xdr:to>
      <xdr:col>0</xdr:col>
      <xdr:colOff>2238375</xdr:colOff>
      <xdr:row>178</xdr:row>
      <xdr:rowOff>0</xdr:rowOff>
    </xdr:to>
    <xdr:sp>
      <xdr:nvSpPr>
        <xdr:cNvPr id="112" name="Line 1224"/>
        <xdr:cNvSpPr>
          <a:spLocks/>
        </xdr:cNvSpPr>
      </xdr:nvSpPr>
      <xdr:spPr>
        <a:xfrm>
          <a:off x="180975" y="57130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178</xdr:row>
      <xdr:rowOff>0</xdr:rowOff>
    </xdr:from>
    <xdr:to>
      <xdr:col>0</xdr:col>
      <xdr:colOff>2238375</xdr:colOff>
      <xdr:row>178</xdr:row>
      <xdr:rowOff>0</xdr:rowOff>
    </xdr:to>
    <xdr:sp>
      <xdr:nvSpPr>
        <xdr:cNvPr id="113" name="Line 1225"/>
        <xdr:cNvSpPr>
          <a:spLocks/>
        </xdr:cNvSpPr>
      </xdr:nvSpPr>
      <xdr:spPr>
        <a:xfrm>
          <a:off x="171450" y="57130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180</xdr:row>
      <xdr:rowOff>0</xdr:rowOff>
    </xdr:from>
    <xdr:to>
      <xdr:col>0</xdr:col>
      <xdr:colOff>2238375</xdr:colOff>
      <xdr:row>180</xdr:row>
      <xdr:rowOff>0</xdr:rowOff>
    </xdr:to>
    <xdr:sp>
      <xdr:nvSpPr>
        <xdr:cNvPr id="114" name="Line 1234"/>
        <xdr:cNvSpPr>
          <a:spLocks/>
        </xdr:cNvSpPr>
      </xdr:nvSpPr>
      <xdr:spPr>
        <a:xfrm>
          <a:off x="180975" y="57683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180</xdr:row>
      <xdr:rowOff>0</xdr:rowOff>
    </xdr:from>
    <xdr:to>
      <xdr:col>0</xdr:col>
      <xdr:colOff>2238375</xdr:colOff>
      <xdr:row>180</xdr:row>
      <xdr:rowOff>0</xdr:rowOff>
    </xdr:to>
    <xdr:sp>
      <xdr:nvSpPr>
        <xdr:cNvPr id="115" name="Line 1235"/>
        <xdr:cNvSpPr>
          <a:spLocks/>
        </xdr:cNvSpPr>
      </xdr:nvSpPr>
      <xdr:spPr>
        <a:xfrm>
          <a:off x="171450" y="57683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178</xdr:row>
      <xdr:rowOff>0</xdr:rowOff>
    </xdr:from>
    <xdr:to>
      <xdr:col>0</xdr:col>
      <xdr:colOff>2238375</xdr:colOff>
      <xdr:row>178</xdr:row>
      <xdr:rowOff>0</xdr:rowOff>
    </xdr:to>
    <xdr:sp>
      <xdr:nvSpPr>
        <xdr:cNvPr id="116" name="Line 440"/>
        <xdr:cNvSpPr>
          <a:spLocks/>
        </xdr:cNvSpPr>
      </xdr:nvSpPr>
      <xdr:spPr>
        <a:xfrm>
          <a:off x="180975" y="57130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178</xdr:row>
      <xdr:rowOff>0</xdr:rowOff>
    </xdr:from>
    <xdr:to>
      <xdr:col>0</xdr:col>
      <xdr:colOff>2238375</xdr:colOff>
      <xdr:row>178</xdr:row>
      <xdr:rowOff>0</xdr:rowOff>
    </xdr:to>
    <xdr:sp>
      <xdr:nvSpPr>
        <xdr:cNvPr id="117" name="Line 441"/>
        <xdr:cNvSpPr>
          <a:spLocks/>
        </xdr:cNvSpPr>
      </xdr:nvSpPr>
      <xdr:spPr>
        <a:xfrm>
          <a:off x="171450" y="57130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178</xdr:row>
      <xdr:rowOff>0</xdr:rowOff>
    </xdr:from>
    <xdr:to>
      <xdr:col>0</xdr:col>
      <xdr:colOff>2238375</xdr:colOff>
      <xdr:row>178</xdr:row>
      <xdr:rowOff>0</xdr:rowOff>
    </xdr:to>
    <xdr:sp>
      <xdr:nvSpPr>
        <xdr:cNvPr id="118" name="Line 450"/>
        <xdr:cNvSpPr>
          <a:spLocks/>
        </xdr:cNvSpPr>
      </xdr:nvSpPr>
      <xdr:spPr>
        <a:xfrm>
          <a:off x="180975" y="57130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178</xdr:row>
      <xdr:rowOff>0</xdr:rowOff>
    </xdr:from>
    <xdr:to>
      <xdr:col>0</xdr:col>
      <xdr:colOff>2238375</xdr:colOff>
      <xdr:row>178</xdr:row>
      <xdr:rowOff>0</xdr:rowOff>
    </xdr:to>
    <xdr:sp>
      <xdr:nvSpPr>
        <xdr:cNvPr id="119" name="Line 451"/>
        <xdr:cNvSpPr>
          <a:spLocks/>
        </xdr:cNvSpPr>
      </xdr:nvSpPr>
      <xdr:spPr>
        <a:xfrm>
          <a:off x="171450" y="57130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180</xdr:row>
      <xdr:rowOff>0</xdr:rowOff>
    </xdr:from>
    <xdr:to>
      <xdr:col>0</xdr:col>
      <xdr:colOff>2238375</xdr:colOff>
      <xdr:row>180</xdr:row>
      <xdr:rowOff>0</xdr:rowOff>
    </xdr:to>
    <xdr:sp>
      <xdr:nvSpPr>
        <xdr:cNvPr id="120" name="Line 460"/>
        <xdr:cNvSpPr>
          <a:spLocks/>
        </xdr:cNvSpPr>
      </xdr:nvSpPr>
      <xdr:spPr>
        <a:xfrm>
          <a:off x="180975" y="57683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180</xdr:row>
      <xdr:rowOff>0</xdr:rowOff>
    </xdr:from>
    <xdr:to>
      <xdr:col>0</xdr:col>
      <xdr:colOff>2238375</xdr:colOff>
      <xdr:row>180</xdr:row>
      <xdr:rowOff>0</xdr:rowOff>
    </xdr:to>
    <xdr:sp>
      <xdr:nvSpPr>
        <xdr:cNvPr id="121" name="Line 461"/>
        <xdr:cNvSpPr>
          <a:spLocks/>
        </xdr:cNvSpPr>
      </xdr:nvSpPr>
      <xdr:spPr>
        <a:xfrm>
          <a:off x="171450" y="57683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178</xdr:row>
      <xdr:rowOff>0</xdr:rowOff>
    </xdr:from>
    <xdr:to>
      <xdr:col>0</xdr:col>
      <xdr:colOff>2238375</xdr:colOff>
      <xdr:row>178</xdr:row>
      <xdr:rowOff>0</xdr:rowOff>
    </xdr:to>
    <xdr:sp>
      <xdr:nvSpPr>
        <xdr:cNvPr id="122" name="Line 1062"/>
        <xdr:cNvSpPr>
          <a:spLocks/>
        </xdr:cNvSpPr>
      </xdr:nvSpPr>
      <xdr:spPr>
        <a:xfrm>
          <a:off x="180975" y="57130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178</xdr:row>
      <xdr:rowOff>0</xdr:rowOff>
    </xdr:from>
    <xdr:to>
      <xdr:col>0</xdr:col>
      <xdr:colOff>2238375</xdr:colOff>
      <xdr:row>178</xdr:row>
      <xdr:rowOff>0</xdr:rowOff>
    </xdr:to>
    <xdr:sp>
      <xdr:nvSpPr>
        <xdr:cNvPr id="123" name="Line 1063"/>
        <xdr:cNvSpPr>
          <a:spLocks/>
        </xdr:cNvSpPr>
      </xdr:nvSpPr>
      <xdr:spPr>
        <a:xfrm>
          <a:off x="171450" y="57130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178</xdr:row>
      <xdr:rowOff>0</xdr:rowOff>
    </xdr:from>
    <xdr:to>
      <xdr:col>0</xdr:col>
      <xdr:colOff>2238375</xdr:colOff>
      <xdr:row>178</xdr:row>
      <xdr:rowOff>0</xdr:rowOff>
    </xdr:to>
    <xdr:sp>
      <xdr:nvSpPr>
        <xdr:cNvPr id="124" name="Line 1072"/>
        <xdr:cNvSpPr>
          <a:spLocks/>
        </xdr:cNvSpPr>
      </xdr:nvSpPr>
      <xdr:spPr>
        <a:xfrm>
          <a:off x="180975" y="57130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178</xdr:row>
      <xdr:rowOff>0</xdr:rowOff>
    </xdr:from>
    <xdr:to>
      <xdr:col>0</xdr:col>
      <xdr:colOff>2238375</xdr:colOff>
      <xdr:row>178</xdr:row>
      <xdr:rowOff>0</xdr:rowOff>
    </xdr:to>
    <xdr:sp>
      <xdr:nvSpPr>
        <xdr:cNvPr id="125" name="Line 1073"/>
        <xdr:cNvSpPr>
          <a:spLocks/>
        </xdr:cNvSpPr>
      </xdr:nvSpPr>
      <xdr:spPr>
        <a:xfrm>
          <a:off x="171450" y="57130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180</xdr:row>
      <xdr:rowOff>0</xdr:rowOff>
    </xdr:from>
    <xdr:to>
      <xdr:col>0</xdr:col>
      <xdr:colOff>2238375</xdr:colOff>
      <xdr:row>180</xdr:row>
      <xdr:rowOff>0</xdr:rowOff>
    </xdr:to>
    <xdr:sp>
      <xdr:nvSpPr>
        <xdr:cNvPr id="126" name="Line 1082"/>
        <xdr:cNvSpPr>
          <a:spLocks/>
        </xdr:cNvSpPr>
      </xdr:nvSpPr>
      <xdr:spPr>
        <a:xfrm>
          <a:off x="180975" y="57683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180</xdr:row>
      <xdr:rowOff>0</xdr:rowOff>
    </xdr:from>
    <xdr:to>
      <xdr:col>0</xdr:col>
      <xdr:colOff>2238375</xdr:colOff>
      <xdr:row>180</xdr:row>
      <xdr:rowOff>0</xdr:rowOff>
    </xdr:to>
    <xdr:sp>
      <xdr:nvSpPr>
        <xdr:cNvPr id="127" name="Line 1083"/>
        <xdr:cNvSpPr>
          <a:spLocks/>
        </xdr:cNvSpPr>
      </xdr:nvSpPr>
      <xdr:spPr>
        <a:xfrm>
          <a:off x="171450" y="57683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178</xdr:row>
      <xdr:rowOff>0</xdr:rowOff>
    </xdr:from>
    <xdr:to>
      <xdr:col>0</xdr:col>
      <xdr:colOff>2238375</xdr:colOff>
      <xdr:row>178</xdr:row>
      <xdr:rowOff>0</xdr:rowOff>
    </xdr:to>
    <xdr:sp>
      <xdr:nvSpPr>
        <xdr:cNvPr id="128" name="Line 225"/>
        <xdr:cNvSpPr>
          <a:spLocks/>
        </xdr:cNvSpPr>
      </xdr:nvSpPr>
      <xdr:spPr>
        <a:xfrm>
          <a:off x="180975" y="57130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178</xdr:row>
      <xdr:rowOff>0</xdr:rowOff>
    </xdr:from>
    <xdr:to>
      <xdr:col>0</xdr:col>
      <xdr:colOff>2238375</xdr:colOff>
      <xdr:row>178</xdr:row>
      <xdr:rowOff>0</xdr:rowOff>
    </xdr:to>
    <xdr:sp>
      <xdr:nvSpPr>
        <xdr:cNvPr id="129" name="Line 226"/>
        <xdr:cNvSpPr>
          <a:spLocks/>
        </xdr:cNvSpPr>
      </xdr:nvSpPr>
      <xdr:spPr>
        <a:xfrm>
          <a:off x="171450" y="57130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178</xdr:row>
      <xdr:rowOff>0</xdr:rowOff>
    </xdr:from>
    <xdr:to>
      <xdr:col>0</xdr:col>
      <xdr:colOff>2238375</xdr:colOff>
      <xdr:row>178</xdr:row>
      <xdr:rowOff>0</xdr:rowOff>
    </xdr:to>
    <xdr:sp>
      <xdr:nvSpPr>
        <xdr:cNvPr id="130" name="Line 366"/>
        <xdr:cNvSpPr>
          <a:spLocks/>
        </xdr:cNvSpPr>
      </xdr:nvSpPr>
      <xdr:spPr>
        <a:xfrm>
          <a:off x="180975" y="57130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178</xdr:row>
      <xdr:rowOff>0</xdr:rowOff>
    </xdr:from>
    <xdr:to>
      <xdr:col>0</xdr:col>
      <xdr:colOff>2238375</xdr:colOff>
      <xdr:row>178</xdr:row>
      <xdr:rowOff>0</xdr:rowOff>
    </xdr:to>
    <xdr:sp>
      <xdr:nvSpPr>
        <xdr:cNvPr id="131" name="Line 367"/>
        <xdr:cNvSpPr>
          <a:spLocks/>
        </xdr:cNvSpPr>
      </xdr:nvSpPr>
      <xdr:spPr>
        <a:xfrm>
          <a:off x="171450" y="57130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180</xdr:row>
      <xdr:rowOff>0</xdr:rowOff>
    </xdr:from>
    <xdr:to>
      <xdr:col>0</xdr:col>
      <xdr:colOff>2238375</xdr:colOff>
      <xdr:row>180</xdr:row>
      <xdr:rowOff>0</xdr:rowOff>
    </xdr:to>
    <xdr:sp>
      <xdr:nvSpPr>
        <xdr:cNvPr id="132" name="Line 376"/>
        <xdr:cNvSpPr>
          <a:spLocks/>
        </xdr:cNvSpPr>
      </xdr:nvSpPr>
      <xdr:spPr>
        <a:xfrm>
          <a:off x="180975" y="57683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180</xdr:row>
      <xdr:rowOff>0</xdr:rowOff>
    </xdr:from>
    <xdr:to>
      <xdr:col>0</xdr:col>
      <xdr:colOff>2238375</xdr:colOff>
      <xdr:row>180</xdr:row>
      <xdr:rowOff>0</xdr:rowOff>
    </xdr:to>
    <xdr:sp>
      <xdr:nvSpPr>
        <xdr:cNvPr id="133" name="Line 377"/>
        <xdr:cNvSpPr>
          <a:spLocks/>
        </xdr:cNvSpPr>
      </xdr:nvSpPr>
      <xdr:spPr>
        <a:xfrm>
          <a:off x="171450" y="57683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177</xdr:row>
      <xdr:rowOff>0</xdr:rowOff>
    </xdr:from>
    <xdr:to>
      <xdr:col>0</xdr:col>
      <xdr:colOff>2238375</xdr:colOff>
      <xdr:row>177</xdr:row>
      <xdr:rowOff>0</xdr:rowOff>
    </xdr:to>
    <xdr:sp>
      <xdr:nvSpPr>
        <xdr:cNvPr id="134" name="Line 9"/>
        <xdr:cNvSpPr>
          <a:spLocks/>
        </xdr:cNvSpPr>
      </xdr:nvSpPr>
      <xdr:spPr>
        <a:xfrm>
          <a:off x="180975" y="56588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177</xdr:row>
      <xdr:rowOff>0</xdr:rowOff>
    </xdr:from>
    <xdr:to>
      <xdr:col>0</xdr:col>
      <xdr:colOff>2238375</xdr:colOff>
      <xdr:row>177</xdr:row>
      <xdr:rowOff>0</xdr:rowOff>
    </xdr:to>
    <xdr:sp>
      <xdr:nvSpPr>
        <xdr:cNvPr id="135" name="Line 10"/>
        <xdr:cNvSpPr>
          <a:spLocks/>
        </xdr:cNvSpPr>
      </xdr:nvSpPr>
      <xdr:spPr>
        <a:xfrm>
          <a:off x="171450" y="56588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23</xdr:row>
      <xdr:rowOff>0</xdr:rowOff>
    </xdr:from>
    <xdr:to>
      <xdr:col>0</xdr:col>
      <xdr:colOff>2238375</xdr:colOff>
      <xdr:row>23</xdr:row>
      <xdr:rowOff>0</xdr:rowOff>
    </xdr:to>
    <xdr:sp>
      <xdr:nvSpPr>
        <xdr:cNvPr id="136" name="Line 1262"/>
        <xdr:cNvSpPr>
          <a:spLocks/>
        </xdr:cNvSpPr>
      </xdr:nvSpPr>
      <xdr:spPr>
        <a:xfrm>
          <a:off x="180975" y="70104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23</xdr:row>
      <xdr:rowOff>0</xdr:rowOff>
    </xdr:from>
    <xdr:to>
      <xdr:col>0</xdr:col>
      <xdr:colOff>2238375</xdr:colOff>
      <xdr:row>23</xdr:row>
      <xdr:rowOff>0</xdr:rowOff>
    </xdr:to>
    <xdr:sp>
      <xdr:nvSpPr>
        <xdr:cNvPr id="137" name="Line 1263"/>
        <xdr:cNvSpPr>
          <a:spLocks/>
        </xdr:cNvSpPr>
      </xdr:nvSpPr>
      <xdr:spPr>
        <a:xfrm>
          <a:off x="171450" y="7010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23</xdr:row>
      <xdr:rowOff>0</xdr:rowOff>
    </xdr:from>
    <xdr:to>
      <xdr:col>0</xdr:col>
      <xdr:colOff>2238375</xdr:colOff>
      <xdr:row>23</xdr:row>
      <xdr:rowOff>0</xdr:rowOff>
    </xdr:to>
    <xdr:sp>
      <xdr:nvSpPr>
        <xdr:cNvPr id="138" name="Line 1264"/>
        <xdr:cNvSpPr>
          <a:spLocks/>
        </xdr:cNvSpPr>
      </xdr:nvSpPr>
      <xdr:spPr>
        <a:xfrm>
          <a:off x="180975" y="70104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23</xdr:row>
      <xdr:rowOff>0</xdr:rowOff>
    </xdr:from>
    <xdr:to>
      <xdr:col>0</xdr:col>
      <xdr:colOff>2238375</xdr:colOff>
      <xdr:row>23</xdr:row>
      <xdr:rowOff>0</xdr:rowOff>
    </xdr:to>
    <xdr:sp>
      <xdr:nvSpPr>
        <xdr:cNvPr id="139" name="Line 1265"/>
        <xdr:cNvSpPr>
          <a:spLocks/>
        </xdr:cNvSpPr>
      </xdr:nvSpPr>
      <xdr:spPr>
        <a:xfrm>
          <a:off x="171450" y="7010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23</xdr:row>
      <xdr:rowOff>0</xdr:rowOff>
    </xdr:from>
    <xdr:to>
      <xdr:col>0</xdr:col>
      <xdr:colOff>2238375</xdr:colOff>
      <xdr:row>23</xdr:row>
      <xdr:rowOff>0</xdr:rowOff>
    </xdr:to>
    <xdr:sp>
      <xdr:nvSpPr>
        <xdr:cNvPr id="140" name="Line 1266"/>
        <xdr:cNvSpPr>
          <a:spLocks/>
        </xdr:cNvSpPr>
      </xdr:nvSpPr>
      <xdr:spPr>
        <a:xfrm>
          <a:off x="180975" y="70104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23</xdr:row>
      <xdr:rowOff>0</xdr:rowOff>
    </xdr:from>
    <xdr:to>
      <xdr:col>0</xdr:col>
      <xdr:colOff>2238375</xdr:colOff>
      <xdr:row>23</xdr:row>
      <xdr:rowOff>0</xdr:rowOff>
    </xdr:to>
    <xdr:sp>
      <xdr:nvSpPr>
        <xdr:cNvPr id="141" name="Line 1267"/>
        <xdr:cNvSpPr>
          <a:spLocks/>
        </xdr:cNvSpPr>
      </xdr:nvSpPr>
      <xdr:spPr>
        <a:xfrm>
          <a:off x="171450" y="7010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23</xdr:row>
      <xdr:rowOff>0</xdr:rowOff>
    </xdr:from>
    <xdr:to>
      <xdr:col>0</xdr:col>
      <xdr:colOff>2238375</xdr:colOff>
      <xdr:row>23</xdr:row>
      <xdr:rowOff>0</xdr:rowOff>
    </xdr:to>
    <xdr:sp>
      <xdr:nvSpPr>
        <xdr:cNvPr id="142" name="Line 1268"/>
        <xdr:cNvSpPr>
          <a:spLocks/>
        </xdr:cNvSpPr>
      </xdr:nvSpPr>
      <xdr:spPr>
        <a:xfrm>
          <a:off x="180975" y="70104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23</xdr:row>
      <xdr:rowOff>0</xdr:rowOff>
    </xdr:from>
    <xdr:to>
      <xdr:col>0</xdr:col>
      <xdr:colOff>2238375</xdr:colOff>
      <xdr:row>23</xdr:row>
      <xdr:rowOff>0</xdr:rowOff>
    </xdr:to>
    <xdr:sp>
      <xdr:nvSpPr>
        <xdr:cNvPr id="143" name="Line 1269"/>
        <xdr:cNvSpPr>
          <a:spLocks/>
        </xdr:cNvSpPr>
      </xdr:nvSpPr>
      <xdr:spPr>
        <a:xfrm>
          <a:off x="171450" y="7010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23</xdr:row>
      <xdr:rowOff>0</xdr:rowOff>
    </xdr:from>
    <xdr:to>
      <xdr:col>0</xdr:col>
      <xdr:colOff>2238375</xdr:colOff>
      <xdr:row>23</xdr:row>
      <xdr:rowOff>0</xdr:rowOff>
    </xdr:to>
    <xdr:sp>
      <xdr:nvSpPr>
        <xdr:cNvPr id="144" name="Line 1270"/>
        <xdr:cNvSpPr>
          <a:spLocks/>
        </xdr:cNvSpPr>
      </xdr:nvSpPr>
      <xdr:spPr>
        <a:xfrm>
          <a:off x="180975" y="70104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23</xdr:row>
      <xdr:rowOff>0</xdr:rowOff>
    </xdr:from>
    <xdr:to>
      <xdr:col>0</xdr:col>
      <xdr:colOff>2238375</xdr:colOff>
      <xdr:row>23</xdr:row>
      <xdr:rowOff>0</xdr:rowOff>
    </xdr:to>
    <xdr:sp>
      <xdr:nvSpPr>
        <xdr:cNvPr id="145" name="Line 1271"/>
        <xdr:cNvSpPr>
          <a:spLocks/>
        </xdr:cNvSpPr>
      </xdr:nvSpPr>
      <xdr:spPr>
        <a:xfrm>
          <a:off x="171450" y="7010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23</xdr:row>
      <xdr:rowOff>0</xdr:rowOff>
    </xdr:from>
    <xdr:to>
      <xdr:col>0</xdr:col>
      <xdr:colOff>2238375</xdr:colOff>
      <xdr:row>23</xdr:row>
      <xdr:rowOff>0</xdr:rowOff>
    </xdr:to>
    <xdr:sp>
      <xdr:nvSpPr>
        <xdr:cNvPr id="146" name="Line 1272"/>
        <xdr:cNvSpPr>
          <a:spLocks/>
        </xdr:cNvSpPr>
      </xdr:nvSpPr>
      <xdr:spPr>
        <a:xfrm>
          <a:off x="180975" y="70104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23</xdr:row>
      <xdr:rowOff>0</xdr:rowOff>
    </xdr:from>
    <xdr:to>
      <xdr:col>0</xdr:col>
      <xdr:colOff>2238375</xdr:colOff>
      <xdr:row>23</xdr:row>
      <xdr:rowOff>0</xdr:rowOff>
    </xdr:to>
    <xdr:sp>
      <xdr:nvSpPr>
        <xdr:cNvPr id="147" name="Line 1273"/>
        <xdr:cNvSpPr>
          <a:spLocks/>
        </xdr:cNvSpPr>
      </xdr:nvSpPr>
      <xdr:spPr>
        <a:xfrm>
          <a:off x="171450" y="7010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23</xdr:row>
      <xdr:rowOff>0</xdr:rowOff>
    </xdr:from>
    <xdr:to>
      <xdr:col>0</xdr:col>
      <xdr:colOff>2238375</xdr:colOff>
      <xdr:row>23</xdr:row>
      <xdr:rowOff>0</xdr:rowOff>
    </xdr:to>
    <xdr:sp>
      <xdr:nvSpPr>
        <xdr:cNvPr id="148" name="Line 1274"/>
        <xdr:cNvSpPr>
          <a:spLocks/>
        </xdr:cNvSpPr>
      </xdr:nvSpPr>
      <xdr:spPr>
        <a:xfrm>
          <a:off x="180975" y="70104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23</xdr:row>
      <xdr:rowOff>0</xdr:rowOff>
    </xdr:from>
    <xdr:to>
      <xdr:col>0</xdr:col>
      <xdr:colOff>2238375</xdr:colOff>
      <xdr:row>23</xdr:row>
      <xdr:rowOff>0</xdr:rowOff>
    </xdr:to>
    <xdr:sp>
      <xdr:nvSpPr>
        <xdr:cNvPr id="149" name="Line 1275"/>
        <xdr:cNvSpPr>
          <a:spLocks/>
        </xdr:cNvSpPr>
      </xdr:nvSpPr>
      <xdr:spPr>
        <a:xfrm>
          <a:off x="171450" y="7010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23</xdr:row>
      <xdr:rowOff>0</xdr:rowOff>
    </xdr:from>
    <xdr:to>
      <xdr:col>0</xdr:col>
      <xdr:colOff>2238375</xdr:colOff>
      <xdr:row>23</xdr:row>
      <xdr:rowOff>0</xdr:rowOff>
    </xdr:to>
    <xdr:sp>
      <xdr:nvSpPr>
        <xdr:cNvPr id="150" name="Line 1276"/>
        <xdr:cNvSpPr>
          <a:spLocks/>
        </xdr:cNvSpPr>
      </xdr:nvSpPr>
      <xdr:spPr>
        <a:xfrm>
          <a:off x="180975" y="70104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23</xdr:row>
      <xdr:rowOff>0</xdr:rowOff>
    </xdr:from>
    <xdr:to>
      <xdr:col>0</xdr:col>
      <xdr:colOff>2238375</xdr:colOff>
      <xdr:row>23</xdr:row>
      <xdr:rowOff>0</xdr:rowOff>
    </xdr:to>
    <xdr:sp>
      <xdr:nvSpPr>
        <xdr:cNvPr id="151" name="Line 1277"/>
        <xdr:cNvSpPr>
          <a:spLocks/>
        </xdr:cNvSpPr>
      </xdr:nvSpPr>
      <xdr:spPr>
        <a:xfrm>
          <a:off x="171450" y="7010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23</xdr:row>
      <xdr:rowOff>0</xdr:rowOff>
    </xdr:from>
    <xdr:to>
      <xdr:col>0</xdr:col>
      <xdr:colOff>2238375</xdr:colOff>
      <xdr:row>23</xdr:row>
      <xdr:rowOff>0</xdr:rowOff>
    </xdr:to>
    <xdr:sp>
      <xdr:nvSpPr>
        <xdr:cNvPr id="152" name="Line 1278"/>
        <xdr:cNvSpPr>
          <a:spLocks/>
        </xdr:cNvSpPr>
      </xdr:nvSpPr>
      <xdr:spPr>
        <a:xfrm>
          <a:off x="180975" y="70104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23</xdr:row>
      <xdr:rowOff>0</xdr:rowOff>
    </xdr:from>
    <xdr:to>
      <xdr:col>0</xdr:col>
      <xdr:colOff>2238375</xdr:colOff>
      <xdr:row>23</xdr:row>
      <xdr:rowOff>0</xdr:rowOff>
    </xdr:to>
    <xdr:sp>
      <xdr:nvSpPr>
        <xdr:cNvPr id="153" name="Line 1279"/>
        <xdr:cNvSpPr>
          <a:spLocks/>
        </xdr:cNvSpPr>
      </xdr:nvSpPr>
      <xdr:spPr>
        <a:xfrm>
          <a:off x="171450" y="7010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23</xdr:row>
      <xdr:rowOff>0</xdr:rowOff>
    </xdr:from>
    <xdr:to>
      <xdr:col>0</xdr:col>
      <xdr:colOff>2238375</xdr:colOff>
      <xdr:row>23</xdr:row>
      <xdr:rowOff>0</xdr:rowOff>
    </xdr:to>
    <xdr:sp>
      <xdr:nvSpPr>
        <xdr:cNvPr id="154" name="Line 1280"/>
        <xdr:cNvSpPr>
          <a:spLocks/>
        </xdr:cNvSpPr>
      </xdr:nvSpPr>
      <xdr:spPr>
        <a:xfrm>
          <a:off x="180975" y="70104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23</xdr:row>
      <xdr:rowOff>0</xdr:rowOff>
    </xdr:from>
    <xdr:to>
      <xdr:col>0</xdr:col>
      <xdr:colOff>2238375</xdr:colOff>
      <xdr:row>23</xdr:row>
      <xdr:rowOff>0</xdr:rowOff>
    </xdr:to>
    <xdr:sp>
      <xdr:nvSpPr>
        <xdr:cNvPr id="155" name="Line 1281"/>
        <xdr:cNvSpPr>
          <a:spLocks/>
        </xdr:cNvSpPr>
      </xdr:nvSpPr>
      <xdr:spPr>
        <a:xfrm>
          <a:off x="171450" y="7010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23</xdr:row>
      <xdr:rowOff>0</xdr:rowOff>
    </xdr:from>
    <xdr:to>
      <xdr:col>0</xdr:col>
      <xdr:colOff>2238375</xdr:colOff>
      <xdr:row>23</xdr:row>
      <xdr:rowOff>0</xdr:rowOff>
    </xdr:to>
    <xdr:sp>
      <xdr:nvSpPr>
        <xdr:cNvPr id="156" name="Line 1282"/>
        <xdr:cNvSpPr>
          <a:spLocks/>
        </xdr:cNvSpPr>
      </xdr:nvSpPr>
      <xdr:spPr>
        <a:xfrm>
          <a:off x="180975" y="70104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23</xdr:row>
      <xdr:rowOff>0</xdr:rowOff>
    </xdr:from>
    <xdr:to>
      <xdr:col>0</xdr:col>
      <xdr:colOff>2238375</xdr:colOff>
      <xdr:row>23</xdr:row>
      <xdr:rowOff>0</xdr:rowOff>
    </xdr:to>
    <xdr:sp>
      <xdr:nvSpPr>
        <xdr:cNvPr id="157" name="Line 1283"/>
        <xdr:cNvSpPr>
          <a:spLocks/>
        </xdr:cNvSpPr>
      </xdr:nvSpPr>
      <xdr:spPr>
        <a:xfrm>
          <a:off x="171450" y="7010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23</xdr:row>
      <xdr:rowOff>0</xdr:rowOff>
    </xdr:from>
    <xdr:to>
      <xdr:col>0</xdr:col>
      <xdr:colOff>2238375</xdr:colOff>
      <xdr:row>23</xdr:row>
      <xdr:rowOff>0</xdr:rowOff>
    </xdr:to>
    <xdr:sp>
      <xdr:nvSpPr>
        <xdr:cNvPr id="158" name="Line 1284"/>
        <xdr:cNvSpPr>
          <a:spLocks/>
        </xdr:cNvSpPr>
      </xdr:nvSpPr>
      <xdr:spPr>
        <a:xfrm>
          <a:off x="180975" y="70104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23</xdr:row>
      <xdr:rowOff>0</xdr:rowOff>
    </xdr:from>
    <xdr:to>
      <xdr:col>0</xdr:col>
      <xdr:colOff>2238375</xdr:colOff>
      <xdr:row>23</xdr:row>
      <xdr:rowOff>0</xdr:rowOff>
    </xdr:to>
    <xdr:sp>
      <xdr:nvSpPr>
        <xdr:cNvPr id="159" name="Line 1285"/>
        <xdr:cNvSpPr>
          <a:spLocks/>
        </xdr:cNvSpPr>
      </xdr:nvSpPr>
      <xdr:spPr>
        <a:xfrm>
          <a:off x="171450" y="7010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23</xdr:row>
      <xdr:rowOff>0</xdr:rowOff>
    </xdr:from>
    <xdr:to>
      <xdr:col>0</xdr:col>
      <xdr:colOff>2238375</xdr:colOff>
      <xdr:row>23</xdr:row>
      <xdr:rowOff>0</xdr:rowOff>
    </xdr:to>
    <xdr:sp>
      <xdr:nvSpPr>
        <xdr:cNvPr id="160" name="Line 1286"/>
        <xdr:cNvSpPr>
          <a:spLocks/>
        </xdr:cNvSpPr>
      </xdr:nvSpPr>
      <xdr:spPr>
        <a:xfrm>
          <a:off x="180975" y="70104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23</xdr:row>
      <xdr:rowOff>0</xdr:rowOff>
    </xdr:from>
    <xdr:to>
      <xdr:col>0</xdr:col>
      <xdr:colOff>2238375</xdr:colOff>
      <xdr:row>23</xdr:row>
      <xdr:rowOff>0</xdr:rowOff>
    </xdr:to>
    <xdr:sp>
      <xdr:nvSpPr>
        <xdr:cNvPr id="161" name="Line 1287"/>
        <xdr:cNvSpPr>
          <a:spLocks/>
        </xdr:cNvSpPr>
      </xdr:nvSpPr>
      <xdr:spPr>
        <a:xfrm>
          <a:off x="171450" y="7010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23</xdr:row>
      <xdr:rowOff>0</xdr:rowOff>
    </xdr:from>
    <xdr:to>
      <xdr:col>0</xdr:col>
      <xdr:colOff>2238375</xdr:colOff>
      <xdr:row>23</xdr:row>
      <xdr:rowOff>0</xdr:rowOff>
    </xdr:to>
    <xdr:sp>
      <xdr:nvSpPr>
        <xdr:cNvPr id="162" name="Line 1288"/>
        <xdr:cNvSpPr>
          <a:spLocks/>
        </xdr:cNvSpPr>
      </xdr:nvSpPr>
      <xdr:spPr>
        <a:xfrm>
          <a:off x="180975" y="70104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23</xdr:row>
      <xdr:rowOff>0</xdr:rowOff>
    </xdr:from>
    <xdr:to>
      <xdr:col>0</xdr:col>
      <xdr:colOff>2238375</xdr:colOff>
      <xdr:row>23</xdr:row>
      <xdr:rowOff>0</xdr:rowOff>
    </xdr:to>
    <xdr:sp>
      <xdr:nvSpPr>
        <xdr:cNvPr id="163" name="Line 1289"/>
        <xdr:cNvSpPr>
          <a:spLocks/>
        </xdr:cNvSpPr>
      </xdr:nvSpPr>
      <xdr:spPr>
        <a:xfrm>
          <a:off x="171450" y="7010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23</xdr:row>
      <xdr:rowOff>0</xdr:rowOff>
    </xdr:from>
    <xdr:to>
      <xdr:col>0</xdr:col>
      <xdr:colOff>2238375</xdr:colOff>
      <xdr:row>23</xdr:row>
      <xdr:rowOff>0</xdr:rowOff>
    </xdr:to>
    <xdr:sp>
      <xdr:nvSpPr>
        <xdr:cNvPr id="164" name="Line 1290"/>
        <xdr:cNvSpPr>
          <a:spLocks/>
        </xdr:cNvSpPr>
      </xdr:nvSpPr>
      <xdr:spPr>
        <a:xfrm>
          <a:off x="180975" y="70104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23</xdr:row>
      <xdr:rowOff>0</xdr:rowOff>
    </xdr:from>
    <xdr:to>
      <xdr:col>0</xdr:col>
      <xdr:colOff>2238375</xdr:colOff>
      <xdr:row>23</xdr:row>
      <xdr:rowOff>0</xdr:rowOff>
    </xdr:to>
    <xdr:sp>
      <xdr:nvSpPr>
        <xdr:cNvPr id="165" name="Line 1291"/>
        <xdr:cNvSpPr>
          <a:spLocks/>
        </xdr:cNvSpPr>
      </xdr:nvSpPr>
      <xdr:spPr>
        <a:xfrm>
          <a:off x="171450" y="7010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oneCellAnchor>
    <xdr:from>
      <xdr:col>0</xdr:col>
      <xdr:colOff>2409825</xdr:colOff>
      <xdr:row>118</xdr:row>
      <xdr:rowOff>0</xdr:rowOff>
    </xdr:from>
    <xdr:ext cx="238125" cy="266700"/>
    <xdr:sp fLocksText="0">
      <xdr:nvSpPr>
        <xdr:cNvPr id="166" name="TextBox 3475"/>
        <xdr:cNvSpPr txBox="1">
          <a:spLocks noChangeArrowheads="1"/>
        </xdr:cNvSpPr>
      </xdr:nvSpPr>
      <xdr:spPr>
        <a:xfrm>
          <a:off x="2409825" y="3569017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9"/>
  <sheetViews>
    <sheetView tabSelected="1" zoomScale="90" zoomScaleNormal="90" zoomScalePageLayoutView="0" workbookViewId="0" topLeftCell="A187">
      <selection activeCell="B299" sqref="B299"/>
    </sheetView>
  </sheetViews>
  <sheetFormatPr defaultColWidth="7.8984375" defaultRowHeight="15"/>
  <cols>
    <col min="1" max="1" width="37.3984375" style="7" customWidth="1"/>
    <col min="2" max="2" width="9.8984375" style="8" customWidth="1"/>
    <col min="3" max="3" width="9.69921875" style="1" customWidth="1"/>
    <col min="4" max="4" width="9" style="152" customWidth="1"/>
    <col min="5" max="5" width="9.19921875" style="1" customWidth="1"/>
    <col min="6" max="6" width="8.69921875" style="1" customWidth="1"/>
    <col min="7" max="7" width="8.5" style="1" customWidth="1"/>
    <col min="8" max="8" width="13.3984375" style="152" customWidth="1"/>
    <col min="9" max="9" width="20.19921875" style="1" customWidth="1"/>
    <col min="10" max="13" width="7.8984375" style="1" customWidth="1"/>
    <col min="14" max="16384" width="7.8984375" style="1" customWidth="1"/>
  </cols>
  <sheetData>
    <row r="1" spans="2:8" s="28" customFormat="1" ht="31.5" customHeight="1">
      <c r="B1" s="29"/>
      <c r="D1" s="153"/>
      <c r="F1" s="195"/>
      <c r="G1" s="195"/>
      <c r="H1" s="153"/>
    </row>
    <row r="2" spans="1:8" s="28" customFormat="1" ht="34.5" customHeight="1">
      <c r="A2" s="197" t="s">
        <v>140</v>
      </c>
      <c r="B2" s="197"/>
      <c r="C2" s="197"/>
      <c r="D2" s="197"/>
      <c r="E2" s="197"/>
      <c r="F2" s="197"/>
      <c r="G2" s="197"/>
      <c r="H2" s="153"/>
    </row>
    <row r="3" spans="1:8" s="28" customFormat="1" ht="15.75">
      <c r="A3" s="200" t="s">
        <v>0</v>
      </c>
      <c r="B3" s="30" t="s">
        <v>3</v>
      </c>
      <c r="C3" s="31">
        <v>2017</v>
      </c>
      <c r="D3" s="158">
        <v>2018</v>
      </c>
      <c r="E3" s="202" t="s">
        <v>10</v>
      </c>
      <c r="F3" s="202"/>
      <c r="G3" s="202"/>
      <c r="H3" s="153"/>
    </row>
    <row r="4" spans="1:8" s="28" customFormat="1" ht="15.75">
      <c r="A4" s="201"/>
      <c r="B4" s="33" t="s">
        <v>4</v>
      </c>
      <c r="C4" s="34" t="s">
        <v>1</v>
      </c>
      <c r="D4" s="159" t="s">
        <v>2</v>
      </c>
      <c r="E4" s="35">
        <v>2019</v>
      </c>
      <c r="F4" s="35">
        <v>2020</v>
      </c>
      <c r="G4" s="35">
        <v>2021</v>
      </c>
      <c r="H4" s="153"/>
    </row>
    <row r="5" spans="1:8" s="28" customFormat="1" ht="15" customHeight="1">
      <c r="A5" s="198" t="s">
        <v>178</v>
      </c>
      <c r="B5" s="198"/>
      <c r="C5" s="198"/>
      <c r="D5" s="198"/>
      <c r="E5" s="198"/>
      <c r="F5" s="198"/>
      <c r="G5" s="198"/>
      <c r="H5" s="153"/>
    </row>
    <row r="6" spans="1:8" s="28" customFormat="1" ht="72.75" customHeight="1">
      <c r="A6" s="36" t="s">
        <v>118</v>
      </c>
      <c r="B6" s="26" t="s">
        <v>23</v>
      </c>
      <c r="C6" s="113">
        <f>C9+C11+C13+C15</f>
        <v>11056837.3</v>
      </c>
      <c r="D6" s="160">
        <f>D9+D11+D13+D15</f>
        <v>11843806.024</v>
      </c>
      <c r="E6" s="12">
        <f>E9+E11+E13+E15</f>
        <v>12467148.631468</v>
      </c>
      <c r="F6" s="12">
        <f>F9+F11+F13+F15</f>
        <v>12931257.888344515</v>
      </c>
      <c r="G6" s="12">
        <f>G9+G11+G13+G15</f>
        <v>13400924.587776903</v>
      </c>
      <c r="H6" s="153"/>
    </row>
    <row r="7" spans="1:8" s="28" customFormat="1" ht="15" customHeight="1">
      <c r="A7" s="36"/>
      <c r="B7" s="37" t="s">
        <v>8</v>
      </c>
      <c r="C7" s="12">
        <v>112.5</v>
      </c>
      <c r="D7" s="160">
        <f>D6/C6*100</f>
        <v>107.11748488873938</v>
      </c>
      <c r="E7" s="113">
        <f>E6/D6*100</f>
        <v>105.26302614383309</v>
      </c>
      <c r="F7" s="113">
        <f>F6/E6*100</f>
        <v>103.72265760676879</v>
      </c>
      <c r="G7" s="113">
        <f>G6/F6*100</f>
        <v>103.63202639285167</v>
      </c>
      <c r="H7" s="153"/>
    </row>
    <row r="8" spans="1:8" s="28" customFormat="1" ht="15" customHeight="1">
      <c r="A8" s="38" t="s">
        <v>93</v>
      </c>
      <c r="B8" s="37"/>
      <c r="C8" s="12"/>
      <c r="D8" s="160"/>
      <c r="E8" s="12"/>
      <c r="F8" s="12"/>
      <c r="G8" s="12"/>
      <c r="H8" s="153"/>
    </row>
    <row r="9" spans="1:8" s="28" customFormat="1" ht="15" customHeight="1">
      <c r="A9" s="181" t="s">
        <v>114</v>
      </c>
      <c r="B9" s="26" t="s">
        <v>23</v>
      </c>
      <c r="C9" s="12"/>
      <c r="D9" s="160"/>
      <c r="E9" s="12"/>
      <c r="F9" s="12"/>
      <c r="G9" s="12"/>
      <c r="H9" s="153"/>
    </row>
    <row r="10" spans="1:11" s="28" customFormat="1" ht="15" customHeight="1">
      <c r="A10" s="39"/>
      <c r="B10" s="37" t="s">
        <v>8</v>
      </c>
      <c r="C10" s="12"/>
      <c r="D10" s="160"/>
      <c r="E10" s="12"/>
      <c r="F10" s="12"/>
      <c r="G10" s="12"/>
      <c r="H10" s="153"/>
      <c r="K10" s="28" t="s">
        <v>94</v>
      </c>
    </row>
    <row r="11" spans="1:8" s="28" customFormat="1" ht="15" customHeight="1">
      <c r="A11" s="115" t="s">
        <v>115</v>
      </c>
      <c r="B11" s="26" t="s">
        <v>23</v>
      </c>
      <c r="C11" s="12">
        <v>9981158.5</v>
      </c>
      <c r="D11" s="160">
        <f>C11*1.075</f>
        <v>10729745.3875</v>
      </c>
      <c r="E11" s="12">
        <f>D11*1.054</f>
        <v>11309151.638425</v>
      </c>
      <c r="F11" s="12">
        <f>E11*1.037</f>
        <v>11727590.249046724</v>
      </c>
      <c r="G11" s="12">
        <f>F11*1.036</f>
        <v>12149783.498012407</v>
      </c>
      <c r="H11" s="153"/>
    </row>
    <row r="12" spans="1:8" s="28" customFormat="1" ht="15" customHeight="1">
      <c r="A12" s="40"/>
      <c r="B12" s="37" t="s">
        <v>8</v>
      </c>
      <c r="C12" s="12">
        <v>111.5</v>
      </c>
      <c r="D12" s="180">
        <v>107.5</v>
      </c>
      <c r="E12" s="113">
        <v>105.4</v>
      </c>
      <c r="F12" s="113">
        <f>F11/E11*100</f>
        <v>103.69999999999999</v>
      </c>
      <c r="G12" s="113">
        <f>G11/F11*100</f>
        <v>103.60000000000001</v>
      </c>
      <c r="H12" s="153"/>
    </row>
    <row r="13" spans="1:8" s="28" customFormat="1" ht="44.25" customHeight="1">
      <c r="A13" s="115" t="s">
        <v>116</v>
      </c>
      <c r="B13" s="182" t="s">
        <v>23</v>
      </c>
      <c r="C13" s="12">
        <v>873067.5</v>
      </c>
      <c r="D13" s="160">
        <f>C13*1.037</f>
        <v>905370.9974999999</v>
      </c>
      <c r="E13" s="97">
        <f>D13*1.04</f>
        <v>941585.8374</v>
      </c>
      <c r="F13" s="97">
        <f>E13*1.04</f>
        <v>979249.270896</v>
      </c>
      <c r="G13" s="97">
        <f>F13*1.04</f>
        <v>1018419.24173184</v>
      </c>
      <c r="H13" s="153"/>
    </row>
    <row r="14" spans="1:8" s="28" customFormat="1" ht="15" customHeight="1">
      <c r="A14" s="38"/>
      <c r="B14" s="37" t="s">
        <v>8</v>
      </c>
      <c r="C14" s="12">
        <v>115.6</v>
      </c>
      <c r="D14" s="160">
        <f>D13/C13*100</f>
        <v>103.69999999999999</v>
      </c>
      <c r="E14" s="113">
        <v>104</v>
      </c>
      <c r="F14" s="113">
        <v>104</v>
      </c>
      <c r="G14" s="113">
        <v>104</v>
      </c>
      <c r="H14" s="153"/>
    </row>
    <row r="15" spans="1:8" s="42" customFormat="1" ht="43.5" customHeight="1">
      <c r="A15" s="116" t="s">
        <v>117</v>
      </c>
      <c r="B15" s="183" t="s">
        <v>23</v>
      </c>
      <c r="C15" s="41">
        <v>202611.3</v>
      </c>
      <c r="D15" s="161">
        <f>C15*1.03</f>
        <v>208689.639</v>
      </c>
      <c r="E15" s="114">
        <f>D15*1.037</f>
        <v>216411.15564299998</v>
      </c>
      <c r="F15" s="114">
        <f>E15*1.037</f>
        <v>224418.36840179097</v>
      </c>
      <c r="G15" s="114">
        <f>F15*1.037</f>
        <v>232721.84803265723</v>
      </c>
      <c r="H15" s="154"/>
    </row>
    <row r="16" spans="1:8" s="28" customFormat="1" ht="15" customHeight="1">
      <c r="A16" s="25"/>
      <c r="B16" s="43" t="s">
        <v>8</v>
      </c>
      <c r="C16" s="12">
        <v>110.6</v>
      </c>
      <c r="D16" s="160">
        <f>D15/C15*100</f>
        <v>103</v>
      </c>
      <c r="E16" s="12">
        <f>E15/D15*100</f>
        <v>103.69999999999999</v>
      </c>
      <c r="F16" s="12">
        <f>F15/E15*100</f>
        <v>103.69999999999999</v>
      </c>
      <c r="G16" s="12">
        <f>G15/F15*100</f>
        <v>103.69999999999999</v>
      </c>
      <c r="H16" s="153"/>
    </row>
    <row r="17" spans="1:8" s="28" customFormat="1" ht="41.25" customHeight="1">
      <c r="A17" s="25" t="s">
        <v>179</v>
      </c>
      <c r="B17" s="26"/>
      <c r="C17" s="12"/>
      <c r="D17" s="160"/>
      <c r="E17" s="12"/>
      <c r="F17" s="12"/>
      <c r="G17" s="12"/>
      <c r="H17" s="153"/>
    </row>
    <row r="18" spans="1:8" s="28" customFormat="1" ht="15" customHeight="1">
      <c r="A18" s="92" t="s">
        <v>142</v>
      </c>
      <c r="B18" s="26" t="s">
        <v>141</v>
      </c>
      <c r="C18" s="12">
        <v>56631</v>
      </c>
      <c r="D18" s="160">
        <v>62860</v>
      </c>
      <c r="E18" s="12">
        <v>66003</v>
      </c>
      <c r="F18" s="12">
        <v>69303</v>
      </c>
      <c r="G18" s="12">
        <v>72768</v>
      </c>
      <c r="H18" s="153"/>
    </row>
    <row r="19" spans="1:8" s="28" customFormat="1" ht="15" customHeight="1">
      <c r="A19" s="92"/>
      <c r="B19" s="26" t="s">
        <v>8</v>
      </c>
      <c r="C19" s="12">
        <v>106</v>
      </c>
      <c r="D19" s="160">
        <v>111</v>
      </c>
      <c r="E19" s="12">
        <v>105</v>
      </c>
      <c r="F19" s="12">
        <v>105</v>
      </c>
      <c r="G19" s="12">
        <v>105</v>
      </c>
      <c r="H19" s="153"/>
    </row>
    <row r="20" spans="1:8" s="28" customFormat="1" ht="28.5" customHeight="1">
      <c r="A20" s="94" t="s">
        <v>143</v>
      </c>
      <c r="B20" s="26" t="s">
        <v>141</v>
      </c>
      <c r="C20" s="96">
        <v>2253868</v>
      </c>
      <c r="D20" s="160">
        <v>2239753</v>
      </c>
      <c r="E20" s="97">
        <v>2262150.53</v>
      </c>
      <c r="F20" s="97">
        <v>2284772.0352999996</v>
      </c>
      <c r="G20" s="97">
        <v>2307619.7556529995</v>
      </c>
      <c r="H20" s="153"/>
    </row>
    <row r="21" spans="1:8" s="28" customFormat="1" ht="13.5" customHeight="1">
      <c r="A21" s="94"/>
      <c r="B21" s="26" t="s">
        <v>8</v>
      </c>
      <c r="C21" s="96">
        <v>98.3</v>
      </c>
      <c r="D21" s="160">
        <v>99.4</v>
      </c>
      <c r="E21" s="97">
        <v>101</v>
      </c>
      <c r="F21" s="97">
        <v>101</v>
      </c>
      <c r="G21" s="97">
        <v>101</v>
      </c>
      <c r="H21" s="153"/>
    </row>
    <row r="22" spans="1:8" s="28" customFormat="1" ht="30" customHeight="1">
      <c r="A22" s="94" t="s">
        <v>144</v>
      </c>
      <c r="B22" s="26" t="s">
        <v>141</v>
      </c>
      <c r="C22" s="96">
        <v>449077</v>
      </c>
      <c r="D22" s="160">
        <v>401267</v>
      </c>
      <c r="E22" s="97">
        <v>405279.67</v>
      </c>
      <c r="F22" s="97">
        <v>409332.4667</v>
      </c>
      <c r="G22" s="97">
        <v>413425.79136699997</v>
      </c>
      <c r="H22" s="153"/>
    </row>
    <row r="23" spans="1:8" s="28" customFormat="1" ht="15.75" customHeight="1">
      <c r="A23" s="94"/>
      <c r="B23" s="26" t="s">
        <v>8</v>
      </c>
      <c r="C23" s="96">
        <v>96.9</v>
      </c>
      <c r="D23" s="160">
        <v>89.4</v>
      </c>
      <c r="E23" s="97">
        <v>101</v>
      </c>
      <c r="F23" s="97">
        <v>101</v>
      </c>
      <c r="G23" s="97">
        <v>101</v>
      </c>
      <c r="H23" s="153"/>
    </row>
    <row r="24" spans="1:8" s="28" customFormat="1" ht="27.75" customHeight="1">
      <c r="A24" s="94" t="s">
        <v>145</v>
      </c>
      <c r="B24" s="26" t="s">
        <v>141</v>
      </c>
      <c r="C24" s="96">
        <v>488870</v>
      </c>
      <c r="D24" s="160">
        <v>442966</v>
      </c>
      <c r="E24" s="97">
        <v>447395.66</v>
      </c>
      <c r="F24" s="97">
        <v>451869.6166</v>
      </c>
      <c r="G24" s="97">
        <v>456388.312766</v>
      </c>
      <c r="H24" s="153"/>
    </row>
    <row r="25" spans="1:8" s="28" customFormat="1" ht="15.75" customHeight="1">
      <c r="A25" s="94"/>
      <c r="B25" s="26" t="s">
        <v>8</v>
      </c>
      <c r="C25" s="96">
        <v>98.1</v>
      </c>
      <c r="D25" s="160">
        <v>90.6</v>
      </c>
      <c r="E25" s="97">
        <v>101</v>
      </c>
      <c r="F25" s="97">
        <v>101</v>
      </c>
      <c r="G25" s="97">
        <v>101</v>
      </c>
      <c r="H25" s="153"/>
    </row>
    <row r="26" spans="1:8" s="28" customFormat="1" ht="42" customHeight="1">
      <c r="A26" s="94" t="s">
        <v>146</v>
      </c>
      <c r="B26" s="26" t="s">
        <v>141</v>
      </c>
      <c r="C26" s="96">
        <v>203890</v>
      </c>
      <c r="D26" s="160">
        <v>109661</v>
      </c>
      <c r="E26" s="97">
        <v>110757.61</v>
      </c>
      <c r="F26" s="97">
        <v>111865.1861</v>
      </c>
      <c r="G26" s="97">
        <v>112983.83796100001</v>
      </c>
      <c r="H26" s="153"/>
    </row>
    <row r="27" spans="1:8" s="28" customFormat="1" ht="16.5" customHeight="1">
      <c r="A27" s="94"/>
      <c r="B27" s="26" t="s">
        <v>8</v>
      </c>
      <c r="C27" s="96">
        <v>151.6</v>
      </c>
      <c r="D27" s="160">
        <v>53.8</v>
      </c>
      <c r="E27" s="97">
        <v>101</v>
      </c>
      <c r="F27" s="97">
        <v>101</v>
      </c>
      <c r="G27" s="97">
        <v>101</v>
      </c>
      <c r="H27" s="153"/>
    </row>
    <row r="28" spans="1:8" s="28" customFormat="1" ht="48.75" customHeight="1">
      <c r="A28" s="94" t="s">
        <v>147</v>
      </c>
      <c r="B28" s="26" t="s">
        <v>141</v>
      </c>
      <c r="C28" s="96">
        <v>51124</v>
      </c>
      <c r="D28" s="160">
        <v>53065</v>
      </c>
      <c r="E28" s="97">
        <v>53595.65</v>
      </c>
      <c r="F28" s="97">
        <v>54131.6065</v>
      </c>
      <c r="G28" s="97">
        <v>54672.922565</v>
      </c>
      <c r="H28" s="153"/>
    </row>
    <row r="29" spans="1:8" s="28" customFormat="1" ht="19.5" customHeight="1">
      <c r="A29" s="94"/>
      <c r="B29" s="26" t="s">
        <v>8</v>
      </c>
      <c r="C29" s="96">
        <v>106.8</v>
      </c>
      <c r="D29" s="160">
        <v>103.8</v>
      </c>
      <c r="E29" s="97">
        <v>101</v>
      </c>
      <c r="F29" s="97">
        <v>101</v>
      </c>
      <c r="G29" s="97">
        <v>101</v>
      </c>
      <c r="H29" s="153"/>
    </row>
    <row r="30" spans="1:8" s="28" customFormat="1" ht="15" customHeight="1">
      <c r="A30" s="94" t="s">
        <v>148</v>
      </c>
      <c r="B30" s="26" t="s">
        <v>141</v>
      </c>
      <c r="C30" s="96">
        <v>553</v>
      </c>
      <c r="D30" s="160">
        <v>1000</v>
      </c>
      <c r="E30" s="97">
        <v>1010</v>
      </c>
      <c r="F30" s="97">
        <v>1020.1</v>
      </c>
      <c r="G30" s="97">
        <v>1030.301</v>
      </c>
      <c r="H30" s="153"/>
    </row>
    <row r="31" spans="1:8" s="28" customFormat="1" ht="15" customHeight="1">
      <c r="A31" s="94"/>
      <c r="B31" s="26" t="s">
        <v>8</v>
      </c>
      <c r="C31" s="96">
        <v>42.2</v>
      </c>
      <c r="D31" s="160">
        <v>180.8</v>
      </c>
      <c r="E31" s="97">
        <v>101</v>
      </c>
      <c r="F31" s="97">
        <v>101</v>
      </c>
      <c r="G31" s="97">
        <v>101</v>
      </c>
      <c r="H31" s="153"/>
    </row>
    <row r="32" spans="1:8" s="28" customFormat="1" ht="20.25" customHeight="1">
      <c r="A32" s="94" t="s">
        <v>149</v>
      </c>
      <c r="B32" s="26" t="s">
        <v>141</v>
      </c>
      <c r="C32" s="96">
        <v>374</v>
      </c>
      <c r="D32" s="160">
        <v>325</v>
      </c>
      <c r="E32" s="97">
        <v>328.25</v>
      </c>
      <c r="F32" s="97">
        <v>331.5325</v>
      </c>
      <c r="G32" s="97">
        <v>334.84782500000006</v>
      </c>
      <c r="H32" s="153"/>
    </row>
    <row r="33" spans="1:8" s="28" customFormat="1" ht="20.25" customHeight="1">
      <c r="A33" s="94"/>
      <c r="B33" s="26" t="s">
        <v>8</v>
      </c>
      <c r="C33" s="96">
        <v>188.9</v>
      </c>
      <c r="D33" s="160">
        <v>86.9</v>
      </c>
      <c r="E33" s="97">
        <v>101</v>
      </c>
      <c r="F33" s="97">
        <v>101</v>
      </c>
      <c r="G33" s="97">
        <v>101</v>
      </c>
      <c r="H33" s="153"/>
    </row>
    <row r="34" spans="1:8" s="28" customFormat="1" ht="49.5" customHeight="1">
      <c r="A34" s="94" t="s">
        <v>150</v>
      </c>
      <c r="B34" s="26" t="s">
        <v>141</v>
      </c>
      <c r="C34" s="96">
        <v>17126</v>
      </c>
      <c r="D34" s="160">
        <v>17354</v>
      </c>
      <c r="E34" s="97">
        <v>17527.54</v>
      </c>
      <c r="F34" s="97">
        <v>17702.8154</v>
      </c>
      <c r="G34" s="97">
        <v>17879.843554</v>
      </c>
      <c r="H34" s="153"/>
    </row>
    <row r="35" spans="1:8" s="28" customFormat="1" ht="18" customHeight="1">
      <c r="A35" s="94"/>
      <c r="B35" s="26" t="s">
        <v>8</v>
      </c>
      <c r="C35" s="96">
        <v>107.7</v>
      </c>
      <c r="D35" s="160">
        <v>101.3</v>
      </c>
      <c r="E35" s="97">
        <v>101</v>
      </c>
      <c r="F35" s="97">
        <v>101</v>
      </c>
      <c r="G35" s="97">
        <v>101</v>
      </c>
      <c r="H35" s="153"/>
    </row>
    <row r="36" spans="1:8" s="28" customFormat="1" ht="45" customHeight="1">
      <c r="A36" s="94" t="s">
        <v>151</v>
      </c>
      <c r="B36" s="26" t="s">
        <v>141</v>
      </c>
      <c r="C36" s="96">
        <v>677356</v>
      </c>
      <c r="D36" s="160">
        <v>662401</v>
      </c>
      <c r="E36" s="97">
        <v>669025.01</v>
      </c>
      <c r="F36" s="97">
        <v>675715.2601000001</v>
      </c>
      <c r="G36" s="97">
        <v>682472.4127010001</v>
      </c>
      <c r="H36" s="153"/>
    </row>
    <row r="37" spans="1:8" s="28" customFormat="1" ht="15.75" customHeight="1">
      <c r="A37" s="94"/>
      <c r="B37" s="26" t="s">
        <v>8</v>
      </c>
      <c r="C37" s="96">
        <v>119.6</v>
      </c>
      <c r="D37" s="160">
        <v>97.8</v>
      </c>
      <c r="E37" s="97">
        <v>101</v>
      </c>
      <c r="F37" s="97">
        <v>101</v>
      </c>
      <c r="G37" s="97">
        <v>101</v>
      </c>
      <c r="H37" s="153"/>
    </row>
    <row r="38" spans="1:8" s="28" customFormat="1" ht="46.5" customHeight="1">
      <c r="A38" s="94" t="s">
        <v>152</v>
      </c>
      <c r="B38" s="26" t="s">
        <v>141</v>
      </c>
      <c r="C38" s="96">
        <v>1048536</v>
      </c>
      <c r="D38" s="160">
        <v>1099128</v>
      </c>
      <c r="E38" s="97">
        <v>1110119.28</v>
      </c>
      <c r="F38" s="97">
        <v>1121220.4728</v>
      </c>
      <c r="G38" s="97">
        <v>1132432.6775280002</v>
      </c>
      <c r="H38" s="153"/>
    </row>
    <row r="39" spans="1:8" s="28" customFormat="1" ht="17.25" customHeight="1">
      <c r="A39" s="94"/>
      <c r="B39" s="26" t="s">
        <v>8</v>
      </c>
      <c r="C39" s="96">
        <v>101.2</v>
      </c>
      <c r="D39" s="160">
        <v>104.8</v>
      </c>
      <c r="E39" s="97">
        <v>101</v>
      </c>
      <c r="F39" s="97">
        <v>101</v>
      </c>
      <c r="G39" s="97">
        <v>101</v>
      </c>
      <c r="H39" s="153"/>
    </row>
    <row r="40" spans="1:8" s="28" customFormat="1" ht="47.25" customHeight="1">
      <c r="A40" s="94" t="s">
        <v>153</v>
      </c>
      <c r="B40" s="26" t="s">
        <v>141</v>
      </c>
      <c r="C40" s="96">
        <v>1172135</v>
      </c>
      <c r="D40" s="160">
        <v>1054648</v>
      </c>
      <c r="E40" s="97">
        <v>1065194.48</v>
      </c>
      <c r="F40" s="97">
        <v>1075846.4248</v>
      </c>
      <c r="G40" s="97">
        <v>1086604.8890479999</v>
      </c>
      <c r="H40" s="153"/>
    </row>
    <row r="41" spans="1:8" s="28" customFormat="1" ht="19.5" customHeight="1">
      <c r="A41" s="94"/>
      <c r="B41" s="26" t="s">
        <v>8</v>
      </c>
      <c r="C41" s="96">
        <v>99.3</v>
      </c>
      <c r="D41" s="160">
        <v>90</v>
      </c>
      <c r="E41" s="97">
        <v>101</v>
      </c>
      <c r="F41" s="97">
        <v>101</v>
      </c>
      <c r="G41" s="97">
        <v>101</v>
      </c>
      <c r="H41" s="153"/>
    </row>
    <row r="42" spans="1:8" s="28" customFormat="1" ht="18.75" customHeight="1">
      <c r="A42" s="94" t="s">
        <v>154</v>
      </c>
      <c r="B42" s="26" t="s">
        <v>141</v>
      </c>
      <c r="C42" s="96">
        <v>190007</v>
      </c>
      <c r="D42" s="160">
        <v>190100</v>
      </c>
      <c r="E42" s="97">
        <v>192001</v>
      </c>
      <c r="F42" s="97">
        <v>193921.01</v>
      </c>
      <c r="G42" s="97">
        <v>195860.2201</v>
      </c>
      <c r="H42" s="153"/>
    </row>
    <row r="43" spans="1:8" s="28" customFormat="1" ht="18.75" customHeight="1">
      <c r="A43" s="95"/>
      <c r="B43" s="26" t="s">
        <v>8</v>
      </c>
      <c r="C43" s="96">
        <v>51.4</v>
      </c>
      <c r="D43" s="160">
        <v>100</v>
      </c>
      <c r="E43" s="97">
        <v>101</v>
      </c>
      <c r="F43" s="97">
        <v>101</v>
      </c>
      <c r="G43" s="97">
        <v>101</v>
      </c>
      <c r="H43" s="153"/>
    </row>
    <row r="44" spans="1:8" s="28" customFormat="1" ht="15" customHeight="1">
      <c r="A44" s="95" t="s">
        <v>155</v>
      </c>
      <c r="B44" s="26" t="s">
        <v>141</v>
      </c>
      <c r="C44" s="98">
        <v>288483</v>
      </c>
      <c r="D44" s="160">
        <v>225786</v>
      </c>
      <c r="E44" s="97">
        <v>228043.86</v>
      </c>
      <c r="F44" s="97">
        <v>230324.2986</v>
      </c>
      <c r="G44" s="97">
        <v>232627.541586</v>
      </c>
      <c r="H44" s="153"/>
    </row>
    <row r="45" spans="1:8" s="28" customFormat="1" ht="15" customHeight="1">
      <c r="A45" s="25"/>
      <c r="B45" s="26" t="s">
        <v>8</v>
      </c>
      <c r="C45" s="12">
        <v>106.3</v>
      </c>
      <c r="D45" s="160">
        <v>78.3</v>
      </c>
      <c r="E45" s="12">
        <v>101</v>
      </c>
      <c r="F45" s="12">
        <v>101</v>
      </c>
      <c r="G45" s="12">
        <v>101</v>
      </c>
      <c r="H45" s="153"/>
    </row>
    <row r="46" spans="1:8" s="28" customFormat="1" ht="15" customHeight="1">
      <c r="A46" s="40" t="s">
        <v>156</v>
      </c>
      <c r="B46" s="26" t="s">
        <v>19</v>
      </c>
      <c r="C46" s="12">
        <v>2326</v>
      </c>
      <c r="D46" s="160">
        <v>2500</v>
      </c>
      <c r="E46" s="12">
        <v>2600</v>
      </c>
      <c r="F46" s="12">
        <v>2700</v>
      </c>
      <c r="G46" s="12">
        <v>2800</v>
      </c>
      <c r="H46" s="153"/>
    </row>
    <row r="47" spans="1:8" s="28" customFormat="1" ht="15" customHeight="1">
      <c r="A47" s="40"/>
      <c r="B47" s="26" t="s">
        <v>8</v>
      </c>
      <c r="C47" s="12">
        <v>89.8</v>
      </c>
      <c r="D47" s="160">
        <v>107.5</v>
      </c>
      <c r="E47" s="12">
        <v>104</v>
      </c>
      <c r="F47" s="12">
        <v>103.8</v>
      </c>
      <c r="G47" s="12">
        <v>103.7</v>
      </c>
      <c r="H47" s="153"/>
    </row>
    <row r="48" spans="1:8" s="28" customFormat="1" ht="15" customHeight="1">
      <c r="A48" s="40" t="s">
        <v>157</v>
      </c>
      <c r="B48" s="26" t="s">
        <v>19</v>
      </c>
      <c r="C48" s="12">
        <v>1680</v>
      </c>
      <c r="D48" s="160">
        <v>1500</v>
      </c>
      <c r="E48" s="12">
        <v>1400</v>
      </c>
      <c r="F48" s="12">
        <v>1300</v>
      </c>
      <c r="G48" s="12">
        <v>1200</v>
      </c>
      <c r="H48" s="153"/>
    </row>
    <row r="49" spans="1:8" s="28" customFormat="1" ht="15" customHeight="1">
      <c r="A49" s="25"/>
      <c r="B49" s="26" t="s">
        <v>8</v>
      </c>
      <c r="C49" s="12">
        <v>89.7</v>
      </c>
      <c r="D49" s="160">
        <v>89.3</v>
      </c>
      <c r="E49" s="12">
        <v>93.3</v>
      </c>
      <c r="F49" s="12">
        <v>92.9</v>
      </c>
      <c r="G49" s="12">
        <v>92.3</v>
      </c>
      <c r="H49" s="153"/>
    </row>
    <row r="50" spans="1:8" s="28" customFormat="1" ht="15" customHeight="1">
      <c r="A50" s="40" t="s">
        <v>158</v>
      </c>
      <c r="B50" s="26" t="s">
        <v>141</v>
      </c>
      <c r="C50" s="12">
        <v>1247</v>
      </c>
      <c r="D50" s="160">
        <v>1340</v>
      </c>
      <c r="E50" s="12">
        <v>1370</v>
      </c>
      <c r="F50" s="12">
        <v>1400</v>
      </c>
      <c r="G50" s="12">
        <v>1440</v>
      </c>
      <c r="H50" s="153"/>
    </row>
    <row r="51" spans="1:8" s="28" customFormat="1" ht="15" customHeight="1">
      <c r="A51" s="40"/>
      <c r="B51" s="26" t="s">
        <v>8</v>
      </c>
      <c r="C51" s="12">
        <v>91.3</v>
      </c>
      <c r="D51" s="160">
        <v>107.5</v>
      </c>
      <c r="E51" s="12">
        <v>102.2</v>
      </c>
      <c r="F51" s="12">
        <v>102.2</v>
      </c>
      <c r="G51" s="12">
        <v>102.9</v>
      </c>
      <c r="H51" s="153"/>
    </row>
    <row r="52" spans="1:8" s="28" customFormat="1" ht="15" customHeight="1">
      <c r="A52" s="40" t="s">
        <v>159</v>
      </c>
      <c r="B52" s="26" t="s">
        <v>141</v>
      </c>
      <c r="C52" s="12">
        <v>23889</v>
      </c>
      <c r="D52" s="160">
        <v>27300</v>
      </c>
      <c r="E52" s="12">
        <v>27600</v>
      </c>
      <c r="F52" s="12">
        <v>27900</v>
      </c>
      <c r="G52" s="12">
        <v>28200</v>
      </c>
      <c r="H52" s="153"/>
    </row>
    <row r="53" spans="1:8" s="28" customFormat="1" ht="15" customHeight="1">
      <c r="A53" s="25"/>
      <c r="B53" s="26" t="s">
        <v>8</v>
      </c>
      <c r="C53" s="12">
        <v>83.5</v>
      </c>
      <c r="D53" s="160">
        <v>114.3</v>
      </c>
      <c r="E53" s="12">
        <v>159.5</v>
      </c>
      <c r="F53" s="12">
        <v>101.1</v>
      </c>
      <c r="G53" s="12">
        <v>101.1</v>
      </c>
      <c r="H53" s="153" t="s">
        <v>94</v>
      </c>
    </row>
    <row r="54" spans="1:8" s="28" customFormat="1" ht="15" customHeight="1">
      <c r="A54" s="90" t="s">
        <v>169</v>
      </c>
      <c r="B54" s="26" t="s">
        <v>160</v>
      </c>
      <c r="C54" s="12"/>
      <c r="D54" s="160">
        <v>2000</v>
      </c>
      <c r="E54" s="12">
        <v>2120</v>
      </c>
      <c r="F54" s="12">
        <v>2120</v>
      </c>
      <c r="G54" s="12">
        <v>2120</v>
      </c>
      <c r="H54" s="153"/>
    </row>
    <row r="55" spans="1:8" s="28" customFormat="1" ht="15" customHeight="1">
      <c r="A55" s="93"/>
      <c r="B55" s="26" t="s">
        <v>8</v>
      </c>
      <c r="C55" s="12"/>
      <c r="D55" s="160"/>
      <c r="E55" s="12">
        <v>106</v>
      </c>
      <c r="F55" s="12">
        <v>100</v>
      </c>
      <c r="G55" s="12">
        <v>100</v>
      </c>
      <c r="H55" s="153"/>
    </row>
    <row r="56" spans="1:8" s="28" customFormat="1" ht="15" customHeight="1">
      <c r="A56" s="40" t="s">
        <v>168</v>
      </c>
      <c r="B56" s="26" t="s">
        <v>160</v>
      </c>
      <c r="C56" s="12"/>
      <c r="D56" s="160">
        <v>1640</v>
      </c>
      <c r="E56" s="12">
        <v>1738</v>
      </c>
      <c r="F56" s="12">
        <v>1738</v>
      </c>
      <c r="G56" s="12">
        <v>1738</v>
      </c>
      <c r="H56" s="153"/>
    </row>
    <row r="57" spans="1:8" s="28" customFormat="1" ht="15" customHeight="1">
      <c r="A57" s="40"/>
      <c r="B57" s="26" t="s">
        <v>8</v>
      </c>
      <c r="C57" s="12"/>
      <c r="D57" s="160"/>
      <c r="E57" s="12">
        <v>106</v>
      </c>
      <c r="F57" s="12">
        <v>100</v>
      </c>
      <c r="G57" s="12">
        <v>100</v>
      </c>
      <c r="H57" s="153"/>
    </row>
    <row r="58" spans="1:8" s="28" customFormat="1" ht="15" customHeight="1">
      <c r="A58" s="40" t="s">
        <v>170</v>
      </c>
      <c r="B58" s="26" t="s">
        <v>160</v>
      </c>
      <c r="C58" s="12"/>
      <c r="D58" s="160">
        <v>200</v>
      </c>
      <c r="E58" s="12">
        <v>212</v>
      </c>
      <c r="F58" s="12">
        <v>212</v>
      </c>
      <c r="G58" s="12">
        <v>212</v>
      </c>
      <c r="H58" s="153"/>
    </row>
    <row r="59" spans="1:8" s="28" customFormat="1" ht="15" customHeight="1">
      <c r="A59" s="40"/>
      <c r="B59" s="26" t="s">
        <v>8</v>
      </c>
      <c r="C59" s="12"/>
      <c r="D59" s="160"/>
      <c r="E59" s="12">
        <v>106</v>
      </c>
      <c r="F59" s="12">
        <v>100</v>
      </c>
      <c r="G59" s="12">
        <v>100</v>
      </c>
      <c r="H59" s="153"/>
    </row>
    <row r="60" spans="1:8" s="28" customFormat="1" ht="15" customHeight="1">
      <c r="A60" s="40" t="s">
        <v>161</v>
      </c>
      <c r="B60" s="26" t="s">
        <v>160</v>
      </c>
      <c r="C60" s="12"/>
      <c r="D60" s="160">
        <v>160</v>
      </c>
      <c r="E60" s="12">
        <v>170</v>
      </c>
      <c r="F60" s="12">
        <v>170</v>
      </c>
      <c r="G60" s="12">
        <v>170</v>
      </c>
      <c r="H60" s="153"/>
    </row>
    <row r="61" spans="1:8" s="28" customFormat="1" ht="15" customHeight="1">
      <c r="A61" s="40"/>
      <c r="B61" s="26" t="s">
        <v>8</v>
      </c>
      <c r="C61" s="12"/>
      <c r="D61" s="160"/>
      <c r="E61" s="12">
        <v>106.3</v>
      </c>
      <c r="F61" s="12">
        <v>100</v>
      </c>
      <c r="G61" s="12">
        <v>100</v>
      </c>
      <c r="H61" s="153"/>
    </row>
    <row r="62" spans="1:8" s="28" customFormat="1" ht="15.75" customHeight="1">
      <c r="A62" s="90" t="s">
        <v>162</v>
      </c>
      <c r="B62" s="26" t="s">
        <v>160</v>
      </c>
      <c r="C62" s="12">
        <v>4518</v>
      </c>
      <c r="D62" s="160">
        <v>4520</v>
      </c>
      <c r="E62" s="12">
        <v>4610</v>
      </c>
      <c r="F62" s="12">
        <v>4700</v>
      </c>
      <c r="G62" s="12">
        <v>4795</v>
      </c>
      <c r="H62" s="153"/>
    </row>
    <row r="63" spans="1:8" s="28" customFormat="1" ht="15.75" customHeight="1">
      <c r="A63" s="90"/>
      <c r="B63" s="26" t="s">
        <v>8</v>
      </c>
      <c r="C63" s="12">
        <v>103.5</v>
      </c>
      <c r="D63" s="160">
        <v>100</v>
      </c>
      <c r="E63" s="12">
        <v>102</v>
      </c>
      <c r="F63" s="12">
        <v>102</v>
      </c>
      <c r="G63" s="12">
        <v>102</v>
      </c>
      <c r="H63" s="153"/>
    </row>
    <row r="64" spans="1:8" s="28" customFormat="1" ht="15.75" customHeight="1">
      <c r="A64" s="90" t="s">
        <v>163</v>
      </c>
      <c r="B64" s="26" t="s">
        <v>160</v>
      </c>
      <c r="C64" s="12">
        <v>116</v>
      </c>
      <c r="D64" s="160">
        <v>120</v>
      </c>
      <c r="E64" s="12">
        <v>125</v>
      </c>
      <c r="F64" s="12">
        <v>130</v>
      </c>
      <c r="G64" s="12">
        <v>135</v>
      </c>
      <c r="H64" s="153"/>
    </row>
    <row r="65" spans="1:8" s="28" customFormat="1" ht="15.75" customHeight="1">
      <c r="A65" s="90"/>
      <c r="B65" s="26" t="s">
        <v>8</v>
      </c>
      <c r="C65" s="12">
        <v>107.4</v>
      </c>
      <c r="D65" s="160">
        <v>103.4</v>
      </c>
      <c r="E65" s="12">
        <v>104.2</v>
      </c>
      <c r="F65" s="12">
        <v>104</v>
      </c>
      <c r="G65" s="12">
        <v>103.8</v>
      </c>
      <c r="H65" s="153"/>
    </row>
    <row r="66" spans="1:8" s="28" customFormat="1" ht="18.75" customHeight="1">
      <c r="A66" s="89" t="s">
        <v>164</v>
      </c>
      <c r="B66" s="26" t="s">
        <v>160</v>
      </c>
      <c r="C66" s="12">
        <v>41178</v>
      </c>
      <c r="D66" s="160">
        <v>42000</v>
      </c>
      <c r="E66" s="12">
        <v>42000</v>
      </c>
      <c r="F66" s="12">
        <v>42000</v>
      </c>
      <c r="G66" s="12">
        <v>42000</v>
      </c>
      <c r="H66" s="153"/>
    </row>
    <row r="67" spans="1:8" s="28" customFormat="1" ht="18.75" customHeight="1">
      <c r="A67" s="89"/>
      <c r="B67" s="26" t="s">
        <v>8</v>
      </c>
      <c r="C67" s="12">
        <v>92.1</v>
      </c>
      <c r="D67" s="160">
        <v>102</v>
      </c>
      <c r="E67" s="12">
        <v>100</v>
      </c>
      <c r="F67" s="12">
        <v>100</v>
      </c>
      <c r="G67" s="12">
        <v>100</v>
      </c>
      <c r="H67" s="153"/>
    </row>
    <row r="68" spans="1:8" s="28" customFormat="1" ht="18.75" customHeight="1">
      <c r="A68" s="91" t="s">
        <v>165</v>
      </c>
      <c r="B68" s="26" t="s">
        <v>19</v>
      </c>
      <c r="C68" s="12">
        <v>1498.6</v>
      </c>
      <c r="D68" s="160">
        <v>1630</v>
      </c>
      <c r="E68" s="12">
        <v>1700</v>
      </c>
      <c r="F68" s="12">
        <v>1800</v>
      </c>
      <c r="G68" s="12">
        <v>1900</v>
      </c>
      <c r="H68" s="153"/>
    </row>
    <row r="69" spans="1:8" s="28" customFormat="1" ht="18.75" customHeight="1">
      <c r="A69" s="91"/>
      <c r="B69" s="26" t="s">
        <v>8</v>
      </c>
      <c r="C69" s="12">
        <v>105</v>
      </c>
      <c r="D69" s="160">
        <v>108.8</v>
      </c>
      <c r="E69" s="12">
        <v>104.3</v>
      </c>
      <c r="F69" s="12">
        <v>105.9</v>
      </c>
      <c r="G69" s="12">
        <v>105.6</v>
      </c>
      <c r="H69" s="153"/>
    </row>
    <row r="70" spans="1:8" s="28" customFormat="1" ht="18.75" customHeight="1">
      <c r="A70" s="91" t="s">
        <v>166</v>
      </c>
      <c r="B70" s="26" t="s">
        <v>19</v>
      </c>
      <c r="C70" s="12">
        <v>723.2</v>
      </c>
      <c r="D70" s="160">
        <v>160</v>
      </c>
      <c r="E70" s="12">
        <v>170</v>
      </c>
      <c r="F70" s="12">
        <v>180</v>
      </c>
      <c r="G70" s="12">
        <v>190</v>
      </c>
      <c r="H70" s="153"/>
    </row>
    <row r="71" spans="1:8" s="28" customFormat="1" ht="18.75" customHeight="1">
      <c r="A71" s="27"/>
      <c r="B71" s="26" t="s">
        <v>8</v>
      </c>
      <c r="C71" s="12"/>
      <c r="D71" s="160">
        <v>22.1</v>
      </c>
      <c r="E71" s="12">
        <v>106.3</v>
      </c>
      <c r="F71" s="12">
        <v>105.9</v>
      </c>
      <c r="G71" s="12">
        <v>105.6</v>
      </c>
      <c r="H71" s="153"/>
    </row>
    <row r="72" spans="1:7" ht="24.75" customHeight="1">
      <c r="A72" s="199" t="s">
        <v>30</v>
      </c>
      <c r="B72" s="199"/>
      <c r="C72" s="199"/>
      <c r="D72" s="199"/>
      <c r="E72" s="199"/>
      <c r="F72" s="199"/>
      <c r="G72" s="199"/>
    </row>
    <row r="73" spans="1:7" ht="63.75" customHeight="1">
      <c r="A73" s="9" t="s">
        <v>81</v>
      </c>
      <c r="B73" s="77" t="s">
        <v>23</v>
      </c>
      <c r="C73" s="35">
        <v>1652587</v>
      </c>
      <c r="D73" s="163">
        <v>1180813.4</v>
      </c>
      <c r="E73" s="35">
        <v>1257063</v>
      </c>
      <c r="F73" s="35">
        <v>1035835</v>
      </c>
      <c r="G73" s="35">
        <v>1043940</v>
      </c>
    </row>
    <row r="74" spans="1:7" ht="35.25" customHeight="1">
      <c r="A74" s="78" t="s">
        <v>43</v>
      </c>
      <c r="B74" s="77" t="s">
        <v>23</v>
      </c>
      <c r="C74" s="35">
        <v>146697</v>
      </c>
      <c r="D74" s="163">
        <v>150030</v>
      </c>
      <c r="E74" s="35">
        <v>140000</v>
      </c>
      <c r="F74" s="12">
        <v>112500</v>
      </c>
      <c r="G74" s="12">
        <v>113000</v>
      </c>
    </row>
    <row r="75" spans="1:7" ht="61.5" customHeight="1">
      <c r="A75" s="79" t="s">
        <v>82</v>
      </c>
      <c r="B75" s="77" t="s">
        <v>23</v>
      </c>
      <c r="C75" s="35">
        <f>C77+C78+C79+C80+C82+C85+C87+C88+C90+C91+C92+C93+C89</f>
        <v>1505490</v>
      </c>
      <c r="D75" s="163">
        <v>1030783.4</v>
      </c>
      <c r="E75" s="103">
        <v>1117062.5</v>
      </c>
      <c r="F75" s="103">
        <v>923335</v>
      </c>
      <c r="G75" s="104">
        <v>930940</v>
      </c>
    </row>
    <row r="76" spans="1:7" ht="30" customHeight="1">
      <c r="A76" s="80" t="s">
        <v>180</v>
      </c>
      <c r="B76" s="45"/>
      <c r="C76" s="35"/>
      <c r="D76" s="163"/>
      <c r="E76" s="35"/>
      <c r="F76" s="12"/>
      <c r="G76" s="12"/>
    </row>
    <row r="77" spans="1:7" ht="39.75" customHeight="1">
      <c r="A77" s="99" t="s">
        <v>121</v>
      </c>
      <c r="B77" s="77" t="s">
        <v>23</v>
      </c>
      <c r="C77" s="35">
        <v>17676</v>
      </c>
      <c r="D77" s="163">
        <v>17850</v>
      </c>
      <c r="E77" s="35">
        <v>17900</v>
      </c>
      <c r="F77" s="12">
        <v>17950</v>
      </c>
      <c r="G77" s="12">
        <v>18000</v>
      </c>
    </row>
    <row r="78" spans="1:7" ht="15.75">
      <c r="A78" s="99" t="s">
        <v>122</v>
      </c>
      <c r="B78" s="77" t="s">
        <v>23</v>
      </c>
      <c r="C78" s="35">
        <v>1238523</v>
      </c>
      <c r="D78" s="163">
        <v>797878</v>
      </c>
      <c r="E78" s="104">
        <v>949913</v>
      </c>
      <c r="F78" s="104">
        <v>765020</v>
      </c>
      <c r="G78" s="104">
        <v>775110</v>
      </c>
    </row>
    <row r="79" spans="1:7" ht="44.25" customHeight="1">
      <c r="A79" s="99" t="s">
        <v>137</v>
      </c>
      <c r="B79" s="45" t="s">
        <v>23</v>
      </c>
      <c r="C79" s="109">
        <v>1190</v>
      </c>
      <c r="D79" s="151">
        <v>1200</v>
      </c>
      <c r="E79" s="109">
        <v>1300</v>
      </c>
      <c r="F79" s="109">
        <v>1320</v>
      </c>
      <c r="G79" s="109">
        <v>1350</v>
      </c>
    </row>
    <row r="80" spans="1:7" ht="59.25" customHeight="1">
      <c r="A80" s="100" t="s">
        <v>136</v>
      </c>
      <c r="B80" s="77" t="s">
        <v>23</v>
      </c>
      <c r="C80" s="109">
        <v>1020</v>
      </c>
      <c r="D80" s="163">
        <v>1100</v>
      </c>
      <c r="E80" s="35">
        <v>1130</v>
      </c>
      <c r="F80" s="35">
        <v>1200</v>
      </c>
      <c r="G80" s="35">
        <v>1215</v>
      </c>
    </row>
    <row r="81" spans="1:7" ht="15.75">
      <c r="A81" s="99" t="s">
        <v>123</v>
      </c>
      <c r="B81" s="45" t="s">
        <v>23</v>
      </c>
      <c r="C81" s="35"/>
      <c r="D81" s="163"/>
      <c r="E81" s="35"/>
      <c r="F81" s="12"/>
      <c r="G81" s="12"/>
    </row>
    <row r="82" spans="1:7" ht="42.75">
      <c r="A82" s="99" t="s">
        <v>124</v>
      </c>
      <c r="B82" s="45" t="s">
        <v>23</v>
      </c>
      <c r="C82" s="35">
        <v>108795</v>
      </c>
      <c r="D82" s="163">
        <v>25000</v>
      </c>
      <c r="E82" s="35">
        <v>27000</v>
      </c>
      <c r="F82" s="12">
        <v>30000</v>
      </c>
      <c r="G82" s="12">
        <v>33000</v>
      </c>
    </row>
    <row r="83" spans="1:7" ht="29.25" customHeight="1">
      <c r="A83" s="100" t="s">
        <v>126</v>
      </c>
      <c r="B83" s="45" t="s">
        <v>23</v>
      </c>
      <c r="C83" s="35"/>
      <c r="D83" s="163"/>
      <c r="E83" s="35"/>
      <c r="F83" s="12"/>
      <c r="G83" s="12"/>
    </row>
    <row r="84" spans="1:7" ht="15.75">
      <c r="A84" s="99" t="s">
        <v>125</v>
      </c>
      <c r="B84" s="45" t="s">
        <v>23</v>
      </c>
      <c r="C84" s="35"/>
      <c r="D84" s="163"/>
      <c r="E84" s="35"/>
      <c r="F84" s="12"/>
      <c r="G84" s="12"/>
    </row>
    <row r="85" spans="1:7" ht="28.5">
      <c r="A85" s="99" t="s">
        <v>127</v>
      </c>
      <c r="B85" s="45" t="s">
        <v>23</v>
      </c>
      <c r="C85" s="109">
        <v>429</v>
      </c>
      <c r="D85" s="163">
        <v>465</v>
      </c>
      <c r="E85" s="35">
        <v>505</v>
      </c>
      <c r="F85" s="12">
        <v>565</v>
      </c>
      <c r="G85" s="12">
        <v>630</v>
      </c>
    </row>
    <row r="86" spans="1:7" ht="28.5">
      <c r="A86" s="101" t="s">
        <v>128</v>
      </c>
      <c r="B86" s="18" t="s">
        <v>23</v>
      </c>
      <c r="C86" s="2">
        <v>400</v>
      </c>
      <c r="D86" s="164">
        <v>405</v>
      </c>
      <c r="E86" s="2">
        <v>410</v>
      </c>
      <c r="F86" s="3">
        <v>415</v>
      </c>
      <c r="G86" s="3">
        <v>420</v>
      </c>
    </row>
    <row r="87" spans="1:7" ht="30.75" customHeight="1">
      <c r="A87" s="102" t="s">
        <v>129</v>
      </c>
      <c r="B87" s="17" t="s">
        <v>23</v>
      </c>
      <c r="C87" s="110">
        <v>2798</v>
      </c>
      <c r="D87" s="164">
        <v>2390</v>
      </c>
      <c r="E87" s="2">
        <v>2390</v>
      </c>
      <c r="F87" s="3">
        <v>4800</v>
      </c>
      <c r="G87" s="3">
        <v>3000</v>
      </c>
    </row>
    <row r="88" spans="1:7" ht="28.5">
      <c r="A88" s="101" t="s">
        <v>138</v>
      </c>
      <c r="B88" s="17" t="s">
        <v>23</v>
      </c>
      <c r="C88" s="110">
        <v>1186</v>
      </c>
      <c r="D88" s="164">
        <v>1285</v>
      </c>
      <c r="E88" s="2">
        <v>1390</v>
      </c>
      <c r="F88" s="3">
        <v>1560</v>
      </c>
      <c r="G88" s="3">
        <v>1735</v>
      </c>
    </row>
    <row r="89" spans="1:7" ht="42.75">
      <c r="A89" s="102" t="s">
        <v>130</v>
      </c>
      <c r="B89" s="17" t="s">
        <v>23</v>
      </c>
      <c r="C89" s="2">
        <v>3496</v>
      </c>
      <c r="D89" s="164">
        <v>3825</v>
      </c>
      <c r="E89" s="2">
        <v>4170</v>
      </c>
      <c r="F89" s="3">
        <v>4725</v>
      </c>
      <c r="G89" s="3">
        <v>5300</v>
      </c>
    </row>
    <row r="90" spans="1:7" ht="42.75" customHeight="1">
      <c r="A90" s="101" t="s">
        <v>131</v>
      </c>
      <c r="B90" s="17" t="s">
        <v>23</v>
      </c>
      <c r="C90" s="110">
        <v>111864</v>
      </c>
      <c r="D90" s="164">
        <v>159280.4</v>
      </c>
      <c r="E90" s="2">
        <v>89189.5</v>
      </c>
      <c r="F90" s="3">
        <v>71350</v>
      </c>
      <c r="G90" s="3">
        <v>64000</v>
      </c>
    </row>
    <row r="91" spans="1:7" ht="15.75">
      <c r="A91" s="102" t="s">
        <v>132</v>
      </c>
      <c r="B91" s="17" t="s">
        <v>23</v>
      </c>
      <c r="C91" s="2">
        <v>6067</v>
      </c>
      <c r="D91" s="164">
        <v>6590</v>
      </c>
      <c r="E91" s="2">
        <v>7135</v>
      </c>
      <c r="F91" s="3">
        <v>8000</v>
      </c>
      <c r="G91" s="3">
        <v>8900</v>
      </c>
    </row>
    <row r="92" spans="1:7" ht="31.5" customHeight="1">
      <c r="A92" s="102" t="s">
        <v>133</v>
      </c>
      <c r="B92" s="17" t="s">
        <v>23</v>
      </c>
      <c r="C92" s="110">
        <v>9062</v>
      </c>
      <c r="D92" s="164">
        <v>9840</v>
      </c>
      <c r="E92" s="2">
        <v>10650</v>
      </c>
      <c r="F92" s="3">
        <v>11960</v>
      </c>
      <c r="G92" s="3">
        <v>13300</v>
      </c>
    </row>
    <row r="93" spans="1:7" ht="29.25" customHeight="1">
      <c r="A93" s="102" t="s">
        <v>134</v>
      </c>
      <c r="B93" s="17" t="s">
        <v>23</v>
      </c>
      <c r="C93" s="110">
        <v>3384</v>
      </c>
      <c r="D93" s="164">
        <v>3675</v>
      </c>
      <c r="E93" s="2">
        <v>3980</v>
      </c>
      <c r="F93" s="3">
        <v>4470</v>
      </c>
      <c r="G93" s="3">
        <v>4980</v>
      </c>
    </row>
    <row r="94" spans="1:7" ht="22.5" customHeight="1">
      <c r="A94" s="101" t="s">
        <v>135</v>
      </c>
      <c r="B94" s="17" t="s">
        <v>23</v>
      </c>
      <c r="C94" s="4"/>
      <c r="D94" s="165"/>
      <c r="E94" s="4"/>
      <c r="F94" s="4"/>
      <c r="G94" s="4"/>
    </row>
    <row r="95" spans="1:7" ht="60">
      <c r="A95" s="19" t="s">
        <v>83</v>
      </c>
      <c r="B95" s="17" t="s">
        <v>23</v>
      </c>
      <c r="C95" s="35">
        <f>C96+C97</f>
        <v>1505890</v>
      </c>
      <c r="D95" s="163">
        <f>D96+D97</f>
        <v>1030783.4</v>
      </c>
      <c r="E95" s="35">
        <f>E96+E97</f>
        <v>1117062.5</v>
      </c>
      <c r="F95" s="35">
        <f>F96+F97</f>
        <v>923335</v>
      </c>
      <c r="G95" s="35">
        <f>G96+G97</f>
        <v>930940</v>
      </c>
    </row>
    <row r="96" spans="1:7" ht="30">
      <c r="A96" s="20" t="s">
        <v>74</v>
      </c>
      <c r="B96" s="17" t="s">
        <v>23</v>
      </c>
      <c r="C96" s="2">
        <v>1371042</v>
      </c>
      <c r="D96" s="164">
        <v>834218.5</v>
      </c>
      <c r="E96" s="106">
        <v>1022381</v>
      </c>
      <c r="F96" s="106">
        <v>846503</v>
      </c>
      <c r="G96" s="106">
        <v>861458</v>
      </c>
    </row>
    <row r="97" spans="1:7" ht="15.75">
      <c r="A97" s="20" t="s">
        <v>84</v>
      </c>
      <c r="B97" s="18" t="s">
        <v>23</v>
      </c>
      <c r="C97" s="2">
        <v>134848</v>
      </c>
      <c r="D97" s="164">
        <f>D99+D101</f>
        <v>196564.9</v>
      </c>
      <c r="E97" s="2">
        <f>E99+E101</f>
        <v>94681.5</v>
      </c>
      <c r="F97" s="2">
        <f>F99+F101</f>
        <v>76832</v>
      </c>
      <c r="G97" s="2">
        <f>G99+G101</f>
        <v>69482</v>
      </c>
    </row>
    <row r="98" spans="1:7" ht="15.75">
      <c r="A98" s="21" t="s">
        <v>12</v>
      </c>
      <c r="B98" s="18"/>
      <c r="C98" s="2"/>
      <c r="D98" s="164"/>
      <c r="E98" s="2"/>
      <c r="F98" s="3"/>
      <c r="G98" s="3"/>
    </row>
    <row r="99" spans="1:10" ht="15.75">
      <c r="A99" s="22" t="s">
        <v>86</v>
      </c>
      <c r="B99" s="18" t="s">
        <v>23</v>
      </c>
      <c r="C99" s="2">
        <v>0</v>
      </c>
      <c r="D99" s="164">
        <v>30000</v>
      </c>
      <c r="E99" s="2">
        <v>0</v>
      </c>
      <c r="F99" s="3"/>
      <c r="G99" s="3"/>
      <c r="J99" s="1" t="s">
        <v>96</v>
      </c>
    </row>
    <row r="100" spans="1:7" ht="15.75">
      <c r="A100" s="22" t="s">
        <v>95</v>
      </c>
      <c r="B100" s="18" t="s">
        <v>23</v>
      </c>
      <c r="C100" s="35">
        <v>3000</v>
      </c>
      <c r="D100" s="164"/>
      <c r="E100" s="2"/>
      <c r="F100" s="3"/>
      <c r="G100" s="3"/>
    </row>
    <row r="101" spans="1:7" ht="15.75">
      <c r="A101" s="22" t="s">
        <v>87</v>
      </c>
      <c r="B101" s="18" t="s">
        <v>23</v>
      </c>
      <c r="C101" s="2">
        <v>123642</v>
      </c>
      <c r="D101" s="164">
        <v>166564.9</v>
      </c>
      <c r="E101" s="2">
        <f>E103+E104+E105</f>
        <v>94681.5</v>
      </c>
      <c r="F101" s="2">
        <f>F103+F104+F105</f>
        <v>76832</v>
      </c>
      <c r="G101" s="12">
        <v>69482</v>
      </c>
    </row>
    <row r="102" spans="1:7" ht="15.75">
      <c r="A102" s="21" t="s">
        <v>85</v>
      </c>
      <c r="B102" s="18" t="s">
        <v>23</v>
      </c>
      <c r="C102" s="2"/>
      <c r="D102" s="164"/>
      <c r="E102" s="2"/>
      <c r="F102" s="3"/>
      <c r="G102" s="3"/>
    </row>
    <row r="103" spans="1:7" ht="15.75">
      <c r="A103" s="23" t="s">
        <v>88</v>
      </c>
      <c r="B103" s="18" t="s">
        <v>23</v>
      </c>
      <c r="C103" s="2">
        <v>53418</v>
      </c>
      <c r="D103" s="164">
        <v>46034.9</v>
      </c>
      <c r="E103" s="2"/>
      <c r="F103" s="3"/>
      <c r="G103" s="3"/>
    </row>
    <row r="104" spans="1:7" ht="15.75">
      <c r="A104" s="23" t="s">
        <v>89</v>
      </c>
      <c r="B104" s="18" t="s">
        <v>23</v>
      </c>
      <c r="C104" s="2">
        <v>57356</v>
      </c>
      <c r="D104" s="164">
        <v>111517.4</v>
      </c>
      <c r="E104" s="2">
        <v>88446.2</v>
      </c>
      <c r="F104" s="3">
        <v>71450</v>
      </c>
      <c r="G104" s="3">
        <v>64600</v>
      </c>
    </row>
    <row r="105" spans="1:7" ht="15.75">
      <c r="A105" s="23" t="s">
        <v>90</v>
      </c>
      <c r="B105" s="18" t="s">
        <v>23</v>
      </c>
      <c r="C105" s="2">
        <v>12868</v>
      </c>
      <c r="D105" s="164">
        <v>9012.6</v>
      </c>
      <c r="E105" s="2">
        <v>6235.3</v>
      </c>
      <c r="F105" s="3">
        <v>5382</v>
      </c>
      <c r="G105" s="3">
        <v>4882</v>
      </c>
    </row>
    <row r="106" spans="1:7" ht="15.75">
      <c r="A106" s="22" t="s">
        <v>91</v>
      </c>
      <c r="B106" s="18" t="s">
        <v>23</v>
      </c>
      <c r="C106" s="2">
        <v>1961</v>
      </c>
      <c r="D106" s="164"/>
      <c r="E106" s="2"/>
      <c r="F106" s="3"/>
      <c r="G106" s="3"/>
    </row>
    <row r="107" spans="1:7" ht="15.75">
      <c r="A107" s="22" t="s">
        <v>92</v>
      </c>
      <c r="B107" s="18" t="s">
        <v>23</v>
      </c>
      <c r="C107" s="2">
        <v>6245</v>
      </c>
      <c r="D107" s="164"/>
      <c r="E107" s="2"/>
      <c r="F107" s="3"/>
      <c r="G107" s="3"/>
    </row>
    <row r="108" spans="1:7" ht="47.25" customHeight="1">
      <c r="A108" s="24" t="s">
        <v>104</v>
      </c>
      <c r="B108" s="17" t="s">
        <v>23</v>
      </c>
      <c r="C108" s="2">
        <v>152648</v>
      </c>
      <c r="D108" s="163">
        <v>205776</v>
      </c>
      <c r="E108" s="35">
        <v>213792</v>
      </c>
      <c r="F108" s="12">
        <v>181975</v>
      </c>
      <c r="G108" s="12">
        <v>175871</v>
      </c>
    </row>
    <row r="109" spans="1:7" ht="30">
      <c r="A109" s="24" t="s">
        <v>31</v>
      </c>
      <c r="B109" s="18"/>
      <c r="C109" s="2"/>
      <c r="D109" s="164"/>
      <c r="E109" s="2"/>
      <c r="F109" s="3"/>
      <c r="G109" s="3"/>
    </row>
    <row r="110" spans="1:7" ht="15.75">
      <c r="A110" s="20" t="s">
        <v>32</v>
      </c>
      <c r="B110" s="18" t="s">
        <v>105</v>
      </c>
      <c r="C110" s="2"/>
      <c r="D110" s="164"/>
      <c r="E110" s="107">
        <v>56</v>
      </c>
      <c r="F110" s="3"/>
      <c r="G110" s="3"/>
    </row>
    <row r="111" spans="1:7" ht="15.75">
      <c r="A111" s="16" t="s">
        <v>33</v>
      </c>
      <c r="B111" s="18" t="s">
        <v>36</v>
      </c>
      <c r="C111" s="2">
        <v>6681</v>
      </c>
      <c r="D111" s="163">
        <v>5342</v>
      </c>
      <c r="E111" s="35">
        <v>15140</v>
      </c>
      <c r="F111" s="12">
        <v>4730</v>
      </c>
      <c r="G111" s="12">
        <v>4200</v>
      </c>
    </row>
    <row r="112" spans="1:7" ht="15.75">
      <c r="A112" s="20" t="s">
        <v>34</v>
      </c>
      <c r="B112" s="18"/>
      <c r="C112" s="2"/>
      <c r="D112" s="163"/>
      <c r="E112" s="35"/>
      <c r="F112" s="3"/>
      <c r="G112" s="3"/>
    </row>
    <row r="113" spans="1:7" ht="15.75">
      <c r="A113" s="20" t="s">
        <v>35</v>
      </c>
      <c r="B113" s="18" t="s">
        <v>36</v>
      </c>
      <c r="C113" s="2">
        <v>4353</v>
      </c>
      <c r="D113" s="163">
        <v>2600</v>
      </c>
      <c r="E113" s="35">
        <v>2570</v>
      </c>
      <c r="F113" s="12">
        <v>2490</v>
      </c>
      <c r="G113" s="12">
        <v>2500</v>
      </c>
    </row>
    <row r="114" spans="1:7" ht="15.75">
      <c r="A114" s="16" t="s">
        <v>39</v>
      </c>
      <c r="B114" s="18"/>
      <c r="C114" s="2"/>
      <c r="D114" s="164"/>
      <c r="E114" s="2"/>
      <c r="F114" s="3"/>
      <c r="G114" s="3"/>
    </row>
    <row r="115" spans="1:7" ht="18" customHeight="1">
      <c r="A115" s="184" t="s">
        <v>167</v>
      </c>
      <c r="B115" s="18" t="s">
        <v>37</v>
      </c>
      <c r="C115" s="2"/>
      <c r="D115" s="164">
        <v>332</v>
      </c>
      <c r="E115" s="2"/>
      <c r="F115" s="3"/>
      <c r="G115" s="3"/>
    </row>
    <row r="116" spans="1:7" ht="15.75">
      <c r="A116" s="20" t="s">
        <v>173</v>
      </c>
      <c r="B116" s="18" t="s">
        <v>174</v>
      </c>
      <c r="C116" s="2">
        <v>0.072</v>
      </c>
      <c r="D116" s="163"/>
      <c r="E116" s="2"/>
      <c r="F116" s="3"/>
      <c r="G116" s="3"/>
    </row>
    <row r="117" spans="1:7" ht="28.5">
      <c r="A117" s="72" t="s">
        <v>100</v>
      </c>
      <c r="B117" s="73" t="s">
        <v>6</v>
      </c>
      <c r="C117" s="133">
        <v>1328811</v>
      </c>
      <c r="D117" s="166">
        <v>658503</v>
      </c>
      <c r="E117" s="132">
        <v>610325</v>
      </c>
      <c r="F117" s="132">
        <v>546525</v>
      </c>
      <c r="G117" s="132">
        <v>578545</v>
      </c>
    </row>
    <row r="118" spans="1:7" ht="15.75">
      <c r="A118" s="74" t="s">
        <v>99</v>
      </c>
      <c r="B118" s="73" t="s">
        <v>8</v>
      </c>
      <c r="C118" s="35">
        <v>13.3</v>
      </c>
      <c r="D118" s="163">
        <v>6</v>
      </c>
      <c r="E118" s="103">
        <v>5.5</v>
      </c>
      <c r="F118" s="103">
        <v>4.7</v>
      </c>
      <c r="G118" s="103">
        <v>4.8</v>
      </c>
    </row>
    <row r="119" spans="1:7" ht="27.75" customHeight="1">
      <c r="A119" s="209" t="s">
        <v>25</v>
      </c>
      <c r="B119" s="210"/>
      <c r="C119" s="210"/>
      <c r="D119" s="210"/>
      <c r="E119" s="210"/>
      <c r="F119" s="210"/>
      <c r="G119" s="211"/>
    </row>
    <row r="120" spans="1:7" ht="15.75">
      <c r="A120" s="47" t="s">
        <v>20</v>
      </c>
      <c r="B120" s="32" t="s">
        <v>106</v>
      </c>
      <c r="C120" s="35">
        <v>6674.5</v>
      </c>
      <c r="D120" s="163">
        <v>6620</v>
      </c>
      <c r="E120" s="35">
        <v>6600</v>
      </c>
      <c r="F120" s="12">
        <v>6580</v>
      </c>
      <c r="G120" s="12">
        <v>6560</v>
      </c>
    </row>
    <row r="121" spans="1:7" ht="30">
      <c r="A121" s="76" t="s">
        <v>21</v>
      </c>
      <c r="B121" s="81" t="s">
        <v>68</v>
      </c>
      <c r="C121" s="35">
        <v>28032.5</v>
      </c>
      <c r="D121" s="163">
        <v>27805</v>
      </c>
      <c r="E121" s="35">
        <v>27720</v>
      </c>
      <c r="F121" s="12">
        <v>27636</v>
      </c>
      <c r="G121" s="12">
        <v>27552</v>
      </c>
    </row>
    <row r="122" spans="1:7" ht="15.75">
      <c r="A122" s="203" t="s">
        <v>26</v>
      </c>
      <c r="B122" s="204"/>
      <c r="C122" s="204"/>
      <c r="D122" s="204"/>
      <c r="E122" s="204"/>
      <c r="F122" s="204"/>
      <c r="G122" s="205"/>
    </row>
    <row r="123" spans="1:7" ht="15.75">
      <c r="A123" s="206"/>
      <c r="B123" s="207"/>
      <c r="C123" s="207"/>
      <c r="D123" s="207"/>
      <c r="E123" s="207"/>
      <c r="F123" s="207"/>
      <c r="G123" s="208"/>
    </row>
    <row r="124" spans="1:7" ht="36" customHeight="1">
      <c r="A124" s="27" t="s">
        <v>41</v>
      </c>
      <c r="B124" s="32" t="s">
        <v>23</v>
      </c>
      <c r="C124" s="35">
        <v>78941</v>
      </c>
      <c r="D124" s="163">
        <v>77970</v>
      </c>
      <c r="E124" s="35">
        <v>79920</v>
      </c>
      <c r="F124" s="27">
        <v>82318</v>
      </c>
      <c r="G124" s="27">
        <v>85611</v>
      </c>
    </row>
    <row r="125" spans="1:7" ht="24" customHeight="1">
      <c r="A125" s="209" t="s">
        <v>22</v>
      </c>
      <c r="B125" s="210"/>
      <c r="C125" s="210"/>
      <c r="D125" s="210"/>
      <c r="E125" s="210"/>
      <c r="F125" s="210"/>
      <c r="G125" s="211"/>
    </row>
    <row r="126" spans="1:7" ht="15.75">
      <c r="A126" s="11" t="s">
        <v>9</v>
      </c>
      <c r="B126" s="62" t="s">
        <v>23</v>
      </c>
      <c r="C126" s="64">
        <v>434692</v>
      </c>
      <c r="D126" s="162">
        <f>D149-D170</f>
        <v>350510</v>
      </c>
      <c r="E126" s="64">
        <f>E149-E170</f>
        <v>437235</v>
      </c>
      <c r="F126" s="64">
        <f>F149-F170</f>
        <v>468010</v>
      </c>
      <c r="G126" s="64">
        <f>G149-G170</f>
        <v>520555</v>
      </c>
    </row>
    <row r="127" spans="1:7" ht="21" customHeight="1">
      <c r="A127" s="60" t="s">
        <v>50</v>
      </c>
      <c r="B127" s="62"/>
      <c r="C127" s="64"/>
      <c r="D127" s="162"/>
      <c r="E127" s="64"/>
      <c r="F127" s="65"/>
      <c r="G127" s="65"/>
    </row>
    <row r="128" spans="1:7" ht="37.5" customHeight="1">
      <c r="A128" s="125" t="s">
        <v>121</v>
      </c>
      <c r="B128" s="62" t="s">
        <v>23</v>
      </c>
      <c r="C128" s="64">
        <v>-64992</v>
      </c>
      <c r="D128" s="162">
        <f>D151-D172</f>
        <v>-45200</v>
      </c>
      <c r="E128" s="64">
        <f>E151-E172</f>
        <v>-30180</v>
      </c>
      <c r="F128" s="64">
        <f>F151-F172</f>
        <v>-18130</v>
      </c>
      <c r="G128" s="64">
        <f>G151-G172</f>
        <v>-8850</v>
      </c>
    </row>
    <row r="129" spans="1:7" ht="0.75" customHeight="1">
      <c r="A129" s="64"/>
      <c r="B129" s="62"/>
      <c r="C129" s="64"/>
      <c r="D129" s="162"/>
      <c r="E129" s="64"/>
      <c r="F129" s="65"/>
      <c r="G129" s="65"/>
    </row>
    <row r="130" spans="1:7" ht="0.75" customHeight="1">
      <c r="A130" s="64"/>
      <c r="B130" s="62"/>
      <c r="C130" s="64"/>
      <c r="D130" s="162"/>
      <c r="E130" s="64"/>
      <c r="F130" s="65"/>
      <c r="G130" s="65"/>
    </row>
    <row r="131" spans="1:7" ht="15.75">
      <c r="A131" s="125" t="s">
        <v>139</v>
      </c>
      <c r="B131" s="62" t="s">
        <v>23</v>
      </c>
      <c r="C131" s="64"/>
      <c r="D131" s="162"/>
      <c r="E131" s="64"/>
      <c r="F131" s="65"/>
      <c r="G131" s="65"/>
    </row>
    <row r="132" spans="1:7" ht="15.75">
      <c r="A132" s="125" t="s">
        <v>122</v>
      </c>
      <c r="B132" s="62" t="s">
        <v>23</v>
      </c>
      <c r="C132" s="64">
        <v>390650</v>
      </c>
      <c r="D132" s="162">
        <f aca="true" t="shared" si="0" ref="D132:G143">D153-D174</f>
        <v>267490</v>
      </c>
      <c r="E132" s="64">
        <f t="shared" si="0"/>
        <v>323000</v>
      </c>
      <c r="F132" s="64">
        <f t="shared" si="0"/>
        <v>325650</v>
      </c>
      <c r="G132" s="64">
        <f t="shared" si="0"/>
        <v>354900</v>
      </c>
    </row>
    <row r="133" spans="1:7" ht="45" customHeight="1">
      <c r="A133" s="125" t="s">
        <v>137</v>
      </c>
      <c r="B133" s="62" t="s">
        <v>23</v>
      </c>
      <c r="C133" s="64">
        <v>-2251</v>
      </c>
      <c r="D133" s="162">
        <f t="shared" si="0"/>
        <v>1150</v>
      </c>
      <c r="E133" s="64">
        <f t="shared" si="0"/>
        <v>2150</v>
      </c>
      <c r="F133" s="64">
        <f t="shared" si="0"/>
        <v>2215</v>
      </c>
      <c r="G133" s="64">
        <f t="shared" si="0"/>
        <v>2300</v>
      </c>
    </row>
    <row r="134" spans="1:7" ht="57">
      <c r="A134" s="112" t="s">
        <v>136</v>
      </c>
      <c r="B134" s="62" t="s">
        <v>23</v>
      </c>
      <c r="C134" s="64">
        <v>4740</v>
      </c>
      <c r="D134" s="162">
        <f t="shared" si="0"/>
        <v>4900</v>
      </c>
      <c r="E134" s="64">
        <f t="shared" si="0"/>
        <v>5050</v>
      </c>
      <c r="F134" s="64">
        <f t="shared" si="0"/>
        <v>5200</v>
      </c>
      <c r="G134" s="64">
        <f t="shared" si="0"/>
        <v>5400</v>
      </c>
    </row>
    <row r="135" spans="1:7" ht="15.75">
      <c r="A135" s="125" t="s">
        <v>123</v>
      </c>
      <c r="B135" s="62" t="s">
        <v>23</v>
      </c>
      <c r="C135" s="64">
        <v>26981</v>
      </c>
      <c r="D135" s="162">
        <f t="shared" si="0"/>
        <v>29270</v>
      </c>
      <c r="E135" s="64">
        <f t="shared" si="0"/>
        <v>31150</v>
      </c>
      <c r="F135" s="64">
        <f t="shared" si="0"/>
        <v>33800</v>
      </c>
      <c r="G135" s="64">
        <f t="shared" si="0"/>
        <v>34200</v>
      </c>
    </row>
    <row r="136" spans="1:7" ht="42.75">
      <c r="A136" s="125" t="s">
        <v>124</v>
      </c>
      <c r="B136" s="62" t="s">
        <v>23</v>
      </c>
      <c r="C136" s="64">
        <v>42399</v>
      </c>
      <c r="D136" s="162">
        <f t="shared" si="0"/>
        <v>48820</v>
      </c>
      <c r="E136" s="64">
        <f t="shared" si="0"/>
        <v>56300</v>
      </c>
      <c r="F136" s="64">
        <f t="shared" si="0"/>
        <v>63900</v>
      </c>
      <c r="G136" s="64">
        <f t="shared" si="0"/>
        <v>71150</v>
      </c>
    </row>
    <row r="137" spans="1:7" ht="30.75" customHeight="1">
      <c r="A137" s="112" t="s">
        <v>126</v>
      </c>
      <c r="B137" s="62" t="s">
        <v>23</v>
      </c>
      <c r="C137" s="64">
        <v>7681</v>
      </c>
      <c r="D137" s="162">
        <f t="shared" si="0"/>
        <v>10400</v>
      </c>
      <c r="E137" s="64">
        <f t="shared" si="0"/>
        <v>12150</v>
      </c>
      <c r="F137" s="64">
        <f t="shared" si="0"/>
        <v>13875</v>
      </c>
      <c r="G137" s="64">
        <f t="shared" si="0"/>
        <v>15585</v>
      </c>
    </row>
    <row r="138" spans="1:7" ht="15.75">
      <c r="A138" s="125" t="s">
        <v>125</v>
      </c>
      <c r="B138" s="62" t="s">
        <v>23</v>
      </c>
      <c r="C138" s="64">
        <v>1841</v>
      </c>
      <c r="D138" s="162">
        <f t="shared" si="0"/>
        <v>1900</v>
      </c>
      <c r="E138" s="64">
        <f t="shared" si="0"/>
        <v>2000</v>
      </c>
      <c r="F138" s="64">
        <f t="shared" si="0"/>
        <v>2100</v>
      </c>
      <c r="G138" s="64">
        <f t="shared" si="0"/>
        <v>2200</v>
      </c>
    </row>
    <row r="139" spans="1:7" ht="28.5">
      <c r="A139" s="125" t="s">
        <v>127</v>
      </c>
      <c r="B139" s="62" t="s">
        <v>23</v>
      </c>
      <c r="C139" s="64">
        <v>2159</v>
      </c>
      <c r="D139" s="162">
        <f t="shared" si="0"/>
        <v>2550</v>
      </c>
      <c r="E139" s="64">
        <f t="shared" si="0"/>
        <v>2600</v>
      </c>
      <c r="F139" s="64">
        <f t="shared" si="0"/>
        <v>2730</v>
      </c>
      <c r="G139" s="64">
        <f t="shared" si="0"/>
        <v>2890</v>
      </c>
    </row>
    <row r="140" spans="1:7" ht="21.75" customHeight="1">
      <c r="A140" s="112" t="s">
        <v>128</v>
      </c>
      <c r="B140" s="62" t="s">
        <v>23</v>
      </c>
      <c r="C140" s="64">
        <v>463</v>
      </c>
      <c r="D140" s="162">
        <f t="shared" si="0"/>
        <v>500</v>
      </c>
      <c r="E140" s="64">
        <f t="shared" si="0"/>
        <v>550</v>
      </c>
      <c r="F140" s="64">
        <f t="shared" si="0"/>
        <v>600</v>
      </c>
      <c r="G140" s="64">
        <f t="shared" si="0"/>
        <v>650</v>
      </c>
    </row>
    <row r="141" spans="1:7" ht="28.5">
      <c r="A141" s="125" t="s">
        <v>129</v>
      </c>
      <c r="B141" s="62" t="s">
        <v>23</v>
      </c>
      <c r="C141" s="64">
        <v>22037</v>
      </c>
      <c r="D141" s="162">
        <f t="shared" si="0"/>
        <v>23940</v>
      </c>
      <c r="E141" s="64">
        <f t="shared" si="0"/>
        <v>25370</v>
      </c>
      <c r="F141" s="64">
        <f t="shared" si="0"/>
        <v>26890</v>
      </c>
      <c r="G141" s="64">
        <f t="shared" si="0"/>
        <v>28500</v>
      </c>
    </row>
    <row r="142" spans="1:7" ht="28.5">
      <c r="A142" s="112" t="s">
        <v>138</v>
      </c>
      <c r="B142" s="62" t="s">
        <v>23</v>
      </c>
      <c r="C142" s="64">
        <v>1975</v>
      </c>
      <c r="D142" s="162">
        <f t="shared" si="0"/>
        <v>2200</v>
      </c>
      <c r="E142" s="64">
        <f t="shared" si="0"/>
        <v>2250</v>
      </c>
      <c r="F142" s="64">
        <f t="shared" si="0"/>
        <v>2300</v>
      </c>
      <c r="G142" s="64">
        <f t="shared" si="0"/>
        <v>2500</v>
      </c>
    </row>
    <row r="143" spans="1:7" ht="42.75">
      <c r="A143" s="125" t="s">
        <v>130</v>
      </c>
      <c r="B143" s="62" t="s">
        <v>23</v>
      </c>
      <c r="C143" s="64">
        <v>1659</v>
      </c>
      <c r="D143" s="162">
        <f t="shared" si="0"/>
        <v>2100</v>
      </c>
      <c r="E143" s="64">
        <f t="shared" si="0"/>
        <v>2150</v>
      </c>
      <c r="F143" s="64">
        <f t="shared" si="0"/>
        <v>2200</v>
      </c>
      <c r="G143" s="64">
        <f t="shared" si="0"/>
        <v>2300</v>
      </c>
    </row>
    <row r="144" spans="1:7" ht="42.75">
      <c r="A144" s="112" t="s">
        <v>131</v>
      </c>
      <c r="B144" s="73" t="s">
        <v>23</v>
      </c>
      <c r="C144" s="64"/>
      <c r="D144" s="162"/>
      <c r="E144" s="64"/>
      <c r="F144" s="65"/>
      <c r="G144" s="65"/>
    </row>
    <row r="145" spans="1:7" ht="15.75">
      <c r="A145" s="125" t="s">
        <v>132</v>
      </c>
      <c r="B145" s="73" t="s">
        <v>23</v>
      </c>
      <c r="C145" s="71">
        <v>1418</v>
      </c>
      <c r="D145" s="167">
        <f aca="true" t="shared" si="1" ref="D145:G146">D166-D187</f>
        <v>1450</v>
      </c>
      <c r="E145" s="126">
        <f t="shared" si="1"/>
        <v>1500</v>
      </c>
      <c r="F145" s="126">
        <f t="shared" si="1"/>
        <v>1530</v>
      </c>
      <c r="G145" s="126">
        <f t="shared" si="1"/>
        <v>1580</v>
      </c>
    </row>
    <row r="146" spans="1:7" ht="35.25" customHeight="1">
      <c r="A146" s="125" t="s">
        <v>133</v>
      </c>
      <c r="B146" s="73" t="s">
        <v>23</v>
      </c>
      <c r="C146" s="71">
        <v>-14066</v>
      </c>
      <c r="D146" s="167">
        <f t="shared" si="1"/>
        <v>-13210</v>
      </c>
      <c r="E146" s="126">
        <f t="shared" si="1"/>
        <v>-11425</v>
      </c>
      <c r="F146" s="126">
        <f t="shared" si="1"/>
        <v>-10000</v>
      </c>
      <c r="G146" s="126">
        <f t="shared" si="1"/>
        <v>-8030</v>
      </c>
    </row>
    <row r="147" spans="1:7" ht="42.75">
      <c r="A147" s="125" t="s">
        <v>134</v>
      </c>
      <c r="B147" s="73" t="s">
        <v>23</v>
      </c>
      <c r="C147" s="71"/>
      <c r="D147" s="167"/>
      <c r="E147" s="71"/>
      <c r="F147" s="65"/>
      <c r="G147" s="65"/>
    </row>
    <row r="148" spans="1:7" ht="23.25" customHeight="1">
      <c r="A148" s="112" t="s">
        <v>135</v>
      </c>
      <c r="B148" s="73" t="s">
        <v>23</v>
      </c>
      <c r="C148" s="71">
        <v>11998</v>
      </c>
      <c r="D148" s="167">
        <f>D169-D190</f>
        <v>12250</v>
      </c>
      <c r="E148" s="126">
        <f>E169-E190</f>
        <v>12620</v>
      </c>
      <c r="F148" s="126">
        <f>F169-F190</f>
        <v>13150</v>
      </c>
      <c r="G148" s="126">
        <f>G169-G190</f>
        <v>13280</v>
      </c>
    </row>
    <row r="149" spans="1:7" ht="15.75">
      <c r="A149" s="12" t="s">
        <v>27</v>
      </c>
      <c r="B149" s="62" t="s">
        <v>23</v>
      </c>
      <c r="C149" s="127">
        <v>717364</v>
      </c>
      <c r="D149" s="168">
        <f>D151+D153+D154+D155+D156+D157+D158+D159+D160+D161+D162+D163+D164+D165+D166+D167+D168+D169</f>
        <v>540920</v>
      </c>
      <c r="E149" s="127">
        <f>E151+E153+E154+E155+E156+E157+E158+E159+E160+E161+E162+E163+E164+E165+E166+E167+E168+E169</f>
        <v>605395</v>
      </c>
      <c r="F149" s="127">
        <f>F151+F153+F154+F155+F156+F157+F158+F159+F160+F161+F162+F163+F164+F165+F166+F167+F168+F169</f>
        <v>619840</v>
      </c>
      <c r="G149" s="127">
        <f>G151+G153+G154+G155+G156+G157+G158+G159+G160+G161+G162+G163+G164+G165+G166+G167+G168+G169</f>
        <v>656125</v>
      </c>
    </row>
    <row r="150" spans="1:7" ht="30">
      <c r="A150" s="60" t="s">
        <v>50</v>
      </c>
      <c r="B150" s="62"/>
      <c r="C150" s="64"/>
      <c r="D150" s="162"/>
      <c r="E150" s="3"/>
      <c r="F150" s="4"/>
      <c r="G150" s="4"/>
    </row>
    <row r="151" spans="1:7" ht="28.5">
      <c r="A151" s="125" t="s">
        <v>121</v>
      </c>
      <c r="B151" s="62" t="s">
        <v>23</v>
      </c>
      <c r="C151" s="127">
        <v>13658</v>
      </c>
      <c r="D151" s="168">
        <v>13700</v>
      </c>
      <c r="E151" s="127">
        <v>14000</v>
      </c>
      <c r="F151" s="128">
        <v>15000</v>
      </c>
      <c r="G151" s="128">
        <v>16000</v>
      </c>
    </row>
    <row r="152" spans="1:7" ht="15.75">
      <c r="A152" s="75" t="s">
        <v>139</v>
      </c>
      <c r="B152" s="62" t="s">
        <v>23</v>
      </c>
      <c r="C152" s="127"/>
      <c r="D152" s="168"/>
      <c r="E152" s="127"/>
      <c r="F152" s="128"/>
      <c r="G152" s="128"/>
    </row>
    <row r="153" spans="1:7" ht="15.75">
      <c r="A153" s="125" t="s">
        <v>122</v>
      </c>
      <c r="B153" s="62" t="s">
        <v>23</v>
      </c>
      <c r="C153" s="127">
        <v>507805</v>
      </c>
      <c r="D153" s="168">
        <v>322970</v>
      </c>
      <c r="E153" s="127">
        <v>377800</v>
      </c>
      <c r="F153" s="128">
        <v>380000</v>
      </c>
      <c r="G153" s="128">
        <v>406000</v>
      </c>
    </row>
    <row r="154" spans="1:7" ht="45.75" customHeight="1">
      <c r="A154" s="125" t="s">
        <v>137</v>
      </c>
      <c r="B154" s="62" t="s">
        <v>23</v>
      </c>
      <c r="C154" s="127">
        <v>1942</v>
      </c>
      <c r="D154" s="168">
        <v>2050</v>
      </c>
      <c r="E154" s="127">
        <v>2150</v>
      </c>
      <c r="F154" s="128">
        <v>2215</v>
      </c>
      <c r="G154" s="128">
        <v>2300</v>
      </c>
    </row>
    <row r="155" spans="1:7" ht="57">
      <c r="A155" s="112" t="s">
        <v>136</v>
      </c>
      <c r="B155" s="62" t="s">
        <v>23</v>
      </c>
      <c r="C155" s="127">
        <v>4740</v>
      </c>
      <c r="D155" s="168">
        <v>4900</v>
      </c>
      <c r="E155" s="127">
        <v>5050</v>
      </c>
      <c r="F155" s="128">
        <v>5200</v>
      </c>
      <c r="G155" s="128">
        <v>5400</v>
      </c>
    </row>
    <row r="156" spans="1:7" ht="15.75">
      <c r="A156" s="125" t="s">
        <v>123</v>
      </c>
      <c r="B156" s="62" t="s">
        <v>23</v>
      </c>
      <c r="C156" s="127">
        <v>35107</v>
      </c>
      <c r="D156" s="168">
        <v>35770</v>
      </c>
      <c r="E156" s="127">
        <v>36650</v>
      </c>
      <c r="F156" s="128">
        <v>38800</v>
      </c>
      <c r="G156" s="128">
        <v>39000</v>
      </c>
    </row>
    <row r="157" spans="1:7" ht="42.75">
      <c r="A157" s="125" t="s">
        <v>124</v>
      </c>
      <c r="B157" s="62" t="s">
        <v>23</v>
      </c>
      <c r="C157" s="127">
        <v>95374</v>
      </c>
      <c r="D157" s="168">
        <v>100100</v>
      </c>
      <c r="E157" s="127">
        <v>105000</v>
      </c>
      <c r="F157" s="128">
        <v>110200</v>
      </c>
      <c r="G157" s="128">
        <v>115100</v>
      </c>
    </row>
    <row r="158" spans="1:7" ht="33" customHeight="1">
      <c r="A158" s="112" t="s">
        <v>126</v>
      </c>
      <c r="B158" s="62" t="s">
        <v>23</v>
      </c>
      <c r="C158" s="127">
        <v>11425</v>
      </c>
      <c r="D158" s="168">
        <v>12500</v>
      </c>
      <c r="E158" s="127">
        <v>13750</v>
      </c>
      <c r="F158" s="128">
        <v>15125</v>
      </c>
      <c r="G158" s="128">
        <v>16635</v>
      </c>
    </row>
    <row r="159" spans="1:7" ht="15.75">
      <c r="A159" s="125" t="s">
        <v>125</v>
      </c>
      <c r="B159" s="62" t="s">
        <v>23</v>
      </c>
      <c r="C159" s="127">
        <v>1841</v>
      </c>
      <c r="D159" s="168">
        <v>1900</v>
      </c>
      <c r="E159" s="127">
        <v>2000</v>
      </c>
      <c r="F159" s="128">
        <v>2100</v>
      </c>
      <c r="G159" s="128">
        <v>2200</v>
      </c>
    </row>
    <row r="160" spans="1:7" ht="28.5">
      <c r="A160" s="125" t="s">
        <v>127</v>
      </c>
      <c r="B160" s="62" t="s">
        <v>23</v>
      </c>
      <c r="C160" s="127">
        <v>2505</v>
      </c>
      <c r="D160" s="168">
        <v>2550</v>
      </c>
      <c r="E160" s="127">
        <v>2600</v>
      </c>
      <c r="F160" s="128">
        <v>2730</v>
      </c>
      <c r="G160" s="128">
        <v>2890</v>
      </c>
    </row>
    <row r="161" spans="1:7" ht="17.25" customHeight="1">
      <c r="A161" s="112" t="s">
        <v>128</v>
      </c>
      <c r="B161" s="62" t="s">
        <v>23</v>
      </c>
      <c r="C161" s="127">
        <v>463</v>
      </c>
      <c r="D161" s="168">
        <v>500</v>
      </c>
      <c r="E161" s="127">
        <v>550</v>
      </c>
      <c r="F161" s="128">
        <v>600</v>
      </c>
      <c r="G161" s="128">
        <v>650</v>
      </c>
    </row>
    <row r="162" spans="1:7" ht="28.5">
      <c r="A162" s="125" t="s">
        <v>129</v>
      </c>
      <c r="B162" s="62" t="s">
        <v>23</v>
      </c>
      <c r="C162" s="127">
        <v>22588</v>
      </c>
      <c r="D162" s="168">
        <v>23940</v>
      </c>
      <c r="E162" s="127">
        <v>25370</v>
      </c>
      <c r="F162" s="128">
        <v>26890</v>
      </c>
      <c r="G162" s="128">
        <v>28500</v>
      </c>
    </row>
    <row r="163" spans="1:7" ht="28.5">
      <c r="A163" s="112" t="s">
        <v>138</v>
      </c>
      <c r="B163" s="62" t="s">
        <v>23</v>
      </c>
      <c r="C163" s="127">
        <v>2189</v>
      </c>
      <c r="D163" s="168">
        <v>2200</v>
      </c>
      <c r="E163" s="127">
        <v>2250</v>
      </c>
      <c r="F163" s="128">
        <v>2300</v>
      </c>
      <c r="G163" s="128">
        <v>2500</v>
      </c>
    </row>
    <row r="164" spans="1:7" ht="42.75">
      <c r="A164" s="125" t="s">
        <v>130</v>
      </c>
      <c r="B164" s="62" t="s">
        <v>23</v>
      </c>
      <c r="C164" s="127">
        <v>2053</v>
      </c>
      <c r="D164" s="168">
        <v>2100</v>
      </c>
      <c r="E164" s="127">
        <v>2150</v>
      </c>
      <c r="F164" s="128">
        <v>2200</v>
      </c>
      <c r="G164" s="128">
        <v>2300</v>
      </c>
    </row>
    <row r="165" spans="1:7" ht="42.75">
      <c r="A165" s="112" t="s">
        <v>131</v>
      </c>
      <c r="B165" s="73" t="s">
        <v>23</v>
      </c>
      <c r="C165" s="127"/>
      <c r="D165" s="168"/>
      <c r="E165" s="127"/>
      <c r="F165" s="128"/>
      <c r="G165" s="128"/>
    </row>
    <row r="166" spans="1:7" ht="15.75">
      <c r="A166" s="125" t="s">
        <v>132</v>
      </c>
      <c r="B166" s="73" t="s">
        <v>23</v>
      </c>
      <c r="C166" s="129">
        <v>1418</v>
      </c>
      <c r="D166" s="170">
        <v>1450</v>
      </c>
      <c r="E166" s="129">
        <v>1500</v>
      </c>
      <c r="F166" s="128">
        <v>1530</v>
      </c>
      <c r="G166" s="128">
        <v>1580</v>
      </c>
    </row>
    <row r="167" spans="1:7" ht="42.75">
      <c r="A167" s="125" t="s">
        <v>133</v>
      </c>
      <c r="B167" s="73" t="s">
        <v>23</v>
      </c>
      <c r="C167" s="129">
        <v>675</v>
      </c>
      <c r="D167" s="170">
        <v>690</v>
      </c>
      <c r="E167" s="129">
        <v>775</v>
      </c>
      <c r="F167" s="128">
        <v>850</v>
      </c>
      <c r="G167" s="128">
        <v>870</v>
      </c>
    </row>
    <row r="168" spans="1:7" ht="42.75">
      <c r="A168" s="125" t="s">
        <v>134</v>
      </c>
      <c r="B168" s="73" t="s">
        <v>23</v>
      </c>
      <c r="C168" s="129"/>
      <c r="D168" s="170"/>
      <c r="E168" s="129"/>
      <c r="F168" s="128"/>
      <c r="G168" s="128"/>
    </row>
    <row r="169" spans="1:7" ht="28.5">
      <c r="A169" s="112" t="s">
        <v>135</v>
      </c>
      <c r="B169" s="73" t="s">
        <v>23</v>
      </c>
      <c r="C169" s="129">
        <v>13581</v>
      </c>
      <c r="D169" s="170">
        <v>13600</v>
      </c>
      <c r="E169" s="129">
        <v>13800</v>
      </c>
      <c r="F169" s="128">
        <v>14100</v>
      </c>
      <c r="G169" s="128">
        <v>14200</v>
      </c>
    </row>
    <row r="170" spans="1:7" ht="15.75">
      <c r="A170" s="11" t="s">
        <v>11</v>
      </c>
      <c r="B170" s="62" t="s">
        <v>23</v>
      </c>
      <c r="C170" s="127">
        <v>282672</v>
      </c>
      <c r="D170" s="168">
        <f>D172+D174+D175+D176+D177+D178+D179+D181+D183+D184+D185+D188+D190</f>
        <v>190410</v>
      </c>
      <c r="E170" s="127">
        <f>E172+E174+E175+E176+E177+E178+E179+E181+E183+E184+E185+E188+E190</f>
        <v>168160</v>
      </c>
      <c r="F170" s="127">
        <f>F172+F174+F175+F176+F177+F178+F179+F181+F183+F184+F185+F188+F190</f>
        <v>151830</v>
      </c>
      <c r="G170" s="127">
        <f>G172+G174+G175+G176+G177+G178+G179+G181+G183+G184+G185+G188+G190</f>
        <v>135570</v>
      </c>
    </row>
    <row r="171" spans="1:7" ht="30">
      <c r="A171" s="60" t="s">
        <v>75</v>
      </c>
      <c r="B171" s="62"/>
      <c r="C171" s="127"/>
      <c r="D171" s="168"/>
      <c r="E171" s="111"/>
      <c r="F171" s="128"/>
      <c r="G171" s="128"/>
    </row>
    <row r="172" spans="1:7" ht="28.5">
      <c r="A172" s="125" t="s">
        <v>121</v>
      </c>
      <c r="B172" s="62" t="s">
        <v>23</v>
      </c>
      <c r="C172" s="127">
        <v>78650</v>
      </c>
      <c r="D172" s="168">
        <v>58900</v>
      </c>
      <c r="E172" s="127">
        <v>44180</v>
      </c>
      <c r="F172" s="128">
        <v>33130</v>
      </c>
      <c r="G172" s="128">
        <v>24850</v>
      </c>
    </row>
    <row r="173" spans="1:7" ht="15.75">
      <c r="A173" s="75" t="s">
        <v>139</v>
      </c>
      <c r="B173" s="62" t="s">
        <v>23</v>
      </c>
      <c r="C173" s="127"/>
      <c r="D173" s="168"/>
      <c r="E173" s="127"/>
      <c r="F173" s="128"/>
      <c r="G173" s="128"/>
    </row>
    <row r="174" spans="1:7" ht="15.75">
      <c r="A174" s="125" t="s">
        <v>122</v>
      </c>
      <c r="B174" s="62" t="s">
        <v>23</v>
      </c>
      <c r="C174" s="127">
        <v>117155</v>
      </c>
      <c r="D174" s="168">
        <v>55480</v>
      </c>
      <c r="E174" s="127">
        <v>54800</v>
      </c>
      <c r="F174" s="128">
        <v>54350</v>
      </c>
      <c r="G174" s="128">
        <v>51100</v>
      </c>
    </row>
    <row r="175" spans="1:7" ht="42.75">
      <c r="A175" s="125" t="s">
        <v>137</v>
      </c>
      <c r="B175" s="62" t="s">
        <v>23</v>
      </c>
      <c r="C175" s="127">
        <v>4193</v>
      </c>
      <c r="D175" s="168">
        <v>900</v>
      </c>
      <c r="E175" s="127">
        <v>0</v>
      </c>
      <c r="F175" s="128">
        <v>0</v>
      </c>
      <c r="G175" s="128">
        <v>0</v>
      </c>
    </row>
    <row r="176" spans="1:7" ht="58.5" customHeight="1">
      <c r="A176" s="112" t="s">
        <v>136</v>
      </c>
      <c r="B176" s="62" t="s">
        <v>23</v>
      </c>
      <c r="C176" s="127"/>
      <c r="D176" s="168"/>
      <c r="E176" s="127"/>
      <c r="F176" s="128"/>
      <c r="G176" s="128"/>
    </row>
    <row r="177" spans="1:7" ht="15.75">
      <c r="A177" s="75" t="s">
        <v>123</v>
      </c>
      <c r="B177" s="62" t="s">
        <v>23</v>
      </c>
      <c r="C177" s="127">
        <v>8126</v>
      </c>
      <c r="D177" s="168">
        <v>6500</v>
      </c>
      <c r="E177" s="127">
        <v>5500</v>
      </c>
      <c r="F177" s="128">
        <v>5000</v>
      </c>
      <c r="G177" s="128">
        <v>4800</v>
      </c>
    </row>
    <row r="178" spans="1:7" ht="42.75">
      <c r="A178" s="125" t="s">
        <v>124</v>
      </c>
      <c r="B178" s="62" t="s">
        <v>23</v>
      </c>
      <c r="C178" s="127">
        <v>53975</v>
      </c>
      <c r="D178" s="168">
        <v>51280</v>
      </c>
      <c r="E178" s="127">
        <v>48700</v>
      </c>
      <c r="F178" s="128">
        <v>46300</v>
      </c>
      <c r="G178" s="128">
        <v>43950</v>
      </c>
    </row>
    <row r="179" spans="1:7" ht="27.75" customHeight="1">
      <c r="A179" s="112" t="s">
        <v>126</v>
      </c>
      <c r="B179" s="62" t="s">
        <v>23</v>
      </c>
      <c r="C179" s="127">
        <v>3744</v>
      </c>
      <c r="D179" s="168">
        <v>2100</v>
      </c>
      <c r="E179" s="127">
        <v>1600</v>
      </c>
      <c r="F179" s="128">
        <v>1250</v>
      </c>
      <c r="G179" s="128">
        <v>1050</v>
      </c>
    </row>
    <row r="180" spans="1:7" ht="15.75">
      <c r="A180" s="125" t="s">
        <v>125</v>
      </c>
      <c r="B180" s="62" t="s">
        <v>23</v>
      </c>
      <c r="C180" s="127"/>
      <c r="D180" s="168"/>
      <c r="E180" s="127"/>
      <c r="F180" s="128"/>
      <c r="G180" s="128"/>
    </row>
    <row r="181" spans="1:7" ht="28.5">
      <c r="A181" s="125" t="s">
        <v>127</v>
      </c>
      <c r="B181" s="62" t="s">
        <v>23</v>
      </c>
      <c r="C181" s="127">
        <v>346</v>
      </c>
      <c r="D181" s="168"/>
      <c r="E181" s="127"/>
      <c r="F181" s="128"/>
      <c r="G181" s="128"/>
    </row>
    <row r="182" spans="1:7" ht="17.25" customHeight="1">
      <c r="A182" s="60" t="s">
        <v>128</v>
      </c>
      <c r="B182" s="62" t="s">
        <v>23</v>
      </c>
      <c r="C182" s="127"/>
      <c r="D182" s="168"/>
      <c r="E182" s="127"/>
      <c r="F182" s="128"/>
      <c r="G182" s="128"/>
    </row>
    <row r="183" spans="1:7" ht="28.5">
      <c r="A183" s="125" t="s">
        <v>129</v>
      </c>
      <c r="B183" s="62" t="s">
        <v>23</v>
      </c>
      <c r="C183" s="127">
        <v>551</v>
      </c>
      <c r="D183" s="168"/>
      <c r="E183" s="127"/>
      <c r="F183" s="128"/>
      <c r="G183" s="128"/>
    </row>
    <row r="184" spans="1:7" ht="28.5">
      <c r="A184" s="112" t="s">
        <v>138</v>
      </c>
      <c r="B184" s="62" t="s">
        <v>23</v>
      </c>
      <c r="C184" s="127">
        <v>214</v>
      </c>
      <c r="D184" s="168"/>
      <c r="E184" s="127"/>
      <c r="F184" s="128"/>
      <c r="G184" s="128"/>
    </row>
    <row r="185" spans="1:7" ht="42.75">
      <c r="A185" s="125" t="s">
        <v>130</v>
      </c>
      <c r="B185" s="62" t="s">
        <v>23</v>
      </c>
      <c r="C185" s="127">
        <v>394</v>
      </c>
      <c r="D185" s="168"/>
      <c r="E185" s="127"/>
      <c r="F185" s="128"/>
      <c r="G185" s="128"/>
    </row>
    <row r="186" spans="1:7" ht="42.75">
      <c r="A186" s="112" t="s">
        <v>131</v>
      </c>
      <c r="B186" s="73" t="s">
        <v>23</v>
      </c>
      <c r="C186" s="127"/>
      <c r="D186" s="168"/>
      <c r="E186" s="127"/>
      <c r="F186" s="128"/>
      <c r="G186" s="128"/>
    </row>
    <row r="187" spans="1:7" ht="15.75">
      <c r="A187" s="125" t="s">
        <v>132</v>
      </c>
      <c r="B187" s="73" t="s">
        <v>23</v>
      </c>
      <c r="C187" s="129"/>
      <c r="D187" s="170"/>
      <c r="E187" s="129"/>
      <c r="F187" s="128"/>
      <c r="G187" s="128"/>
    </row>
    <row r="188" spans="1:7" ht="34.5" customHeight="1">
      <c r="A188" s="125" t="s">
        <v>133</v>
      </c>
      <c r="B188" s="73" t="s">
        <v>23</v>
      </c>
      <c r="C188" s="129">
        <v>14741</v>
      </c>
      <c r="D188" s="170">
        <v>13900</v>
      </c>
      <c r="E188" s="129">
        <v>12200</v>
      </c>
      <c r="F188" s="128">
        <v>10850</v>
      </c>
      <c r="G188" s="128">
        <v>8900</v>
      </c>
    </row>
    <row r="189" spans="1:7" ht="42.75">
      <c r="A189" s="125" t="s">
        <v>134</v>
      </c>
      <c r="B189" s="73" t="s">
        <v>23</v>
      </c>
      <c r="C189" s="129"/>
      <c r="D189" s="170"/>
      <c r="E189" s="129"/>
      <c r="F189" s="128"/>
      <c r="G189" s="128"/>
    </row>
    <row r="190" spans="1:7" ht="28.5">
      <c r="A190" s="112" t="s">
        <v>135</v>
      </c>
      <c r="B190" s="73" t="s">
        <v>23</v>
      </c>
      <c r="C190" s="129">
        <v>1583</v>
      </c>
      <c r="D190" s="170">
        <v>1350</v>
      </c>
      <c r="E190" s="129">
        <v>1180</v>
      </c>
      <c r="F190" s="128">
        <v>950</v>
      </c>
      <c r="G190" s="128">
        <v>920</v>
      </c>
    </row>
    <row r="191" spans="1:7" ht="15" customHeight="1">
      <c r="A191" s="193" t="s">
        <v>58</v>
      </c>
      <c r="B191" s="193"/>
      <c r="C191" s="193"/>
      <c r="D191" s="193"/>
      <c r="E191" s="193"/>
      <c r="F191" s="193"/>
      <c r="G191" s="193"/>
    </row>
    <row r="192" spans="1:7" ht="34.5" customHeight="1">
      <c r="A192" s="12" t="s">
        <v>73</v>
      </c>
      <c r="B192" s="32" t="s">
        <v>23</v>
      </c>
      <c r="C192" s="122">
        <f>C194+C195+C196+C197+C198+C199+C200+C201+C202+C203+C204+C205+C206+C207+C208+C209</f>
        <v>2782725</v>
      </c>
      <c r="D192" s="162">
        <f>D194+D195+D196+D197+D198+D199+D200+D201+D202+D203+D204+D205+D206+D207+D208+D209</f>
        <v>2655055.1</v>
      </c>
      <c r="E192" s="122">
        <f>E194+E195+E196+E197+E198+E199+E200+E201+E202+E203+E204+E205+E206+E207+E208+E209</f>
        <v>2702290.3</v>
      </c>
      <c r="F192" s="122">
        <f>F194+F195+F196+F197+F198+F199+F200+F201+F202+F203+F204+F205+F206+F207+F208+F209</f>
        <v>2751957.2</v>
      </c>
      <c r="G192" s="122">
        <f>G194+G195+G196+G197+G198+G199+G200+G201+G202+G203+G204+G205+G206+G207+G208+G209</f>
        <v>2803900.9</v>
      </c>
    </row>
    <row r="193" spans="1:7" ht="15" customHeight="1">
      <c r="A193" s="46" t="s">
        <v>59</v>
      </c>
      <c r="B193" s="32"/>
      <c r="C193" s="3"/>
      <c r="D193" s="162"/>
      <c r="E193" s="3"/>
      <c r="F193" s="3"/>
      <c r="G193" s="3"/>
    </row>
    <row r="194" spans="1:7" ht="15" customHeight="1">
      <c r="A194" s="46" t="s">
        <v>76</v>
      </c>
      <c r="B194" s="32" t="s">
        <v>23</v>
      </c>
      <c r="C194" s="3">
        <v>102739</v>
      </c>
      <c r="D194" s="162">
        <v>105000</v>
      </c>
      <c r="E194" s="3">
        <v>105000</v>
      </c>
      <c r="F194" s="3">
        <v>105000</v>
      </c>
      <c r="G194" s="3">
        <v>105000</v>
      </c>
    </row>
    <row r="195" spans="1:7" ht="15" customHeight="1">
      <c r="A195" s="46" t="s">
        <v>61</v>
      </c>
      <c r="B195" s="32" t="s">
        <v>23</v>
      </c>
      <c r="C195" s="3">
        <v>612940.6</v>
      </c>
      <c r="D195" s="162">
        <v>597880.8</v>
      </c>
      <c r="E195" s="3">
        <v>615817.2</v>
      </c>
      <c r="F195" s="3">
        <v>634291.7</v>
      </c>
      <c r="G195" s="3">
        <v>653320.4</v>
      </c>
    </row>
    <row r="196" spans="1:7" ht="15" customHeight="1">
      <c r="A196" s="46" t="s">
        <v>77</v>
      </c>
      <c r="B196" s="32" t="s">
        <v>23</v>
      </c>
      <c r="C196" s="3">
        <v>609195</v>
      </c>
      <c r="D196" s="162">
        <v>475000</v>
      </c>
      <c r="E196" s="3">
        <v>480000</v>
      </c>
      <c r="F196" s="3">
        <v>490000</v>
      </c>
      <c r="G196" s="3">
        <v>500000</v>
      </c>
    </row>
    <row r="197" spans="1:7" ht="30.75" customHeight="1">
      <c r="A197" s="46" t="s">
        <v>78</v>
      </c>
      <c r="B197" s="32" t="s">
        <v>23</v>
      </c>
      <c r="C197" s="3">
        <v>3164.7</v>
      </c>
      <c r="D197" s="162">
        <v>3215</v>
      </c>
      <c r="E197" s="3">
        <v>3573.1</v>
      </c>
      <c r="F197" s="3">
        <v>3665.5</v>
      </c>
      <c r="G197" s="3">
        <v>3665.5</v>
      </c>
    </row>
    <row r="198" spans="1:7" ht="15" customHeight="1">
      <c r="A198" s="46" t="s">
        <v>60</v>
      </c>
      <c r="B198" s="32" t="s">
        <v>23</v>
      </c>
      <c r="C198" s="3">
        <v>5662.4</v>
      </c>
      <c r="D198" s="162">
        <v>5900</v>
      </c>
      <c r="E198" s="3">
        <v>6200</v>
      </c>
      <c r="F198" s="3">
        <v>6300</v>
      </c>
      <c r="G198" s="3">
        <v>6500</v>
      </c>
    </row>
    <row r="199" spans="1:7" ht="15" customHeight="1">
      <c r="A199" s="46" t="s">
        <v>65</v>
      </c>
      <c r="B199" s="32" t="s">
        <v>23</v>
      </c>
      <c r="C199" s="131">
        <v>41037</v>
      </c>
      <c r="D199" s="171">
        <v>38400</v>
      </c>
      <c r="E199" s="130">
        <v>40000</v>
      </c>
      <c r="F199" s="130">
        <v>41000</v>
      </c>
      <c r="G199" s="130">
        <v>43000</v>
      </c>
    </row>
    <row r="200" spans="1:7" ht="15" customHeight="1">
      <c r="A200" s="46" t="s">
        <v>62</v>
      </c>
      <c r="B200" s="32" t="s">
        <v>23</v>
      </c>
      <c r="C200" s="3">
        <v>30445.7</v>
      </c>
      <c r="D200" s="162">
        <v>29000</v>
      </c>
      <c r="E200" s="3">
        <v>30500</v>
      </c>
      <c r="F200" s="3">
        <v>30500</v>
      </c>
      <c r="G200" s="3">
        <v>30500</v>
      </c>
    </row>
    <row r="201" spans="1:7" ht="29.25" customHeight="1">
      <c r="A201" s="47" t="s">
        <v>107</v>
      </c>
      <c r="B201" s="32" t="s">
        <v>23</v>
      </c>
      <c r="C201" s="3">
        <v>54542</v>
      </c>
      <c r="D201" s="162">
        <v>55000</v>
      </c>
      <c r="E201" s="3">
        <v>55000</v>
      </c>
      <c r="F201" s="3">
        <v>55000</v>
      </c>
      <c r="G201" s="3">
        <v>55000</v>
      </c>
    </row>
    <row r="202" spans="1:7" ht="20.25" customHeight="1">
      <c r="A202" s="46" t="s">
        <v>67</v>
      </c>
      <c r="B202" s="32" t="s">
        <v>23</v>
      </c>
      <c r="C202" s="3">
        <v>55024</v>
      </c>
      <c r="D202" s="162">
        <v>55500</v>
      </c>
      <c r="E202" s="3">
        <v>56000</v>
      </c>
      <c r="F202" s="3">
        <v>56000</v>
      </c>
      <c r="G202" s="3">
        <v>56000</v>
      </c>
    </row>
    <row r="203" spans="1:7" ht="19.5" customHeight="1">
      <c r="A203" s="46" t="s">
        <v>63</v>
      </c>
      <c r="B203" s="32" t="s">
        <v>23</v>
      </c>
      <c r="C203" s="3">
        <v>35069.8</v>
      </c>
      <c r="D203" s="162">
        <v>35100</v>
      </c>
      <c r="E203" s="3">
        <v>35100</v>
      </c>
      <c r="F203" s="3">
        <v>35100</v>
      </c>
      <c r="G203" s="3">
        <v>35100</v>
      </c>
    </row>
    <row r="204" spans="1:7" ht="15.75">
      <c r="A204" s="46" t="s">
        <v>64</v>
      </c>
      <c r="B204" s="32" t="s">
        <v>23</v>
      </c>
      <c r="C204" s="3">
        <v>270.9</v>
      </c>
      <c r="D204" s="162">
        <v>269.3</v>
      </c>
      <c r="E204" s="3">
        <v>300</v>
      </c>
      <c r="F204" s="3">
        <v>300</v>
      </c>
      <c r="G204" s="3">
        <v>300</v>
      </c>
    </row>
    <row r="205" spans="1:7" ht="15.75">
      <c r="A205" s="46" t="s">
        <v>102</v>
      </c>
      <c r="B205" s="32" t="s">
        <v>23</v>
      </c>
      <c r="C205" s="3">
        <v>2181.2</v>
      </c>
      <c r="D205" s="162">
        <v>2400</v>
      </c>
      <c r="E205" s="3">
        <v>2400</v>
      </c>
      <c r="F205" s="3">
        <v>2400</v>
      </c>
      <c r="G205" s="3">
        <v>2400</v>
      </c>
    </row>
    <row r="206" spans="1:7" ht="15.75">
      <c r="A206" s="12" t="s">
        <v>108</v>
      </c>
      <c r="B206" s="32" t="s">
        <v>23</v>
      </c>
      <c r="C206" s="122">
        <v>5</v>
      </c>
      <c r="D206" s="162">
        <v>5</v>
      </c>
      <c r="E206" s="122">
        <v>5</v>
      </c>
      <c r="F206" s="122">
        <v>5</v>
      </c>
      <c r="G206" s="122">
        <v>5</v>
      </c>
    </row>
    <row r="207" spans="1:7" ht="15.75">
      <c r="A207" s="46" t="s">
        <v>66</v>
      </c>
      <c r="B207" s="32" t="s">
        <v>23</v>
      </c>
      <c r="C207" s="3">
        <v>7191.7</v>
      </c>
      <c r="D207" s="162">
        <v>7500</v>
      </c>
      <c r="E207" s="3">
        <v>7510</v>
      </c>
      <c r="F207" s="3">
        <v>7510</v>
      </c>
      <c r="G207" s="3">
        <v>7510</v>
      </c>
    </row>
    <row r="208" spans="1:7" ht="15.75">
      <c r="A208" s="46" t="s">
        <v>109</v>
      </c>
      <c r="B208" s="32" t="s">
        <v>23</v>
      </c>
      <c r="C208" s="3">
        <v>1542</v>
      </c>
      <c r="D208" s="162">
        <v>1600</v>
      </c>
      <c r="E208" s="3">
        <v>1600</v>
      </c>
      <c r="F208" s="3">
        <v>1600</v>
      </c>
      <c r="G208" s="3">
        <v>1600</v>
      </c>
    </row>
    <row r="209" spans="1:7" ht="15.75">
      <c r="A209" s="12" t="s">
        <v>110</v>
      </c>
      <c r="B209" s="32" t="s">
        <v>23</v>
      </c>
      <c r="C209" s="3">
        <v>1221714</v>
      </c>
      <c r="D209" s="162">
        <v>1243285</v>
      </c>
      <c r="E209" s="3">
        <v>1263285</v>
      </c>
      <c r="F209" s="3">
        <v>1283285</v>
      </c>
      <c r="G209" s="3">
        <v>1304000</v>
      </c>
    </row>
    <row r="210" spans="1:7" ht="15.75">
      <c r="A210" s="196" t="s">
        <v>29</v>
      </c>
      <c r="B210" s="196"/>
      <c r="C210" s="196"/>
      <c r="D210" s="196"/>
      <c r="E210" s="196"/>
      <c r="F210" s="196"/>
      <c r="G210" s="196"/>
    </row>
    <row r="211" spans="1:7" ht="33.75" customHeight="1">
      <c r="A211" s="9" t="s">
        <v>38</v>
      </c>
      <c r="B211" s="10" t="s">
        <v>5</v>
      </c>
      <c r="C211" s="14">
        <v>47355</v>
      </c>
      <c r="D211" s="169">
        <f>C211*99.2/100</f>
        <v>46976.16</v>
      </c>
      <c r="E211" s="118">
        <f>D211*99.2/100</f>
        <v>46600.35072000001</v>
      </c>
      <c r="F211" s="118">
        <f>E211*99.2/100</f>
        <v>46227.54791424001</v>
      </c>
      <c r="G211" s="118">
        <f>F211*99.2/100</f>
        <v>45857.72753092609</v>
      </c>
    </row>
    <row r="212" spans="1:7" ht="28.5">
      <c r="A212" s="11" t="s">
        <v>97</v>
      </c>
      <c r="B212" s="10" t="s">
        <v>5</v>
      </c>
      <c r="C212" s="14">
        <v>15831</v>
      </c>
      <c r="D212" s="169">
        <v>15916</v>
      </c>
      <c r="E212" s="14">
        <v>15972</v>
      </c>
      <c r="F212" s="14">
        <v>16036</v>
      </c>
      <c r="G212" s="14">
        <v>16100</v>
      </c>
    </row>
    <row r="213" spans="1:7" ht="15.75">
      <c r="A213" s="12" t="s">
        <v>69</v>
      </c>
      <c r="B213" s="10" t="s">
        <v>5</v>
      </c>
      <c r="C213" s="14">
        <v>11900</v>
      </c>
      <c r="D213" s="169">
        <v>11950</v>
      </c>
      <c r="E213" s="14">
        <v>12024</v>
      </c>
      <c r="F213" s="14">
        <v>12102</v>
      </c>
      <c r="G213" s="14">
        <v>12178</v>
      </c>
    </row>
    <row r="214" spans="1:7" ht="28.5">
      <c r="A214" s="13" t="s">
        <v>111</v>
      </c>
      <c r="B214" s="10" t="s">
        <v>5</v>
      </c>
      <c r="C214" s="14">
        <v>3346</v>
      </c>
      <c r="D214" s="169">
        <v>3350</v>
      </c>
      <c r="E214" s="14">
        <v>3355</v>
      </c>
      <c r="F214" s="14">
        <v>3358</v>
      </c>
      <c r="G214" s="14">
        <v>3362</v>
      </c>
    </row>
    <row r="215" spans="1:7" ht="57">
      <c r="A215" s="13" t="s">
        <v>98</v>
      </c>
      <c r="B215" s="10" t="s">
        <v>5</v>
      </c>
      <c r="C215" s="14">
        <f>C217+C218+C219</f>
        <v>7102</v>
      </c>
      <c r="D215" s="169">
        <f>D217+D218+D219</f>
        <v>7254</v>
      </c>
      <c r="E215" s="14">
        <f>E217+E218+E219</f>
        <v>7408</v>
      </c>
      <c r="F215" s="14">
        <f>F217+F218+F219</f>
        <v>7418</v>
      </c>
      <c r="G215" s="14">
        <f>G217+G218+G219</f>
        <v>7428</v>
      </c>
    </row>
    <row r="216" spans="1:7" ht="15.75">
      <c r="A216" s="14" t="s">
        <v>12</v>
      </c>
      <c r="B216" s="15"/>
      <c r="C216" s="14"/>
      <c r="D216" s="169"/>
      <c r="E216" s="14"/>
      <c r="F216" s="14"/>
      <c r="G216" s="14"/>
    </row>
    <row r="217" spans="1:7" ht="30">
      <c r="A217" s="12" t="s">
        <v>79</v>
      </c>
      <c r="B217" s="10" t="s">
        <v>5</v>
      </c>
      <c r="C217" s="14">
        <v>5387</v>
      </c>
      <c r="D217" s="169">
        <v>5529</v>
      </c>
      <c r="E217" s="14">
        <v>5673</v>
      </c>
      <c r="F217" s="14">
        <v>5673</v>
      </c>
      <c r="G217" s="14">
        <v>5673</v>
      </c>
    </row>
    <row r="218" spans="1:7" ht="30">
      <c r="A218" s="12" t="s">
        <v>112</v>
      </c>
      <c r="B218" s="10" t="s">
        <v>5</v>
      </c>
      <c r="C218" s="14">
        <v>1125</v>
      </c>
      <c r="D218" s="169">
        <v>1130</v>
      </c>
      <c r="E218" s="14">
        <v>1135</v>
      </c>
      <c r="F218" s="14">
        <v>1140</v>
      </c>
      <c r="G218" s="14">
        <v>1145</v>
      </c>
    </row>
    <row r="219" spans="1:7" ht="30">
      <c r="A219" s="12" t="s">
        <v>113</v>
      </c>
      <c r="B219" s="10" t="s">
        <v>5</v>
      </c>
      <c r="C219" s="14">
        <v>590</v>
      </c>
      <c r="D219" s="169">
        <v>595</v>
      </c>
      <c r="E219" s="14">
        <v>600</v>
      </c>
      <c r="F219" s="14">
        <v>605</v>
      </c>
      <c r="G219" s="14">
        <v>610</v>
      </c>
    </row>
    <row r="220" spans="1:7" ht="15.75">
      <c r="A220" s="13" t="s">
        <v>103</v>
      </c>
      <c r="B220" s="10" t="s">
        <v>5</v>
      </c>
      <c r="C220" s="14">
        <f>C214+C215</f>
        <v>10448</v>
      </c>
      <c r="D220" s="169">
        <f>D214+D215</f>
        <v>10604</v>
      </c>
      <c r="E220" s="14">
        <f>E214+E215</f>
        <v>10763</v>
      </c>
      <c r="F220" s="14">
        <f>F214+F215</f>
        <v>10776</v>
      </c>
      <c r="G220" s="14">
        <f>G214+G215</f>
        <v>10790</v>
      </c>
    </row>
    <row r="221" spans="1:8" ht="29.25">
      <c r="A221" s="61" t="s">
        <v>101</v>
      </c>
      <c r="B221" s="10" t="s">
        <v>5</v>
      </c>
      <c r="C221" s="14">
        <f>C223+C226+C227+C228+C229+C230+C231+C232+C233+C234+C235+C236+C237+C238+C239+C240+C241+C242</f>
        <v>16879</v>
      </c>
      <c r="D221" s="169">
        <f>D223+D226+D227+D228+D229+D230+D231+D232+D233+D234+D235+D236+D237+D238+D239+D240+D241+D242</f>
        <v>16532</v>
      </c>
      <c r="E221" s="169">
        <f>E223+E226+E227+E228+E229+E230+E231+E232+E233+E234+E235+E236+E237+E238+E239+E240+E241+E242</f>
        <v>16355</v>
      </c>
      <c r="F221" s="169">
        <f>F223+F226+F227+F228+F229+F230+F231+F232+F233+F234+F235+F236+F237+F238+F239+F240+F241+F242</f>
        <v>16322</v>
      </c>
      <c r="G221" s="169">
        <f>G223+G226+G227+G228+G229+G230+G231+G232+G233+G234+G235+G236+G237+G238+G239+G240+G241+G242</f>
        <v>16305</v>
      </c>
      <c r="H221" s="155"/>
    </row>
    <row r="222" spans="1:7" ht="31.5" customHeight="1">
      <c r="A222" s="63" t="s">
        <v>75</v>
      </c>
      <c r="B222" s="62"/>
      <c r="C222" s="14" t="s">
        <v>171</v>
      </c>
      <c r="D222" s="169"/>
      <c r="E222" s="150"/>
      <c r="F222" s="150"/>
      <c r="G222" s="150"/>
    </row>
    <row r="223" spans="1:7" ht="30" customHeight="1">
      <c r="A223" s="194" t="s">
        <v>121</v>
      </c>
      <c r="B223" s="185" t="s">
        <v>5</v>
      </c>
      <c r="C223" s="187">
        <v>505</v>
      </c>
      <c r="D223" s="189">
        <v>490</v>
      </c>
      <c r="E223" s="191">
        <v>485</v>
      </c>
      <c r="F223" s="191">
        <v>486</v>
      </c>
      <c r="G223" s="191">
        <v>485</v>
      </c>
    </row>
    <row r="224" spans="1:7" ht="0.75" customHeight="1">
      <c r="A224" s="194"/>
      <c r="B224" s="186"/>
      <c r="C224" s="188"/>
      <c r="D224" s="190"/>
      <c r="E224" s="192"/>
      <c r="F224" s="192"/>
      <c r="G224" s="192"/>
    </row>
    <row r="225" spans="1:7" ht="21.75" customHeight="1">
      <c r="A225" s="134" t="s">
        <v>175</v>
      </c>
      <c r="B225" s="70" t="s">
        <v>5</v>
      </c>
      <c r="C225" s="14"/>
      <c r="D225" s="169"/>
      <c r="E225" s="14"/>
      <c r="F225" s="14"/>
      <c r="G225" s="14"/>
    </row>
    <row r="226" spans="1:7" ht="21" customHeight="1">
      <c r="A226" s="135" t="s">
        <v>122</v>
      </c>
      <c r="B226" s="70" t="s">
        <v>5</v>
      </c>
      <c r="C226" s="14">
        <v>7365</v>
      </c>
      <c r="D226" s="169">
        <v>7129</v>
      </c>
      <c r="E226" s="118">
        <v>7058</v>
      </c>
      <c r="F226" s="118">
        <v>7050</v>
      </c>
      <c r="G226" s="118">
        <v>7054</v>
      </c>
    </row>
    <row r="227" spans="1:7" ht="30.75" customHeight="1">
      <c r="A227" s="136" t="s">
        <v>119</v>
      </c>
      <c r="B227" s="70" t="s">
        <v>5</v>
      </c>
      <c r="C227" s="14">
        <v>594</v>
      </c>
      <c r="D227" s="169">
        <v>585</v>
      </c>
      <c r="E227" s="118">
        <v>590</v>
      </c>
      <c r="F227" s="118">
        <v>587</v>
      </c>
      <c r="G227" s="118">
        <v>585</v>
      </c>
    </row>
    <row r="228" spans="1:7" ht="51" customHeight="1">
      <c r="A228" s="136" t="s">
        <v>120</v>
      </c>
      <c r="B228" s="70" t="s">
        <v>5</v>
      </c>
      <c r="C228" s="14">
        <v>269</v>
      </c>
      <c r="D228" s="169">
        <v>260</v>
      </c>
      <c r="E228" s="118">
        <v>253</v>
      </c>
      <c r="F228" s="118">
        <v>252</v>
      </c>
      <c r="G228" s="118">
        <v>251</v>
      </c>
    </row>
    <row r="229" spans="1:7" ht="20.25" customHeight="1">
      <c r="A229" s="136" t="s">
        <v>123</v>
      </c>
      <c r="B229" s="70" t="s">
        <v>5</v>
      </c>
      <c r="C229" s="14">
        <v>422</v>
      </c>
      <c r="D229" s="169">
        <v>415</v>
      </c>
      <c r="E229" s="118">
        <v>409</v>
      </c>
      <c r="F229" s="118">
        <v>405</v>
      </c>
      <c r="G229" s="118">
        <v>402</v>
      </c>
    </row>
    <row r="230" spans="1:7" ht="33.75" customHeight="1">
      <c r="A230" s="137" t="s">
        <v>124</v>
      </c>
      <c r="B230" s="70" t="s">
        <v>5</v>
      </c>
      <c r="C230" s="14">
        <v>1105</v>
      </c>
      <c r="D230" s="169">
        <v>1095</v>
      </c>
      <c r="E230" s="118">
        <v>1081</v>
      </c>
      <c r="F230" s="118">
        <v>1083</v>
      </c>
      <c r="G230" s="118">
        <v>1083</v>
      </c>
    </row>
    <row r="231" spans="1:7" ht="34.5" customHeight="1">
      <c r="A231" s="136" t="s">
        <v>125</v>
      </c>
      <c r="B231" s="70" t="s">
        <v>5</v>
      </c>
      <c r="C231" s="14">
        <v>205</v>
      </c>
      <c r="D231" s="169">
        <v>202</v>
      </c>
      <c r="E231" s="118">
        <v>194</v>
      </c>
      <c r="F231" s="118">
        <v>195</v>
      </c>
      <c r="G231" s="118">
        <v>194</v>
      </c>
    </row>
    <row r="232" spans="1:7" ht="53.25" customHeight="1">
      <c r="A232" s="136" t="s">
        <v>126</v>
      </c>
      <c r="B232" s="70" t="s">
        <v>5</v>
      </c>
      <c r="C232" s="14">
        <v>145</v>
      </c>
      <c r="D232" s="169">
        <v>140</v>
      </c>
      <c r="E232" s="118">
        <v>133</v>
      </c>
      <c r="F232" s="118">
        <v>133</v>
      </c>
      <c r="G232" s="118">
        <v>133</v>
      </c>
    </row>
    <row r="233" spans="1:7" ht="34.5" customHeight="1">
      <c r="A233" s="136" t="s">
        <v>127</v>
      </c>
      <c r="B233" s="70" t="s">
        <v>5</v>
      </c>
      <c r="C233" s="14">
        <v>276</v>
      </c>
      <c r="D233" s="169">
        <v>271</v>
      </c>
      <c r="E233" s="118">
        <v>264</v>
      </c>
      <c r="F233" s="118">
        <v>264</v>
      </c>
      <c r="G233" s="118">
        <v>264</v>
      </c>
    </row>
    <row r="234" spans="1:7" ht="18" customHeight="1">
      <c r="A234" s="136" t="s">
        <v>128</v>
      </c>
      <c r="B234" s="70" t="s">
        <v>5</v>
      </c>
      <c r="C234" s="14">
        <v>275</v>
      </c>
      <c r="D234" s="169">
        <v>270</v>
      </c>
      <c r="E234" s="118">
        <v>263</v>
      </c>
      <c r="F234" s="118">
        <v>264</v>
      </c>
      <c r="G234" s="118">
        <v>267</v>
      </c>
    </row>
    <row r="235" spans="1:7" ht="33.75" customHeight="1">
      <c r="A235" s="136" t="s">
        <v>129</v>
      </c>
      <c r="B235" s="70" t="s">
        <v>5</v>
      </c>
      <c r="C235" s="14">
        <v>361</v>
      </c>
      <c r="D235" s="169">
        <v>355</v>
      </c>
      <c r="E235" s="118">
        <v>329</v>
      </c>
      <c r="F235" s="118">
        <v>330</v>
      </c>
      <c r="G235" s="118">
        <v>330</v>
      </c>
    </row>
    <row r="236" spans="1:7" ht="30" customHeight="1">
      <c r="A236" s="136" t="s">
        <v>176</v>
      </c>
      <c r="B236" s="70" t="s">
        <v>5</v>
      </c>
      <c r="C236" s="14">
        <v>135</v>
      </c>
      <c r="D236" s="169">
        <v>130</v>
      </c>
      <c r="E236" s="118">
        <v>124</v>
      </c>
      <c r="F236" s="118">
        <v>124</v>
      </c>
      <c r="G236" s="118">
        <v>124</v>
      </c>
    </row>
    <row r="237" spans="1:7" ht="36" customHeight="1">
      <c r="A237" s="136" t="s">
        <v>130</v>
      </c>
      <c r="B237" s="70" t="s">
        <v>5</v>
      </c>
      <c r="C237" s="14">
        <v>40</v>
      </c>
      <c r="D237" s="169">
        <v>38</v>
      </c>
      <c r="E237" s="118">
        <v>36</v>
      </c>
      <c r="F237" s="118">
        <v>38</v>
      </c>
      <c r="G237" s="118">
        <v>39</v>
      </c>
    </row>
    <row r="238" spans="1:7" ht="43.5" customHeight="1">
      <c r="A238" s="136" t="s">
        <v>131</v>
      </c>
      <c r="B238" s="70" t="s">
        <v>5</v>
      </c>
      <c r="C238" s="14">
        <v>1238</v>
      </c>
      <c r="D238" s="169">
        <v>1230</v>
      </c>
      <c r="E238" s="118">
        <v>1228</v>
      </c>
      <c r="F238" s="118">
        <v>1223</v>
      </c>
      <c r="G238" s="118">
        <v>1218</v>
      </c>
    </row>
    <row r="239" spans="1:7" ht="20.25" customHeight="1">
      <c r="A239" s="136" t="s">
        <v>132</v>
      </c>
      <c r="B239" s="70" t="s">
        <v>5</v>
      </c>
      <c r="C239" s="14">
        <v>1797</v>
      </c>
      <c r="D239" s="169">
        <v>1790</v>
      </c>
      <c r="E239" s="118">
        <v>1785</v>
      </c>
      <c r="F239" s="118">
        <v>1775</v>
      </c>
      <c r="G239" s="118">
        <v>1770</v>
      </c>
    </row>
    <row r="240" spans="1:7" ht="30.75" customHeight="1">
      <c r="A240" s="136" t="s">
        <v>133</v>
      </c>
      <c r="B240" s="70" t="s">
        <v>5</v>
      </c>
      <c r="C240" s="14">
        <v>1663</v>
      </c>
      <c r="D240" s="169">
        <v>1655</v>
      </c>
      <c r="E240" s="118">
        <v>1650</v>
      </c>
      <c r="F240" s="118">
        <v>1640</v>
      </c>
      <c r="G240" s="118">
        <v>1635</v>
      </c>
    </row>
    <row r="241" spans="1:7" ht="29.25" customHeight="1">
      <c r="A241" s="136" t="s">
        <v>134</v>
      </c>
      <c r="B241" s="70" t="s">
        <v>5</v>
      </c>
      <c r="C241" s="14">
        <v>164</v>
      </c>
      <c r="D241" s="169">
        <v>163</v>
      </c>
      <c r="E241" s="118">
        <v>163</v>
      </c>
      <c r="F241" s="118">
        <v>162</v>
      </c>
      <c r="G241" s="118">
        <v>161</v>
      </c>
    </row>
    <row r="242" spans="1:7" ht="28.5" customHeight="1">
      <c r="A242" s="137" t="s">
        <v>135</v>
      </c>
      <c r="B242" s="70" t="s">
        <v>5</v>
      </c>
      <c r="C242" s="14">
        <v>320</v>
      </c>
      <c r="D242" s="169">
        <v>314</v>
      </c>
      <c r="E242" s="118">
        <v>310</v>
      </c>
      <c r="F242" s="118">
        <v>311</v>
      </c>
      <c r="G242" s="118">
        <v>310</v>
      </c>
    </row>
    <row r="243" spans="1:8" ht="21" customHeight="1">
      <c r="A243" s="67" t="s">
        <v>56</v>
      </c>
      <c r="B243" s="70" t="s">
        <v>23</v>
      </c>
      <c r="C243" s="109">
        <f>C245+C246+C247+C248+C249+C250+C251+C252+C253+C254+C255+C256+C257+C258+C259+C260+C261+C262</f>
        <v>4583709</v>
      </c>
      <c r="D243" s="151">
        <v>4752814</v>
      </c>
      <c r="E243" s="151">
        <f>E245+E246+E247+E248+E249+E250+E251+E252+E253+E254+E255+E256+E257+E258+E259+E260+E261+E262</f>
        <v>4942925</v>
      </c>
      <c r="F243" s="105">
        <f>F245+F246+F247+F248+F249+F250+F251+F252+F253+F254+F255+F256+F257+F258+F259+F260+F261+F262</f>
        <v>5214786</v>
      </c>
      <c r="G243" s="105">
        <v>5501601</v>
      </c>
      <c r="H243" s="156"/>
    </row>
    <row r="244" spans="1:7" ht="32.25" customHeight="1">
      <c r="A244" s="68" t="s">
        <v>181</v>
      </c>
      <c r="B244" s="62"/>
      <c r="C244" s="109"/>
      <c r="D244" s="151"/>
      <c r="E244" s="119"/>
      <c r="F244" s="119"/>
      <c r="G244" s="119"/>
    </row>
    <row r="245" spans="1:7" ht="32.25" customHeight="1">
      <c r="A245" s="137" t="s">
        <v>121</v>
      </c>
      <c r="B245" s="70" t="s">
        <v>23</v>
      </c>
      <c r="C245" s="109">
        <v>99202</v>
      </c>
      <c r="D245" s="151">
        <f>D223*D265*12/1000</f>
        <v>96255.6</v>
      </c>
      <c r="E245" s="105">
        <v>99120</v>
      </c>
      <c r="F245" s="105">
        <v>103020</v>
      </c>
      <c r="G245" s="105">
        <v>110585</v>
      </c>
    </row>
    <row r="246" spans="1:8" ht="27" customHeight="1">
      <c r="A246" s="135" t="s">
        <v>122</v>
      </c>
      <c r="B246" s="70" t="s">
        <v>23</v>
      </c>
      <c r="C246" s="109">
        <v>2159388</v>
      </c>
      <c r="D246" s="151">
        <v>2201575</v>
      </c>
      <c r="E246" s="109">
        <v>2295156</v>
      </c>
      <c r="F246" s="109">
        <v>2440878</v>
      </c>
      <c r="G246" s="109">
        <v>2582667</v>
      </c>
      <c r="H246" s="179"/>
    </row>
    <row r="247" spans="1:8" s="49" customFormat="1" ht="46.5" customHeight="1">
      <c r="A247" s="136" t="s">
        <v>119</v>
      </c>
      <c r="B247" s="70" t="s">
        <v>23</v>
      </c>
      <c r="C247" s="109">
        <v>190567</v>
      </c>
      <c r="D247" s="151">
        <v>191089</v>
      </c>
      <c r="E247" s="105">
        <v>194074</v>
      </c>
      <c r="F247" s="109">
        <v>203840</v>
      </c>
      <c r="G247" s="105">
        <v>215030</v>
      </c>
      <c r="H247" s="157"/>
    </row>
    <row r="248" spans="1:8" s="49" customFormat="1" ht="47.25" customHeight="1">
      <c r="A248" s="136" t="s">
        <v>120</v>
      </c>
      <c r="B248" s="70" t="s">
        <v>23</v>
      </c>
      <c r="C248" s="109">
        <v>63972</v>
      </c>
      <c r="D248" s="151">
        <v>63430</v>
      </c>
      <c r="E248" s="105">
        <v>64510</v>
      </c>
      <c r="F248" s="105">
        <v>67740</v>
      </c>
      <c r="G248" s="105">
        <v>69998</v>
      </c>
      <c r="H248" s="157"/>
    </row>
    <row r="249" spans="1:8" s="49" customFormat="1" ht="20.25" customHeight="1">
      <c r="A249" s="136" t="s">
        <v>123</v>
      </c>
      <c r="B249" s="70" t="s">
        <v>23</v>
      </c>
      <c r="C249" s="109">
        <v>82847</v>
      </c>
      <c r="D249" s="151">
        <v>83477</v>
      </c>
      <c r="E249" s="105">
        <v>85560</v>
      </c>
      <c r="F249" s="105">
        <v>91230</v>
      </c>
      <c r="G249" s="105">
        <v>99150</v>
      </c>
      <c r="H249" s="157"/>
    </row>
    <row r="250" spans="1:8" s="49" customFormat="1" ht="29.25" customHeight="1">
      <c r="A250" s="137" t="s">
        <v>124</v>
      </c>
      <c r="B250" s="70" t="s">
        <v>23</v>
      </c>
      <c r="C250" s="109">
        <v>288935</v>
      </c>
      <c r="D250" s="151">
        <v>290171</v>
      </c>
      <c r="E250" s="105">
        <v>297740</v>
      </c>
      <c r="F250" s="109">
        <v>313010</v>
      </c>
      <c r="G250" s="105">
        <v>328610</v>
      </c>
      <c r="H250" s="157"/>
    </row>
    <row r="251" spans="1:8" s="49" customFormat="1" ht="26.25" customHeight="1">
      <c r="A251" s="136" t="s">
        <v>125</v>
      </c>
      <c r="B251" s="70" t="s">
        <v>23</v>
      </c>
      <c r="C251" s="109">
        <v>35232</v>
      </c>
      <c r="D251" s="151">
        <v>35980</v>
      </c>
      <c r="E251" s="105">
        <v>37640</v>
      </c>
      <c r="F251" s="105">
        <v>39450</v>
      </c>
      <c r="G251" s="105">
        <v>42120</v>
      </c>
      <c r="H251" s="157"/>
    </row>
    <row r="252" spans="1:8" s="49" customFormat="1" ht="53.25" customHeight="1">
      <c r="A252" s="136" t="s">
        <v>126</v>
      </c>
      <c r="B252" s="70" t="s">
        <v>23</v>
      </c>
      <c r="C252" s="109">
        <v>28954</v>
      </c>
      <c r="D252" s="151">
        <f>D232*D274*12/1000</f>
        <v>28625.52</v>
      </c>
      <c r="E252" s="105">
        <v>30560</v>
      </c>
      <c r="F252" s="105">
        <v>31950</v>
      </c>
      <c r="G252" s="105">
        <v>33550</v>
      </c>
      <c r="H252" s="157"/>
    </row>
    <row r="253" spans="1:8" s="49" customFormat="1" ht="31.5" customHeight="1">
      <c r="A253" s="136" t="s">
        <v>127</v>
      </c>
      <c r="B253" s="70" t="s">
        <v>23</v>
      </c>
      <c r="C253" s="109">
        <v>60411</v>
      </c>
      <c r="D253" s="151">
        <v>60895</v>
      </c>
      <c r="E253" s="105">
        <v>62820</v>
      </c>
      <c r="F253" s="105">
        <v>65960</v>
      </c>
      <c r="G253" s="105">
        <v>69610</v>
      </c>
      <c r="H253" s="157"/>
    </row>
    <row r="254" spans="1:8" s="49" customFormat="1" ht="33.75" customHeight="1">
      <c r="A254" s="136" t="s">
        <v>128</v>
      </c>
      <c r="B254" s="62" t="s">
        <v>23</v>
      </c>
      <c r="C254" s="109">
        <v>107976</v>
      </c>
      <c r="D254" s="151">
        <v>108201</v>
      </c>
      <c r="E254" s="105">
        <v>111450</v>
      </c>
      <c r="F254" s="105">
        <v>115260</v>
      </c>
      <c r="G254" s="105">
        <v>127556</v>
      </c>
      <c r="H254" s="157"/>
    </row>
    <row r="255" spans="1:8" s="49" customFormat="1" ht="30" customHeight="1">
      <c r="A255" s="136" t="s">
        <v>129</v>
      </c>
      <c r="B255" s="70" t="s">
        <v>23</v>
      </c>
      <c r="C255" s="14">
        <v>58655</v>
      </c>
      <c r="D255" s="169">
        <v>59540</v>
      </c>
      <c r="E255" s="118">
        <v>61230</v>
      </c>
      <c r="F255" s="118">
        <v>68304</v>
      </c>
      <c r="G255" s="118">
        <v>72267</v>
      </c>
      <c r="H255" s="157"/>
    </row>
    <row r="256" spans="1:8" s="49" customFormat="1" ht="31.5" customHeight="1">
      <c r="A256" s="136" t="s">
        <v>176</v>
      </c>
      <c r="B256" s="70" t="s">
        <v>23</v>
      </c>
      <c r="C256" s="14">
        <v>37195</v>
      </c>
      <c r="D256" s="169">
        <v>37967</v>
      </c>
      <c r="E256" s="118">
        <v>39130</v>
      </c>
      <c r="F256" s="118">
        <v>42947</v>
      </c>
      <c r="G256" s="118">
        <v>45695</v>
      </c>
      <c r="H256" s="157"/>
    </row>
    <row r="257" spans="1:8" s="49" customFormat="1" ht="37.5" customHeight="1">
      <c r="A257" s="136" t="s">
        <v>130</v>
      </c>
      <c r="B257" s="70" t="s">
        <v>23</v>
      </c>
      <c r="C257" s="14">
        <v>10747</v>
      </c>
      <c r="D257" s="169">
        <v>10210</v>
      </c>
      <c r="E257" s="118">
        <v>11295</v>
      </c>
      <c r="F257" s="118">
        <v>11883</v>
      </c>
      <c r="G257" s="118">
        <v>12327</v>
      </c>
      <c r="H257" s="157"/>
    </row>
    <row r="258" spans="1:8" s="49" customFormat="1" ht="48" customHeight="1">
      <c r="A258" s="136" t="s">
        <v>131</v>
      </c>
      <c r="B258" s="70" t="s">
        <v>23</v>
      </c>
      <c r="C258" s="14">
        <v>496413</v>
      </c>
      <c r="D258" s="169">
        <v>497400</v>
      </c>
      <c r="E258" s="118">
        <v>517300</v>
      </c>
      <c r="F258" s="118">
        <v>537990</v>
      </c>
      <c r="G258" s="118">
        <v>559460</v>
      </c>
      <c r="H258" s="157"/>
    </row>
    <row r="259" spans="1:8" s="49" customFormat="1" ht="27.75" customHeight="1">
      <c r="A259" s="136" t="s">
        <v>132</v>
      </c>
      <c r="B259" s="62" t="s">
        <v>23</v>
      </c>
      <c r="C259" s="14">
        <v>354620</v>
      </c>
      <c r="D259" s="169">
        <v>417034</v>
      </c>
      <c r="E259" s="118">
        <v>436647</v>
      </c>
      <c r="F259" s="118">
        <v>455820</v>
      </c>
      <c r="G259" s="118">
        <v>477263</v>
      </c>
      <c r="H259" s="157"/>
    </row>
    <row r="260" spans="1:8" s="49" customFormat="1" ht="33.75" customHeight="1">
      <c r="A260" s="136" t="s">
        <v>133</v>
      </c>
      <c r="B260" s="70" t="s">
        <v>23</v>
      </c>
      <c r="C260" s="14">
        <v>387546</v>
      </c>
      <c r="D260" s="169">
        <v>443772</v>
      </c>
      <c r="E260" s="118">
        <v>464508</v>
      </c>
      <c r="F260" s="118">
        <v>484128</v>
      </c>
      <c r="G260" s="118">
        <v>506785</v>
      </c>
      <c r="H260" s="157"/>
    </row>
    <row r="261" spans="1:8" s="49" customFormat="1" ht="33.75" customHeight="1">
      <c r="A261" s="136" t="s">
        <v>134</v>
      </c>
      <c r="B261" s="70" t="s">
        <v>23</v>
      </c>
      <c r="C261" s="14">
        <v>42011</v>
      </c>
      <c r="D261" s="169">
        <v>45931</v>
      </c>
      <c r="E261" s="118">
        <v>48272</v>
      </c>
      <c r="F261" s="118">
        <v>50472</v>
      </c>
      <c r="G261" s="118">
        <v>53370</v>
      </c>
      <c r="H261" s="157"/>
    </row>
    <row r="262" spans="1:8" s="49" customFormat="1" ht="30.75" customHeight="1">
      <c r="A262" s="137" t="s">
        <v>135</v>
      </c>
      <c r="B262" s="70" t="s">
        <v>23</v>
      </c>
      <c r="C262" s="14">
        <v>79038</v>
      </c>
      <c r="D262" s="169">
        <v>81260</v>
      </c>
      <c r="E262" s="118">
        <v>85913</v>
      </c>
      <c r="F262" s="118">
        <v>90904</v>
      </c>
      <c r="G262" s="118">
        <v>95558</v>
      </c>
      <c r="H262" s="157"/>
    </row>
    <row r="263" spans="1:8" s="49" customFormat="1" ht="36" customHeight="1">
      <c r="A263" s="69" t="s">
        <v>57</v>
      </c>
      <c r="B263" s="70" t="s">
        <v>7</v>
      </c>
      <c r="C263" s="14">
        <v>22630.2</v>
      </c>
      <c r="D263" s="169">
        <f>D243/D221/12*1000</f>
        <v>23957.647794176948</v>
      </c>
      <c r="E263" s="169">
        <f>E243/E221/12*1000</f>
        <v>25185.59563843881</v>
      </c>
      <c r="F263" s="169">
        <f>F243/F221/12*1000</f>
        <v>26624.52518073765</v>
      </c>
      <c r="G263" s="169">
        <f>G243/G221/12*1000</f>
        <v>28118.169273229072</v>
      </c>
      <c r="H263" s="157"/>
    </row>
    <row r="264" spans="1:8" s="49" customFormat="1" ht="28.5" customHeight="1">
      <c r="A264" s="64" t="s">
        <v>51</v>
      </c>
      <c r="B264" s="62"/>
      <c r="C264" s="14"/>
      <c r="D264" s="169"/>
      <c r="E264" s="150"/>
      <c r="F264" s="150"/>
      <c r="G264" s="150"/>
      <c r="H264" s="157"/>
    </row>
    <row r="265" spans="1:8" s="49" customFormat="1" ht="33" customHeight="1">
      <c r="A265" s="137" t="s">
        <v>121</v>
      </c>
      <c r="B265" s="185" t="s">
        <v>7</v>
      </c>
      <c r="C265" s="187">
        <v>16370</v>
      </c>
      <c r="D265" s="189">
        <v>16370</v>
      </c>
      <c r="E265" s="191">
        <f>E245/E223/12*1000</f>
        <v>17030.927835051545</v>
      </c>
      <c r="F265" s="191">
        <f>F245/F223/12*1000</f>
        <v>17664.609053497945</v>
      </c>
      <c r="G265" s="191">
        <f>G245/G223/12*1000</f>
        <v>19000.85910652921</v>
      </c>
      <c r="H265" s="157"/>
    </row>
    <row r="266" spans="1:8" s="49" customFormat="1" ht="11.25" customHeight="1" hidden="1">
      <c r="A266" s="66"/>
      <c r="B266" s="186"/>
      <c r="C266" s="188"/>
      <c r="D266" s="190"/>
      <c r="E266" s="192"/>
      <c r="F266" s="192"/>
      <c r="G266" s="192"/>
      <c r="H266" s="157"/>
    </row>
    <row r="267" spans="1:8" s="49" customFormat="1" ht="27" customHeight="1">
      <c r="A267" s="134" t="s">
        <v>175</v>
      </c>
      <c r="B267" s="62" t="s">
        <v>7</v>
      </c>
      <c r="C267" s="14"/>
      <c r="D267" s="169"/>
      <c r="E267" s="14"/>
      <c r="F267" s="14"/>
      <c r="G267" s="14"/>
      <c r="H267" s="157"/>
    </row>
    <row r="268" spans="1:8" s="49" customFormat="1" ht="28.5" customHeight="1">
      <c r="A268" s="135" t="s">
        <v>122</v>
      </c>
      <c r="B268" s="62" t="s">
        <v>7</v>
      </c>
      <c r="C268" s="14">
        <v>24433</v>
      </c>
      <c r="D268" s="169">
        <f aca="true" t="shared" si="2" ref="D268:G273">D246/D226/12*1000</f>
        <v>25734.967503623695</v>
      </c>
      <c r="E268" s="169">
        <f t="shared" si="2"/>
        <v>27098.753187871916</v>
      </c>
      <c r="F268" s="169">
        <f t="shared" si="2"/>
        <v>28851.985815602835</v>
      </c>
      <c r="G268" s="169">
        <f t="shared" si="2"/>
        <v>30510.667706265947</v>
      </c>
      <c r="H268" s="157"/>
    </row>
    <row r="269" spans="1:8" s="49" customFormat="1" ht="32.25" customHeight="1">
      <c r="A269" s="136" t="s">
        <v>119</v>
      </c>
      <c r="B269" s="70" t="s">
        <v>7</v>
      </c>
      <c r="C269" s="14">
        <v>26735</v>
      </c>
      <c r="D269" s="169">
        <f t="shared" si="2"/>
        <v>27220.655270655272</v>
      </c>
      <c r="E269" s="169">
        <f t="shared" si="2"/>
        <v>27411.581920903955</v>
      </c>
      <c r="F269" s="169">
        <f t="shared" si="2"/>
        <v>28938.103350369107</v>
      </c>
      <c r="G269" s="169">
        <f t="shared" si="2"/>
        <v>30631.05413105413</v>
      </c>
      <c r="H269" s="157"/>
    </row>
    <row r="270" spans="1:7" ht="51" customHeight="1">
      <c r="A270" s="136" t="s">
        <v>120</v>
      </c>
      <c r="B270" s="70" t="s">
        <v>7</v>
      </c>
      <c r="C270" s="14">
        <v>19818</v>
      </c>
      <c r="D270" s="169">
        <f t="shared" si="2"/>
        <v>20330.128205128203</v>
      </c>
      <c r="E270" s="169">
        <f t="shared" si="2"/>
        <v>21248.353096179184</v>
      </c>
      <c r="F270" s="169">
        <f t="shared" si="2"/>
        <v>22400.79365079365</v>
      </c>
      <c r="G270" s="169">
        <f t="shared" si="2"/>
        <v>23239.707835325364</v>
      </c>
    </row>
    <row r="271" spans="1:7" ht="26.25" customHeight="1">
      <c r="A271" s="136" t="s">
        <v>123</v>
      </c>
      <c r="B271" s="62" t="s">
        <v>7</v>
      </c>
      <c r="C271" s="14">
        <v>16360</v>
      </c>
      <c r="D271" s="169">
        <f t="shared" si="2"/>
        <v>16762.449799196787</v>
      </c>
      <c r="E271" s="169">
        <f t="shared" si="2"/>
        <v>17432.76283618582</v>
      </c>
      <c r="F271" s="169">
        <f t="shared" si="2"/>
        <v>18771.604938271605</v>
      </c>
      <c r="G271" s="169">
        <f t="shared" si="2"/>
        <v>20553.482587064675</v>
      </c>
    </row>
    <row r="272" spans="1:7" ht="37.5" customHeight="1">
      <c r="A272" s="137" t="s">
        <v>124</v>
      </c>
      <c r="B272" s="62" t="s">
        <v>7</v>
      </c>
      <c r="C272" s="14">
        <v>21790</v>
      </c>
      <c r="D272" s="169">
        <f t="shared" si="2"/>
        <v>22083.02891933029</v>
      </c>
      <c r="E272" s="169">
        <f t="shared" si="2"/>
        <v>22952.513105149552</v>
      </c>
      <c r="F272" s="169">
        <f t="shared" si="2"/>
        <v>24085.10310864881</v>
      </c>
      <c r="G272" s="169">
        <f t="shared" si="2"/>
        <v>25285.47245306248</v>
      </c>
    </row>
    <row r="273" spans="1:7" ht="23.25" customHeight="1">
      <c r="A273" s="136" t="s">
        <v>125</v>
      </c>
      <c r="B273" s="62" t="s">
        <v>7</v>
      </c>
      <c r="C273" s="14">
        <v>14322</v>
      </c>
      <c r="D273" s="169">
        <f t="shared" si="2"/>
        <v>14843.234323432343</v>
      </c>
      <c r="E273" s="169">
        <f t="shared" si="2"/>
        <v>16168.384879725085</v>
      </c>
      <c r="F273" s="169">
        <f t="shared" si="2"/>
        <v>16858.974358974363</v>
      </c>
      <c r="G273" s="169">
        <f t="shared" si="2"/>
        <v>18092.78350515464</v>
      </c>
    </row>
    <row r="274" spans="1:7" ht="28.5" customHeight="1">
      <c r="A274" s="136" t="s">
        <v>126</v>
      </c>
      <c r="B274" s="70" t="s">
        <v>7</v>
      </c>
      <c r="C274" s="14">
        <v>16640</v>
      </c>
      <c r="D274" s="169">
        <v>17039</v>
      </c>
      <c r="E274" s="118">
        <f aca="true" t="shared" si="3" ref="E274:G278">E252/E232/12*1000</f>
        <v>19147.869674185466</v>
      </c>
      <c r="F274" s="118">
        <f t="shared" si="3"/>
        <v>20018.796992481202</v>
      </c>
      <c r="G274" s="118">
        <f t="shared" si="3"/>
        <v>21021.303258145363</v>
      </c>
    </row>
    <row r="275" spans="1:7" ht="39.75" customHeight="1">
      <c r="A275" s="136" t="s">
        <v>127</v>
      </c>
      <c r="B275" s="70" t="s">
        <v>7</v>
      </c>
      <c r="C275" s="14">
        <v>18240</v>
      </c>
      <c r="D275" s="169">
        <f aca="true" t="shared" si="4" ref="D275:D284">D253/D233/12*1000</f>
        <v>18725.39975399754</v>
      </c>
      <c r="E275" s="169">
        <f t="shared" si="3"/>
        <v>19829.545454545456</v>
      </c>
      <c r="F275" s="169">
        <f t="shared" si="3"/>
        <v>20820.70707070707</v>
      </c>
      <c r="G275" s="169">
        <f t="shared" si="3"/>
        <v>21972.853535353537</v>
      </c>
    </row>
    <row r="276" spans="1:7" ht="29.25" customHeight="1">
      <c r="A276" s="136" t="s">
        <v>128</v>
      </c>
      <c r="B276" s="70" t="s">
        <v>7</v>
      </c>
      <c r="C276" s="14">
        <v>32720</v>
      </c>
      <c r="D276" s="169">
        <f t="shared" si="4"/>
        <v>33395.37037037037</v>
      </c>
      <c r="E276" s="169">
        <f t="shared" si="3"/>
        <v>35313.68821292776</v>
      </c>
      <c r="F276" s="169">
        <f t="shared" si="3"/>
        <v>36382.57575757576</v>
      </c>
      <c r="G276" s="169">
        <f t="shared" si="3"/>
        <v>39811.48564294632</v>
      </c>
    </row>
    <row r="277" spans="1:7" ht="27" customHeight="1">
      <c r="A277" s="136" t="s">
        <v>129</v>
      </c>
      <c r="B277" s="70" t="s">
        <v>7</v>
      </c>
      <c r="C277" s="14">
        <v>13540</v>
      </c>
      <c r="D277" s="169">
        <f t="shared" si="4"/>
        <v>13976.525821596246</v>
      </c>
      <c r="E277" s="169">
        <f t="shared" si="3"/>
        <v>15509.118541033436</v>
      </c>
      <c r="F277" s="169">
        <f t="shared" si="3"/>
        <v>17248.484848484848</v>
      </c>
      <c r="G277" s="169">
        <f t="shared" si="3"/>
        <v>18249.242424242424</v>
      </c>
    </row>
    <row r="278" spans="1:7" ht="30" customHeight="1">
      <c r="A278" s="136" t="s">
        <v>176</v>
      </c>
      <c r="B278" s="70" t="s">
        <v>7</v>
      </c>
      <c r="C278" s="120">
        <v>22960</v>
      </c>
      <c r="D278" s="172">
        <f t="shared" si="4"/>
        <v>24337.820512820515</v>
      </c>
      <c r="E278" s="172">
        <f t="shared" si="3"/>
        <v>26297.043010752688</v>
      </c>
      <c r="F278" s="172">
        <f t="shared" si="3"/>
        <v>28862.2311827957</v>
      </c>
      <c r="G278" s="172">
        <f t="shared" si="3"/>
        <v>30709.005376344085</v>
      </c>
    </row>
    <row r="279" spans="1:7" ht="34.5" customHeight="1">
      <c r="A279" s="136" t="s">
        <v>130</v>
      </c>
      <c r="B279" s="70" t="s">
        <v>7</v>
      </c>
      <c r="C279" s="120">
        <v>22390</v>
      </c>
      <c r="D279" s="172">
        <f t="shared" si="4"/>
        <v>22390.350877192985</v>
      </c>
      <c r="E279" s="172">
        <f aca="true" t="shared" si="5" ref="E279:E284">E257/E237/12*1000</f>
        <v>26145.833333333332</v>
      </c>
      <c r="F279" s="172">
        <v>26259</v>
      </c>
      <c r="G279" s="172">
        <f aca="true" t="shared" si="6" ref="G279:G284">G257/G237/12*1000</f>
        <v>26339.74358974359</v>
      </c>
    </row>
    <row r="280" spans="1:7" ht="46.5" customHeight="1">
      <c r="A280" s="136" t="s">
        <v>131</v>
      </c>
      <c r="B280" s="70" t="s">
        <v>7</v>
      </c>
      <c r="C280" s="120">
        <v>33415</v>
      </c>
      <c r="D280" s="172">
        <f t="shared" si="4"/>
        <v>33699.186991869916</v>
      </c>
      <c r="E280" s="172">
        <f t="shared" si="5"/>
        <v>35104.50597176982</v>
      </c>
      <c r="F280" s="172">
        <f>F258/F238/12*1000</f>
        <v>36657.80866721177</v>
      </c>
      <c r="G280" s="172">
        <f t="shared" si="6"/>
        <v>38277.230432402845</v>
      </c>
    </row>
    <row r="281" spans="1:7" ht="15.75" customHeight="1">
      <c r="A281" s="136" t="s">
        <v>132</v>
      </c>
      <c r="B281" s="62" t="s">
        <v>7</v>
      </c>
      <c r="C281" s="120">
        <v>16445</v>
      </c>
      <c r="D281" s="172">
        <f t="shared" si="4"/>
        <v>19414.990689013033</v>
      </c>
      <c r="E281" s="172">
        <f t="shared" si="5"/>
        <v>20385.01400560224</v>
      </c>
      <c r="F281" s="172">
        <f>F259/F239/12*1000</f>
        <v>21400.000000000004</v>
      </c>
      <c r="G281" s="172">
        <f t="shared" si="6"/>
        <v>22470.009416195855</v>
      </c>
    </row>
    <row r="282" spans="1:7" ht="35.25" customHeight="1">
      <c r="A282" s="136" t="s">
        <v>133</v>
      </c>
      <c r="B282" s="70" t="s">
        <v>7</v>
      </c>
      <c r="C282" s="120">
        <v>19420</v>
      </c>
      <c r="D282" s="172">
        <f t="shared" si="4"/>
        <v>22345.015105740185</v>
      </c>
      <c r="E282" s="172">
        <f t="shared" si="5"/>
        <v>23459.999999999996</v>
      </c>
      <c r="F282" s="172">
        <f>F260/F240/12*1000</f>
        <v>24599.999999999996</v>
      </c>
      <c r="G282" s="172">
        <f t="shared" si="6"/>
        <v>25830.020387359837</v>
      </c>
    </row>
    <row r="283" spans="1:7" ht="33" customHeight="1">
      <c r="A283" s="136" t="s">
        <v>134</v>
      </c>
      <c r="B283" s="70" t="s">
        <v>7</v>
      </c>
      <c r="C283" s="120">
        <v>21347</v>
      </c>
      <c r="D283" s="172">
        <f t="shared" si="4"/>
        <v>23482.1063394683</v>
      </c>
      <c r="E283" s="172">
        <f t="shared" si="5"/>
        <v>24678.936605316972</v>
      </c>
      <c r="F283" s="172">
        <f>F261/F241/12*1000</f>
        <v>25962.962962962964</v>
      </c>
      <c r="G283" s="172">
        <f t="shared" si="6"/>
        <v>27624.223602484475</v>
      </c>
    </row>
    <row r="284" spans="1:7" ht="22.5" customHeight="1">
      <c r="A284" s="137" t="s">
        <v>135</v>
      </c>
      <c r="B284" s="70" t="s">
        <v>7</v>
      </c>
      <c r="C284" s="121">
        <v>20583</v>
      </c>
      <c r="D284" s="173">
        <f t="shared" si="4"/>
        <v>21565.817409766452</v>
      </c>
      <c r="E284" s="173">
        <f t="shared" si="5"/>
        <v>23094.892473118278</v>
      </c>
      <c r="F284" s="173">
        <f>F262/F242/12*1000</f>
        <v>24357.984994640945</v>
      </c>
      <c r="G284" s="173">
        <f t="shared" si="6"/>
        <v>25687.63440860215</v>
      </c>
    </row>
    <row r="285" spans="1:7" ht="19.5" customHeight="1">
      <c r="A285" s="217" t="s">
        <v>24</v>
      </c>
      <c r="B285" s="218"/>
      <c r="C285" s="218"/>
      <c r="D285" s="218"/>
      <c r="E285" s="218"/>
      <c r="F285" s="218"/>
      <c r="G285" s="219"/>
    </row>
    <row r="286" spans="1:7" ht="30">
      <c r="A286" s="44" t="s">
        <v>70</v>
      </c>
      <c r="B286" s="32" t="s">
        <v>23</v>
      </c>
      <c r="C286" s="2">
        <v>1496037</v>
      </c>
      <c r="D286" s="162">
        <f>C286*1.05</f>
        <v>1570838.85</v>
      </c>
      <c r="E286" s="123">
        <f>D286*1.057</f>
        <v>1660376.66445</v>
      </c>
      <c r="F286" s="3">
        <f>E286*1.065</f>
        <v>1768301.14763925</v>
      </c>
      <c r="G286" s="3">
        <f>F286*1.065</f>
        <v>1883240.7222358012</v>
      </c>
    </row>
    <row r="287" spans="1:7" ht="30">
      <c r="A287" s="11" t="s">
        <v>72</v>
      </c>
      <c r="B287" s="32" t="s">
        <v>23</v>
      </c>
      <c r="C287" s="3">
        <v>19451</v>
      </c>
      <c r="D287" s="162">
        <v>19455</v>
      </c>
      <c r="E287" s="123">
        <f>D287*1.04</f>
        <v>20233.2</v>
      </c>
      <c r="F287" s="123">
        <f>E287*1.05</f>
        <v>21244.86</v>
      </c>
      <c r="G287" s="123">
        <f>F287*1.05</f>
        <v>22307.103000000003</v>
      </c>
    </row>
    <row r="288" spans="1:7" ht="28.5" customHeight="1">
      <c r="A288" s="44" t="s">
        <v>80</v>
      </c>
      <c r="B288" s="32" t="s">
        <v>23</v>
      </c>
      <c r="C288" s="2">
        <f>C290+C291+C293+C295+C296+C298+C300+C302+C303+C304+C305+C306+C307+C308</f>
        <v>519635.7</v>
      </c>
      <c r="D288" s="164">
        <f>D290+D291+D293+D295+D296+D298+D300+D302+D303+D304+D305+D306+D307+D308</f>
        <v>539600.1714999999</v>
      </c>
      <c r="E288" s="106">
        <f>E290+E291+E293+E295+E296+E298+E300+E302+E303+E304+E305+E306+E307+E308</f>
        <v>558319.692425</v>
      </c>
      <c r="F288" s="106">
        <f>F290+F291+F293+F295+F296+F298+F300+F302+F303+F304+F305+F306+F307+F308</f>
        <v>577236.47319775</v>
      </c>
      <c r="G288" s="2">
        <f>G290+G291+G293+G295+G296+G298+G300+G302+G303+G304+G305+G306+G307+G308</f>
        <v>596721</v>
      </c>
    </row>
    <row r="289" spans="1:7" ht="15.75">
      <c r="A289" s="11" t="s">
        <v>13</v>
      </c>
      <c r="B289" s="32"/>
      <c r="C289" s="124"/>
      <c r="D289" s="162"/>
      <c r="E289" s="3"/>
      <c r="F289" s="3"/>
      <c r="G289" s="3"/>
    </row>
    <row r="290" spans="1:7" ht="15" customHeight="1">
      <c r="A290" s="12" t="s">
        <v>42</v>
      </c>
      <c r="B290" s="32" t="s">
        <v>23</v>
      </c>
      <c r="C290" s="3">
        <v>10094.7</v>
      </c>
      <c r="D290" s="162">
        <v>10600</v>
      </c>
      <c r="E290" s="123">
        <v>11200</v>
      </c>
      <c r="F290" s="123">
        <v>11680</v>
      </c>
      <c r="G290" s="123">
        <v>12250</v>
      </c>
    </row>
    <row r="291" spans="1:7" ht="15.75">
      <c r="A291" s="11" t="s">
        <v>44</v>
      </c>
      <c r="B291" s="32" t="s">
        <v>23</v>
      </c>
      <c r="C291" s="127">
        <v>36</v>
      </c>
      <c r="D291" s="162">
        <v>40</v>
      </c>
      <c r="E291" s="3">
        <v>42</v>
      </c>
      <c r="F291" s="3">
        <v>44</v>
      </c>
      <c r="G291" s="3">
        <v>46</v>
      </c>
    </row>
    <row r="292" spans="1:7" ht="15.75">
      <c r="A292" s="12" t="s">
        <v>42</v>
      </c>
      <c r="B292" s="45"/>
      <c r="C292" s="111"/>
      <c r="D292" s="162"/>
      <c r="E292" s="3"/>
      <c r="F292" s="3"/>
      <c r="G292" s="3"/>
    </row>
    <row r="293" spans="1:7" ht="15.75">
      <c r="A293" s="11" t="s">
        <v>14</v>
      </c>
      <c r="B293" s="32" t="s">
        <v>23</v>
      </c>
      <c r="C293" s="127">
        <v>24276.2</v>
      </c>
      <c r="D293" s="160">
        <v>25490</v>
      </c>
      <c r="E293" s="97">
        <v>26760</v>
      </c>
      <c r="F293" s="12">
        <v>28100</v>
      </c>
      <c r="G293" s="12">
        <v>29500</v>
      </c>
    </row>
    <row r="294" spans="1:7" ht="15.75">
      <c r="A294" s="12" t="s">
        <v>42</v>
      </c>
      <c r="B294" s="45"/>
      <c r="C294" s="111"/>
      <c r="D294" s="162"/>
      <c r="E294" s="3"/>
      <c r="F294" s="3"/>
      <c r="G294" s="3"/>
    </row>
    <row r="295" spans="1:7" ht="15.75">
      <c r="A295" s="13" t="s">
        <v>177</v>
      </c>
      <c r="B295" s="32" t="s">
        <v>23</v>
      </c>
      <c r="C295" s="3">
        <v>16503</v>
      </c>
      <c r="D295" s="160">
        <v>17300</v>
      </c>
      <c r="E295" s="12">
        <v>18100</v>
      </c>
      <c r="F295" s="12">
        <v>19000</v>
      </c>
      <c r="G295" s="12">
        <v>19950</v>
      </c>
    </row>
    <row r="296" spans="1:7" ht="15.75">
      <c r="A296" s="11" t="s">
        <v>45</v>
      </c>
      <c r="B296" s="32" t="s">
        <v>23</v>
      </c>
      <c r="C296" s="3">
        <v>81802</v>
      </c>
      <c r="D296" s="162">
        <f>C296*1.037</f>
        <v>84828.674</v>
      </c>
      <c r="E296" s="3">
        <v>87370</v>
      </c>
      <c r="F296" s="3">
        <v>89900</v>
      </c>
      <c r="G296" s="3">
        <v>92500</v>
      </c>
    </row>
    <row r="297" spans="1:7" ht="16.5" customHeight="1">
      <c r="A297" s="12" t="s">
        <v>42</v>
      </c>
      <c r="B297" s="45"/>
      <c r="C297" s="3"/>
      <c r="D297" s="162"/>
      <c r="E297" s="3"/>
      <c r="F297" s="3"/>
      <c r="G297" s="3"/>
    </row>
    <row r="298" spans="1:7" ht="14.25" customHeight="1">
      <c r="A298" s="11" t="s">
        <v>46</v>
      </c>
      <c r="B298" s="32" t="s">
        <v>23</v>
      </c>
      <c r="C298" s="3">
        <v>314567.5</v>
      </c>
      <c r="D298" s="162">
        <f>C298*1.037</f>
        <v>326206.4975</v>
      </c>
      <c r="E298" s="123">
        <f>D298*1.03</f>
        <v>335992.692425</v>
      </c>
      <c r="F298" s="123">
        <f>E298*1.03</f>
        <v>346072.47319775005</v>
      </c>
      <c r="G298" s="123">
        <v>356455</v>
      </c>
    </row>
    <row r="299" spans="1:7" ht="14.25" customHeight="1">
      <c r="A299" s="12" t="s">
        <v>42</v>
      </c>
      <c r="B299" s="45"/>
      <c r="C299" s="3"/>
      <c r="D299" s="162"/>
      <c r="E299" s="3"/>
      <c r="F299" s="3"/>
      <c r="G299" s="3"/>
    </row>
    <row r="300" spans="1:7" ht="19.5" customHeight="1">
      <c r="A300" s="11" t="s">
        <v>15</v>
      </c>
      <c r="B300" s="32" t="s">
        <v>23</v>
      </c>
      <c r="C300" s="3">
        <v>3514.9</v>
      </c>
      <c r="D300" s="162">
        <v>3650</v>
      </c>
      <c r="E300" s="3">
        <v>3820</v>
      </c>
      <c r="F300" s="3">
        <v>3980</v>
      </c>
      <c r="G300" s="3">
        <v>4150</v>
      </c>
    </row>
    <row r="301" spans="1:7" ht="15.75">
      <c r="A301" s="11" t="s">
        <v>71</v>
      </c>
      <c r="B301" s="15"/>
      <c r="C301" s="3"/>
      <c r="D301" s="162"/>
      <c r="E301" s="3"/>
      <c r="F301" s="3"/>
      <c r="G301" s="3"/>
    </row>
    <row r="302" spans="1:7" ht="18" customHeight="1">
      <c r="A302" s="11" t="s">
        <v>16</v>
      </c>
      <c r="B302" s="32" t="s">
        <v>23</v>
      </c>
      <c r="C302" s="3">
        <v>2860</v>
      </c>
      <c r="D302" s="162">
        <v>2960</v>
      </c>
      <c r="E302" s="3">
        <v>3100</v>
      </c>
      <c r="F302" s="3">
        <v>3230</v>
      </c>
      <c r="G302" s="3">
        <v>3360</v>
      </c>
    </row>
    <row r="303" spans="1:7" ht="17.25" customHeight="1">
      <c r="A303" s="11" t="s">
        <v>28</v>
      </c>
      <c r="B303" s="32" t="s">
        <v>23</v>
      </c>
      <c r="C303" s="12">
        <v>24132.4</v>
      </c>
      <c r="D303" s="160">
        <v>25100</v>
      </c>
      <c r="E303" s="12">
        <v>26300</v>
      </c>
      <c r="F303" s="12">
        <v>27600</v>
      </c>
      <c r="G303" s="12">
        <v>28900</v>
      </c>
    </row>
    <row r="304" spans="1:7" ht="15.75">
      <c r="A304" s="11" t="s">
        <v>17</v>
      </c>
      <c r="B304" s="32" t="s">
        <v>23</v>
      </c>
      <c r="C304" s="3">
        <v>1051</v>
      </c>
      <c r="D304" s="162">
        <v>1100</v>
      </c>
      <c r="E304" s="3">
        <v>1250</v>
      </c>
      <c r="F304" s="3">
        <v>1380</v>
      </c>
      <c r="G304" s="3">
        <v>1450</v>
      </c>
    </row>
    <row r="305" spans="1:7" ht="15.75">
      <c r="A305" s="11" t="s">
        <v>48</v>
      </c>
      <c r="B305" s="32" t="s">
        <v>23</v>
      </c>
      <c r="C305" s="3">
        <v>3658.3</v>
      </c>
      <c r="D305" s="162">
        <v>3800</v>
      </c>
      <c r="E305" s="3">
        <v>3990</v>
      </c>
      <c r="F305" s="3">
        <v>4200</v>
      </c>
      <c r="G305" s="3">
        <v>4350</v>
      </c>
    </row>
    <row r="306" spans="1:7" ht="15.75">
      <c r="A306" s="11" t="s">
        <v>18</v>
      </c>
      <c r="B306" s="32" t="s">
        <v>23</v>
      </c>
      <c r="C306" s="3">
        <v>580</v>
      </c>
      <c r="D306" s="162">
        <v>600</v>
      </c>
      <c r="E306" s="3">
        <v>630</v>
      </c>
      <c r="F306" s="3">
        <v>650</v>
      </c>
      <c r="G306" s="3">
        <v>670</v>
      </c>
    </row>
    <row r="307" spans="1:7" ht="15.75">
      <c r="A307" s="11" t="s">
        <v>47</v>
      </c>
      <c r="B307" s="32" t="s">
        <v>23</v>
      </c>
      <c r="C307" s="3">
        <v>35764.1</v>
      </c>
      <c r="D307" s="162">
        <v>37100</v>
      </c>
      <c r="E307" s="3">
        <v>38900</v>
      </c>
      <c r="F307" s="3">
        <v>40500</v>
      </c>
      <c r="G307" s="3">
        <v>42200</v>
      </c>
    </row>
    <row r="308" spans="1:7" ht="15.75">
      <c r="A308" s="11" t="s">
        <v>49</v>
      </c>
      <c r="B308" s="32" t="s">
        <v>23</v>
      </c>
      <c r="C308" s="3">
        <v>795.6</v>
      </c>
      <c r="D308" s="162">
        <v>825</v>
      </c>
      <c r="E308" s="3">
        <v>865</v>
      </c>
      <c r="F308" s="3">
        <v>900</v>
      </c>
      <c r="G308" s="3">
        <v>940</v>
      </c>
    </row>
    <row r="309" spans="1:7" ht="15.75">
      <c r="A309" s="209" t="s">
        <v>40</v>
      </c>
      <c r="B309" s="210"/>
      <c r="C309" s="210"/>
      <c r="D309" s="210"/>
      <c r="E309" s="210"/>
      <c r="F309" s="210"/>
      <c r="G309" s="211"/>
    </row>
    <row r="310" spans="1:7" ht="28.5">
      <c r="A310" s="11" t="s">
        <v>55</v>
      </c>
      <c r="B310" s="82" t="s">
        <v>23</v>
      </c>
      <c r="C310" s="4">
        <v>433957.7</v>
      </c>
      <c r="D310" s="165">
        <v>447100</v>
      </c>
      <c r="E310" s="4">
        <v>460400</v>
      </c>
      <c r="F310" s="4">
        <v>473200</v>
      </c>
      <c r="G310" s="4">
        <v>485000</v>
      </c>
    </row>
    <row r="311" spans="1:7" ht="31.5" customHeight="1">
      <c r="A311" s="83" t="s">
        <v>52</v>
      </c>
      <c r="B311" s="82" t="s">
        <v>23</v>
      </c>
      <c r="C311" s="4">
        <v>421740.7</v>
      </c>
      <c r="D311" s="165">
        <v>442280</v>
      </c>
      <c r="E311" s="4">
        <v>456100</v>
      </c>
      <c r="F311" s="4">
        <v>467300</v>
      </c>
      <c r="G311" s="4">
        <v>483800</v>
      </c>
    </row>
    <row r="312" spans="1:7" ht="42.75" customHeight="1">
      <c r="A312" s="84" t="s">
        <v>53</v>
      </c>
      <c r="B312" s="82" t="s">
        <v>8</v>
      </c>
      <c r="C312" s="4" t="s">
        <v>172</v>
      </c>
      <c r="D312" s="165" t="s">
        <v>172</v>
      </c>
      <c r="E312" s="4" t="s">
        <v>172</v>
      </c>
      <c r="F312" s="4" t="s">
        <v>172</v>
      </c>
      <c r="G312" s="4" t="s">
        <v>172</v>
      </c>
    </row>
    <row r="313" spans="1:7" ht="29.25">
      <c r="A313" s="84" t="s">
        <v>54</v>
      </c>
      <c r="B313" s="82" t="s">
        <v>8</v>
      </c>
      <c r="C313" s="108">
        <v>100</v>
      </c>
      <c r="D313" s="165">
        <v>100</v>
      </c>
      <c r="E313" s="108">
        <v>100</v>
      </c>
      <c r="F313" s="108">
        <v>100</v>
      </c>
      <c r="G313" s="108">
        <v>100</v>
      </c>
    </row>
    <row r="314" spans="1:7" ht="15.75">
      <c r="A314" s="85"/>
      <c r="B314" s="86"/>
      <c r="C314" s="5"/>
      <c r="D314" s="174"/>
      <c r="E314" s="5"/>
      <c r="F314" s="5"/>
      <c r="G314" s="5"/>
    </row>
    <row r="315" spans="1:7" ht="15.75">
      <c r="A315" s="216"/>
      <c r="B315" s="216"/>
      <c r="C315" s="216"/>
      <c r="D315" s="216"/>
      <c r="E315" s="216"/>
      <c r="F315" s="216"/>
      <c r="G315" s="216"/>
    </row>
    <row r="316" spans="1:7" ht="15.75">
      <c r="A316" s="48"/>
      <c r="B316" s="48"/>
      <c r="C316" s="48"/>
      <c r="D316" s="175"/>
      <c r="E316" s="48"/>
      <c r="F316" s="48"/>
      <c r="G316" s="48"/>
    </row>
    <row r="317" spans="1:7" ht="31.5" customHeight="1">
      <c r="A317" s="50"/>
      <c r="B317" s="51"/>
      <c r="C317" s="214"/>
      <c r="D317" s="215"/>
      <c r="E317" s="215"/>
      <c r="F317" s="215"/>
      <c r="G317" s="215"/>
    </row>
    <row r="318" spans="1:7" ht="36.75" customHeight="1">
      <c r="A318" s="52"/>
      <c r="B318" s="51"/>
      <c r="C318" s="214"/>
      <c r="D318" s="215"/>
      <c r="E318" s="215"/>
      <c r="F318" s="215"/>
      <c r="G318" s="215"/>
    </row>
    <row r="319" spans="1:7" ht="16.5">
      <c r="A319" s="52"/>
      <c r="B319" s="51"/>
      <c r="C319" s="53"/>
      <c r="D319" s="176"/>
      <c r="E319" s="54"/>
      <c r="F319" s="54"/>
      <c r="G319" s="54"/>
    </row>
    <row r="320" spans="1:7" ht="33" customHeight="1">
      <c r="A320" s="50"/>
      <c r="B320" s="51"/>
      <c r="C320" s="214"/>
      <c r="D320" s="215"/>
      <c r="E320" s="215"/>
      <c r="F320" s="215"/>
      <c r="G320" s="215"/>
    </row>
    <row r="321" spans="1:7" ht="16.5">
      <c r="A321" s="50"/>
      <c r="B321" s="51"/>
      <c r="C321" s="53"/>
      <c r="D321" s="176"/>
      <c r="E321" s="54"/>
      <c r="F321" s="54"/>
      <c r="G321" s="54"/>
    </row>
    <row r="322" spans="1:7" ht="32.25" customHeight="1">
      <c r="A322" s="50"/>
      <c r="B322" s="51"/>
      <c r="C322" s="212"/>
      <c r="D322" s="213"/>
      <c r="E322" s="213"/>
      <c r="F322" s="213"/>
      <c r="G322" s="213"/>
    </row>
    <row r="323" spans="1:7" ht="12" customHeight="1">
      <c r="A323" s="59"/>
      <c r="B323" s="56"/>
      <c r="C323" s="57"/>
      <c r="D323" s="177"/>
      <c r="E323" s="58"/>
      <c r="F323" s="58"/>
      <c r="G323" s="58"/>
    </row>
    <row r="324" spans="1:7" ht="36" customHeight="1">
      <c r="A324" s="55"/>
      <c r="B324" s="51"/>
      <c r="C324" s="212"/>
      <c r="D324" s="220"/>
      <c r="E324" s="220"/>
      <c r="F324" s="220"/>
      <c r="G324" s="220"/>
    </row>
    <row r="325" spans="1:7" ht="9.75" customHeight="1">
      <c r="A325" s="55"/>
      <c r="B325" s="56"/>
      <c r="C325" s="57"/>
      <c r="D325" s="177"/>
      <c r="E325" s="58"/>
      <c r="F325" s="58"/>
      <c r="G325" s="58"/>
    </row>
    <row r="326" spans="1:7" ht="33" customHeight="1">
      <c r="A326" s="55"/>
      <c r="B326" s="51"/>
      <c r="C326" s="212"/>
      <c r="D326" s="213"/>
      <c r="E326" s="213"/>
      <c r="F326" s="213"/>
      <c r="G326" s="213"/>
    </row>
    <row r="327" spans="1:8" s="49" customFormat="1" ht="18.75" customHeight="1">
      <c r="A327" s="55"/>
      <c r="B327" s="56"/>
      <c r="C327" s="57"/>
      <c r="D327" s="177"/>
      <c r="E327" s="58"/>
      <c r="F327" s="58"/>
      <c r="G327" s="58"/>
      <c r="H327" s="157"/>
    </row>
    <row r="328" spans="1:8" s="49" customFormat="1" ht="32.25" customHeight="1">
      <c r="A328" s="55"/>
      <c r="B328" s="51"/>
      <c r="C328" s="212"/>
      <c r="D328" s="213"/>
      <c r="E328" s="213"/>
      <c r="F328" s="213"/>
      <c r="G328" s="213"/>
      <c r="H328" s="157"/>
    </row>
    <row r="329" spans="1:8" s="49" customFormat="1" ht="7.5" customHeight="1">
      <c r="A329" s="55"/>
      <c r="B329" s="56"/>
      <c r="C329" s="57"/>
      <c r="D329" s="177"/>
      <c r="E329" s="58"/>
      <c r="F329" s="58"/>
      <c r="G329" s="58"/>
      <c r="H329" s="157"/>
    </row>
    <row r="330" spans="1:8" s="49" customFormat="1" ht="38.25" customHeight="1">
      <c r="A330" s="55"/>
      <c r="B330" s="51"/>
      <c r="C330" s="212"/>
      <c r="D330" s="213"/>
      <c r="E330" s="213"/>
      <c r="F330" s="213"/>
      <c r="G330" s="213"/>
      <c r="H330" s="157"/>
    </row>
    <row r="331" spans="1:8" s="49" customFormat="1" ht="39" customHeight="1">
      <c r="A331" s="55"/>
      <c r="B331" s="51"/>
      <c r="C331" s="212"/>
      <c r="D331" s="213"/>
      <c r="E331" s="213"/>
      <c r="F331" s="213"/>
      <c r="G331" s="213"/>
      <c r="H331" s="157"/>
    </row>
    <row r="332" spans="1:8" s="49" customFormat="1" ht="39.75" customHeight="1">
      <c r="A332" s="55"/>
      <c r="B332" s="51"/>
      <c r="C332" s="212"/>
      <c r="D332" s="213"/>
      <c r="E332" s="213"/>
      <c r="F332" s="213"/>
      <c r="G332" s="213"/>
      <c r="H332" s="157"/>
    </row>
    <row r="333" spans="1:8" s="49" customFormat="1" ht="23.25" customHeight="1">
      <c r="A333" s="87"/>
      <c r="B333" s="29"/>
      <c r="C333" s="28"/>
      <c r="D333" s="153"/>
      <c r="E333" s="1"/>
      <c r="F333" s="1"/>
      <c r="G333" s="1"/>
      <c r="H333" s="157"/>
    </row>
    <row r="334" spans="1:8" s="49" customFormat="1" ht="34.5" customHeight="1">
      <c r="A334" s="87"/>
      <c r="B334" s="29"/>
      <c r="C334" s="28"/>
      <c r="D334" s="153"/>
      <c r="E334" s="1"/>
      <c r="F334" s="1"/>
      <c r="G334" s="1"/>
      <c r="H334" s="157"/>
    </row>
    <row r="335" spans="1:8" s="49" customFormat="1" ht="7.5" customHeight="1">
      <c r="A335" s="87"/>
      <c r="B335" s="88"/>
      <c r="C335" s="88"/>
      <c r="D335" s="178"/>
      <c r="E335" s="6"/>
      <c r="F335" s="1"/>
      <c r="G335" s="1"/>
      <c r="H335" s="157"/>
    </row>
    <row r="336" spans="1:8" s="49" customFormat="1" ht="32.25" customHeight="1">
      <c r="A336" s="87"/>
      <c r="B336" s="88"/>
      <c r="C336" s="88"/>
      <c r="D336" s="178"/>
      <c r="E336" s="6"/>
      <c r="F336" s="1"/>
      <c r="G336" s="1"/>
      <c r="H336" s="157"/>
    </row>
    <row r="337" spans="1:8" s="49" customFormat="1" ht="7.5" customHeight="1">
      <c r="A337" s="88"/>
      <c r="B337" s="88"/>
      <c r="C337" s="88"/>
      <c r="D337" s="178"/>
      <c r="E337" s="6"/>
      <c r="F337" s="1"/>
      <c r="G337" s="1"/>
      <c r="H337" s="157"/>
    </row>
    <row r="338" spans="1:8" s="49" customFormat="1" ht="30.75" customHeight="1">
      <c r="A338" s="88"/>
      <c r="B338" s="88"/>
      <c r="C338" s="88"/>
      <c r="D338" s="178"/>
      <c r="E338" s="6"/>
      <c r="F338" s="1"/>
      <c r="G338" s="1"/>
      <c r="H338" s="157"/>
    </row>
    <row r="339" spans="1:8" s="49" customFormat="1" ht="7.5" customHeight="1">
      <c r="A339" s="88"/>
      <c r="B339" s="88"/>
      <c r="C339" s="88"/>
      <c r="D339" s="178"/>
      <c r="E339" s="6"/>
      <c r="F339" s="1"/>
      <c r="G339" s="1"/>
      <c r="H339" s="157"/>
    </row>
    <row r="340" spans="1:8" s="49" customFormat="1" ht="33" customHeight="1">
      <c r="A340" s="88"/>
      <c r="B340" s="88"/>
      <c r="C340" s="88"/>
      <c r="D340" s="178"/>
      <c r="E340" s="6"/>
      <c r="F340" s="1"/>
      <c r="G340" s="1"/>
      <c r="H340" s="157"/>
    </row>
    <row r="341" spans="1:8" s="49" customFormat="1" ht="5.25" customHeight="1">
      <c r="A341" s="88"/>
      <c r="B341" s="88"/>
      <c r="C341" s="88"/>
      <c r="D341" s="178"/>
      <c r="E341" s="6"/>
      <c r="F341" s="1"/>
      <c r="G341" s="1"/>
      <c r="H341" s="157"/>
    </row>
    <row r="342" spans="1:8" s="49" customFormat="1" ht="33" customHeight="1">
      <c r="A342" s="88"/>
      <c r="B342" s="88"/>
      <c r="C342" s="88"/>
      <c r="D342" s="178"/>
      <c r="E342" s="6"/>
      <c r="F342" s="1"/>
      <c r="G342" s="1"/>
      <c r="H342" s="157"/>
    </row>
    <row r="343" spans="1:8" s="49" customFormat="1" ht="35.25" customHeight="1">
      <c r="A343" s="88"/>
      <c r="B343" s="88"/>
      <c r="C343" s="88"/>
      <c r="D343" s="178"/>
      <c r="E343" s="6"/>
      <c r="F343" s="1"/>
      <c r="G343" s="1"/>
      <c r="H343" s="157"/>
    </row>
    <row r="344" spans="1:8" s="49" customFormat="1" ht="33.75" customHeight="1">
      <c r="A344" s="88"/>
      <c r="B344" s="88"/>
      <c r="C344" s="88"/>
      <c r="D344" s="178"/>
      <c r="E344" s="6"/>
      <c r="F344" s="1"/>
      <c r="G344" s="1"/>
      <c r="H344" s="157"/>
    </row>
    <row r="345" spans="1:5" ht="15.75">
      <c r="A345" s="88"/>
      <c r="B345" s="88"/>
      <c r="C345" s="88"/>
      <c r="D345" s="178"/>
      <c r="E345" s="6"/>
    </row>
    <row r="346" spans="1:4" ht="15.75">
      <c r="A346" s="88"/>
      <c r="B346" s="29"/>
      <c r="C346" s="28"/>
      <c r="D346" s="153"/>
    </row>
    <row r="347" spans="1:4" ht="15.75">
      <c r="A347" s="88"/>
      <c r="B347" s="29"/>
      <c r="C347" s="28"/>
      <c r="D347" s="153"/>
    </row>
    <row r="348" spans="1:4" ht="15.75">
      <c r="A348" s="28"/>
      <c r="B348" s="29"/>
      <c r="C348" s="28"/>
      <c r="D348" s="153"/>
    </row>
    <row r="349" spans="1:4" ht="15.75">
      <c r="A349" s="28"/>
      <c r="B349" s="29"/>
      <c r="C349" s="28"/>
      <c r="D349" s="153"/>
    </row>
    <row r="350" spans="1:4" ht="15.75">
      <c r="A350" s="28"/>
      <c r="B350" s="29"/>
      <c r="C350" s="28"/>
      <c r="D350" s="153"/>
    </row>
    <row r="351" spans="1:4" ht="15.75">
      <c r="A351" s="28"/>
      <c r="B351" s="29"/>
      <c r="C351" s="28"/>
      <c r="D351" s="153"/>
    </row>
    <row r="352" spans="1:4" ht="15.75">
      <c r="A352" s="28"/>
      <c r="B352" s="29"/>
      <c r="C352" s="28"/>
      <c r="D352" s="153"/>
    </row>
    <row r="353" spans="1:4" ht="15.75">
      <c r="A353" s="28"/>
      <c r="B353" s="29"/>
      <c r="C353" s="28"/>
      <c r="D353" s="153"/>
    </row>
    <row r="354" spans="1:4" ht="15.75">
      <c r="A354" s="28"/>
      <c r="B354" s="29"/>
      <c r="C354" s="28"/>
      <c r="D354" s="153"/>
    </row>
    <row r="355" spans="1:4" ht="15.75">
      <c r="A355" s="28"/>
      <c r="B355" s="29"/>
      <c r="C355" s="28"/>
      <c r="D355" s="153"/>
    </row>
    <row r="356" spans="1:4" ht="15.75">
      <c r="A356" s="28"/>
      <c r="B356" s="29"/>
      <c r="C356" s="28"/>
      <c r="D356" s="153"/>
    </row>
    <row r="357" spans="1:4" ht="15.75">
      <c r="A357" s="28"/>
      <c r="B357" s="29"/>
      <c r="C357" s="28"/>
      <c r="D357" s="153"/>
    </row>
    <row r="358" spans="1:4" ht="15" customHeight="1">
      <c r="A358" s="28"/>
      <c r="B358" s="29"/>
      <c r="C358" s="28"/>
      <c r="D358" s="153"/>
    </row>
    <row r="359" spans="1:4" ht="15.75">
      <c r="A359" s="28"/>
      <c r="B359" s="29"/>
      <c r="C359" s="28"/>
      <c r="D359" s="153"/>
    </row>
    <row r="360" spans="1:4" ht="15.75">
      <c r="A360" s="28"/>
      <c r="B360" s="29"/>
      <c r="C360" s="28"/>
      <c r="D360" s="153"/>
    </row>
    <row r="361" spans="1:4" ht="15.75">
      <c r="A361" s="28"/>
      <c r="B361" s="29"/>
      <c r="C361" s="28"/>
      <c r="D361" s="153"/>
    </row>
    <row r="362" spans="1:4" ht="15.75">
      <c r="A362" s="28"/>
      <c r="B362" s="29"/>
      <c r="C362" s="28"/>
      <c r="D362" s="153"/>
    </row>
    <row r="363" spans="1:4" ht="15.75">
      <c r="A363" s="28"/>
      <c r="B363" s="29"/>
      <c r="C363" s="28"/>
      <c r="D363" s="153"/>
    </row>
    <row r="364" spans="1:4" ht="15.75">
      <c r="A364" s="28"/>
      <c r="B364" s="29"/>
      <c r="C364" s="28"/>
      <c r="D364" s="153"/>
    </row>
    <row r="365" spans="1:4" ht="15.75">
      <c r="A365" s="28"/>
      <c r="B365" s="29"/>
      <c r="C365" s="28"/>
      <c r="D365" s="153"/>
    </row>
    <row r="366" spans="1:4" ht="15.75">
      <c r="A366" s="28"/>
      <c r="B366" s="29"/>
      <c r="C366" s="28"/>
      <c r="D366" s="153"/>
    </row>
    <row r="367" spans="1:4" ht="15.75">
      <c r="A367" s="28"/>
      <c r="B367" s="29"/>
      <c r="C367" s="28"/>
      <c r="D367" s="153"/>
    </row>
    <row r="368" spans="1:4" ht="15.75">
      <c r="A368" s="28"/>
      <c r="B368" s="29"/>
      <c r="C368" s="28"/>
      <c r="D368" s="153"/>
    </row>
    <row r="369" spans="1:4" ht="15.75">
      <c r="A369" s="28"/>
      <c r="B369" s="29"/>
      <c r="C369" s="28"/>
      <c r="D369" s="153"/>
    </row>
    <row r="370" spans="1:4" ht="15.75">
      <c r="A370" s="28"/>
      <c r="B370" s="29"/>
      <c r="C370" s="28"/>
      <c r="D370" s="153"/>
    </row>
    <row r="371" spans="1:4" ht="15.75">
      <c r="A371" s="28"/>
      <c r="B371" s="29"/>
      <c r="C371" s="28"/>
      <c r="D371" s="153"/>
    </row>
    <row r="372" spans="1:4" ht="15.75">
      <c r="A372" s="28"/>
      <c r="B372" s="29"/>
      <c r="C372" s="28"/>
      <c r="D372" s="153"/>
    </row>
    <row r="373" spans="1:4" ht="15.75">
      <c r="A373" s="28"/>
      <c r="B373" s="29"/>
      <c r="C373" s="28"/>
      <c r="D373" s="153"/>
    </row>
    <row r="374" spans="1:4" ht="15.75">
      <c r="A374" s="28"/>
      <c r="B374" s="29"/>
      <c r="C374" s="28"/>
      <c r="D374" s="153"/>
    </row>
    <row r="375" spans="1:4" ht="15.75">
      <c r="A375" s="28"/>
      <c r="B375" s="29"/>
      <c r="C375" s="28"/>
      <c r="D375" s="153"/>
    </row>
    <row r="376" spans="1:4" ht="15.75">
      <c r="A376" s="28"/>
      <c r="B376" s="29"/>
      <c r="C376" s="28"/>
      <c r="D376" s="153"/>
    </row>
    <row r="377" spans="1:4" ht="15.75">
      <c r="A377" s="28"/>
      <c r="B377" s="29"/>
      <c r="C377" s="28"/>
      <c r="D377" s="153"/>
    </row>
    <row r="378" spans="1:4" ht="15.75">
      <c r="A378" s="28"/>
      <c r="B378" s="29"/>
      <c r="C378" s="28"/>
      <c r="D378" s="153"/>
    </row>
    <row r="379" spans="1:4" ht="15.75">
      <c r="A379" s="28"/>
      <c r="B379" s="29"/>
      <c r="C379" s="28"/>
      <c r="D379" s="153"/>
    </row>
    <row r="380" spans="1:4" ht="15.75">
      <c r="A380" s="28"/>
      <c r="B380" s="29"/>
      <c r="C380" s="28"/>
      <c r="D380" s="153"/>
    </row>
    <row r="381" spans="1:4" ht="15.75">
      <c r="A381" s="28"/>
      <c r="B381" s="29"/>
      <c r="C381" s="28"/>
      <c r="D381" s="153"/>
    </row>
    <row r="382" spans="1:4" ht="15.75">
      <c r="A382" s="28"/>
      <c r="B382" s="29"/>
      <c r="C382" s="28"/>
      <c r="D382" s="153"/>
    </row>
    <row r="383" spans="1:4" ht="15.75">
      <c r="A383" s="28"/>
      <c r="B383" s="29"/>
      <c r="C383" s="28"/>
      <c r="D383" s="153"/>
    </row>
    <row r="384" spans="1:4" ht="15.75">
      <c r="A384" s="28"/>
      <c r="B384" s="29"/>
      <c r="C384" s="28"/>
      <c r="D384" s="153"/>
    </row>
    <row r="385" spans="1:4" ht="15.75">
      <c r="A385" s="28"/>
      <c r="B385" s="29"/>
      <c r="C385" s="28"/>
      <c r="D385" s="153"/>
    </row>
    <row r="386" spans="1:4" ht="15.75">
      <c r="A386" s="28"/>
      <c r="B386" s="29"/>
      <c r="C386" s="28"/>
      <c r="D386" s="153"/>
    </row>
    <row r="387" spans="1:4" ht="15.75">
      <c r="A387" s="28"/>
      <c r="B387" s="29"/>
      <c r="C387" s="28"/>
      <c r="D387" s="153"/>
    </row>
    <row r="388" spans="1:4" ht="15.75">
      <c r="A388" s="28"/>
      <c r="B388" s="29"/>
      <c r="C388" s="28"/>
      <c r="D388" s="153"/>
    </row>
    <row r="389" spans="1:4" ht="15.75">
      <c r="A389" s="28"/>
      <c r="B389" s="29"/>
      <c r="C389" s="28"/>
      <c r="D389" s="153"/>
    </row>
    <row r="390" spans="1:4" ht="15.75">
      <c r="A390" s="28"/>
      <c r="B390" s="29"/>
      <c r="C390" s="28"/>
      <c r="D390" s="153"/>
    </row>
    <row r="391" spans="1:4" ht="15.75">
      <c r="A391" s="28"/>
      <c r="B391" s="29"/>
      <c r="C391" s="28"/>
      <c r="D391" s="153"/>
    </row>
    <row r="392" spans="1:4" ht="15.75">
      <c r="A392" s="28"/>
      <c r="B392" s="29"/>
      <c r="C392" s="28"/>
      <c r="D392" s="153"/>
    </row>
    <row r="393" spans="1:4" ht="15.75">
      <c r="A393" s="28"/>
      <c r="B393" s="29"/>
      <c r="C393" s="28"/>
      <c r="D393" s="153"/>
    </row>
    <row r="394" spans="1:4" ht="15.75">
      <c r="A394" s="28"/>
      <c r="B394" s="29"/>
      <c r="C394" s="28"/>
      <c r="D394" s="153"/>
    </row>
    <row r="395" spans="1:4" ht="15.75">
      <c r="A395" s="28"/>
      <c r="B395" s="29"/>
      <c r="C395" s="28"/>
      <c r="D395" s="153"/>
    </row>
    <row r="396" spans="1:4" ht="15.75">
      <c r="A396" s="28"/>
      <c r="B396" s="29"/>
      <c r="C396" s="28"/>
      <c r="D396" s="153"/>
    </row>
    <row r="397" spans="1:4" ht="15.75">
      <c r="A397" s="28"/>
      <c r="B397" s="29"/>
      <c r="C397" s="28"/>
      <c r="D397" s="153"/>
    </row>
    <row r="398" spans="1:4" ht="15.75">
      <c r="A398" s="28"/>
      <c r="B398" s="29"/>
      <c r="C398" s="28"/>
      <c r="D398" s="153"/>
    </row>
    <row r="399" spans="1:4" ht="15.75">
      <c r="A399" s="28"/>
      <c r="B399" s="29"/>
      <c r="C399" s="28"/>
      <c r="D399" s="153"/>
    </row>
    <row r="400" spans="1:4" ht="15.75">
      <c r="A400" s="28"/>
      <c r="B400" s="29"/>
      <c r="C400" s="28"/>
      <c r="D400" s="153"/>
    </row>
    <row r="401" spans="1:4" ht="15.75">
      <c r="A401" s="28"/>
      <c r="B401" s="29"/>
      <c r="C401" s="28"/>
      <c r="D401" s="153"/>
    </row>
    <row r="402" spans="1:4" ht="15.75">
      <c r="A402" s="28"/>
      <c r="B402" s="29"/>
      <c r="C402" s="28"/>
      <c r="D402" s="153"/>
    </row>
    <row r="403" spans="1:4" ht="15.75">
      <c r="A403" s="28"/>
      <c r="B403" s="29"/>
      <c r="C403" s="28"/>
      <c r="D403" s="153"/>
    </row>
    <row r="404" spans="1:4" ht="15.75">
      <c r="A404" s="28"/>
      <c r="B404" s="29"/>
      <c r="C404" s="28"/>
      <c r="D404" s="153"/>
    </row>
    <row r="405" spans="1:4" ht="15.75">
      <c r="A405" s="28"/>
      <c r="B405" s="29"/>
      <c r="C405" s="28"/>
      <c r="D405" s="153"/>
    </row>
    <row r="406" spans="1:4" ht="15.75">
      <c r="A406" s="28"/>
      <c r="B406" s="29"/>
      <c r="C406" s="28"/>
      <c r="D406" s="153"/>
    </row>
    <row r="407" spans="1:4" ht="15.75">
      <c r="A407" s="28"/>
      <c r="B407" s="29"/>
      <c r="C407" s="28"/>
      <c r="D407" s="153"/>
    </row>
    <row r="408" spans="1:4" ht="15.75">
      <c r="A408" s="28"/>
      <c r="B408" s="29"/>
      <c r="C408" s="28"/>
      <c r="D408" s="153"/>
    </row>
    <row r="409" spans="1:4" ht="15.75">
      <c r="A409" s="28"/>
      <c r="B409" s="29"/>
      <c r="C409" s="28"/>
      <c r="D409" s="153"/>
    </row>
    <row r="410" spans="1:4" ht="15.75">
      <c r="A410" s="28"/>
      <c r="B410" s="29"/>
      <c r="C410" s="28"/>
      <c r="D410" s="153"/>
    </row>
    <row r="411" spans="1:4" ht="15.75">
      <c r="A411" s="28"/>
      <c r="B411" s="29"/>
      <c r="C411" s="28"/>
      <c r="D411" s="153"/>
    </row>
    <row r="412" spans="1:4" ht="15.75">
      <c r="A412" s="28"/>
      <c r="B412" s="29"/>
      <c r="C412" s="28"/>
      <c r="D412" s="153"/>
    </row>
    <row r="413" spans="1:4" ht="15.75">
      <c r="A413" s="28"/>
      <c r="B413" s="29"/>
      <c r="C413" s="28"/>
      <c r="D413" s="153"/>
    </row>
    <row r="414" spans="1:4" ht="15.75">
      <c r="A414" s="28"/>
      <c r="B414" s="29"/>
      <c r="C414" s="28"/>
      <c r="D414" s="153"/>
    </row>
    <row r="415" spans="1:4" ht="15.75">
      <c r="A415" s="28"/>
      <c r="B415" s="29"/>
      <c r="C415" s="28"/>
      <c r="D415" s="153"/>
    </row>
    <row r="416" spans="1:4" ht="15.75">
      <c r="A416" s="28"/>
      <c r="B416" s="29"/>
      <c r="C416" s="28"/>
      <c r="D416" s="153"/>
    </row>
    <row r="417" spans="1:4" ht="15.75">
      <c r="A417" s="28"/>
      <c r="B417" s="29"/>
      <c r="C417" s="28"/>
      <c r="D417" s="153"/>
    </row>
    <row r="418" spans="1:4" ht="15.75">
      <c r="A418" s="28"/>
      <c r="B418" s="29"/>
      <c r="C418" s="28"/>
      <c r="D418" s="153"/>
    </row>
    <row r="419" spans="1:4" ht="15.75">
      <c r="A419" s="28"/>
      <c r="B419" s="29"/>
      <c r="C419" s="28"/>
      <c r="D419" s="153"/>
    </row>
    <row r="420" spans="1:4" ht="15.75">
      <c r="A420" s="28"/>
      <c r="B420" s="29"/>
      <c r="C420" s="28"/>
      <c r="D420" s="153"/>
    </row>
    <row r="421" spans="1:4" ht="15.75">
      <c r="A421" s="28"/>
      <c r="B421" s="29"/>
      <c r="C421" s="28"/>
      <c r="D421" s="153"/>
    </row>
    <row r="422" spans="1:4" ht="15.75">
      <c r="A422" s="28"/>
      <c r="B422" s="29"/>
      <c r="C422" s="28"/>
      <c r="D422" s="153"/>
    </row>
    <row r="423" spans="1:4" ht="15.75">
      <c r="A423" s="28"/>
      <c r="B423" s="29"/>
      <c r="C423" s="28"/>
      <c r="D423" s="153"/>
    </row>
    <row r="424" spans="1:4" ht="15.75">
      <c r="A424" s="28"/>
      <c r="B424" s="29"/>
      <c r="C424" s="28"/>
      <c r="D424" s="153"/>
    </row>
    <row r="425" spans="1:4" ht="15.75">
      <c r="A425" s="28"/>
      <c r="B425" s="29"/>
      <c r="C425" s="28"/>
      <c r="D425" s="153"/>
    </row>
    <row r="426" spans="1:4" ht="15.75">
      <c r="A426" s="28"/>
      <c r="B426" s="29"/>
      <c r="C426" s="28"/>
      <c r="D426" s="153"/>
    </row>
    <row r="427" spans="1:4" ht="15.75">
      <c r="A427" s="28"/>
      <c r="B427" s="29"/>
      <c r="C427" s="28"/>
      <c r="D427" s="153"/>
    </row>
    <row r="428" spans="1:4" ht="15.75">
      <c r="A428" s="28"/>
      <c r="B428" s="29"/>
      <c r="C428" s="28"/>
      <c r="D428" s="153"/>
    </row>
    <row r="429" spans="1:4" ht="15.75">
      <c r="A429" s="28"/>
      <c r="B429" s="29"/>
      <c r="C429" s="28"/>
      <c r="D429" s="153"/>
    </row>
    <row r="430" spans="1:4" ht="15.75">
      <c r="A430" s="28"/>
      <c r="B430" s="29"/>
      <c r="C430" s="28"/>
      <c r="D430" s="153"/>
    </row>
    <row r="431" spans="1:4" ht="15.75">
      <c r="A431" s="28"/>
      <c r="B431" s="29"/>
      <c r="C431" s="28"/>
      <c r="D431" s="153"/>
    </row>
    <row r="432" spans="1:4" ht="15.75">
      <c r="A432" s="28"/>
      <c r="B432" s="29"/>
      <c r="C432" s="28"/>
      <c r="D432" s="153"/>
    </row>
    <row r="433" spans="1:4" ht="15.75">
      <c r="A433" s="28"/>
      <c r="B433" s="29"/>
      <c r="C433" s="28"/>
      <c r="D433" s="153"/>
    </row>
    <row r="434" spans="1:4" ht="15.75">
      <c r="A434" s="28"/>
      <c r="B434" s="29"/>
      <c r="C434" s="28"/>
      <c r="D434" s="153"/>
    </row>
    <row r="435" spans="1:4" ht="15.75">
      <c r="A435" s="28"/>
      <c r="B435" s="29"/>
      <c r="C435" s="28"/>
      <c r="D435" s="153"/>
    </row>
    <row r="436" spans="1:4" ht="15.75">
      <c r="A436" s="28"/>
      <c r="B436" s="29"/>
      <c r="C436" s="28"/>
      <c r="D436" s="153"/>
    </row>
    <row r="437" spans="1:4" ht="15.75">
      <c r="A437" s="28"/>
      <c r="B437" s="29"/>
      <c r="C437" s="28"/>
      <c r="D437" s="153"/>
    </row>
    <row r="438" spans="1:4" ht="15.75">
      <c r="A438" s="28"/>
      <c r="B438" s="29"/>
      <c r="C438" s="28"/>
      <c r="D438" s="153"/>
    </row>
    <row r="439" spans="1:4" ht="15.75">
      <c r="A439" s="28"/>
      <c r="B439" s="29"/>
      <c r="C439" s="28"/>
      <c r="D439" s="153"/>
    </row>
    <row r="440" spans="1:4" ht="15.75">
      <c r="A440" s="28"/>
      <c r="B440" s="29"/>
      <c r="C440" s="28"/>
      <c r="D440" s="153"/>
    </row>
    <row r="441" spans="1:4" ht="15.75">
      <c r="A441" s="28"/>
      <c r="B441" s="29"/>
      <c r="C441" s="28"/>
      <c r="D441" s="153"/>
    </row>
    <row r="442" spans="1:4" ht="15.75">
      <c r="A442" s="28"/>
      <c r="B442" s="29"/>
      <c r="C442" s="28"/>
      <c r="D442" s="153"/>
    </row>
    <row r="443" spans="1:4" ht="15.75">
      <c r="A443" s="28"/>
      <c r="B443" s="29"/>
      <c r="C443" s="28"/>
      <c r="D443" s="153"/>
    </row>
    <row r="444" spans="1:4" ht="15.75">
      <c r="A444" s="28"/>
      <c r="B444" s="29"/>
      <c r="C444" s="28"/>
      <c r="D444" s="153"/>
    </row>
    <row r="445" spans="1:4" ht="15.75">
      <c r="A445" s="28"/>
      <c r="B445" s="29"/>
      <c r="C445" s="28"/>
      <c r="D445" s="153"/>
    </row>
    <row r="446" spans="1:4" ht="15.75">
      <c r="A446" s="28"/>
      <c r="B446" s="29"/>
      <c r="C446" s="28"/>
      <c r="D446" s="153"/>
    </row>
    <row r="447" spans="1:4" ht="15.75">
      <c r="A447" s="28"/>
      <c r="B447" s="29"/>
      <c r="C447" s="28"/>
      <c r="D447" s="153"/>
    </row>
    <row r="448" spans="1:4" ht="15.75">
      <c r="A448" s="28"/>
      <c r="B448" s="29"/>
      <c r="C448" s="28"/>
      <c r="D448" s="153"/>
    </row>
    <row r="449" spans="1:4" ht="15.75">
      <c r="A449" s="28"/>
      <c r="B449" s="29"/>
      <c r="C449" s="28"/>
      <c r="D449" s="153"/>
    </row>
    <row r="450" spans="1:4" ht="15.75">
      <c r="A450" s="28"/>
      <c r="B450" s="29"/>
      <c r="C450" s="28"/>
      <c r="D450" s="153"/>
    </row>
    <row r="451" spans="1:4" ht="15.75">
      <c r="A451" s="28"/>
      <c r="B451" s="29"/>
      <c r="C451" s="28"/>
      <c r="D451" s="153"/>
    </row>
    <row r="452" spans="1:4" ht="15.75">
      <c r="A452" s="28"/>
      <c r="B452" s="29"/>
      <c r="C452" s="28"/>
      <c r="D452" s="153"/>
    </row>
    <row r="453" spans="1:4" ht="15.75">
      <c r="A453" s="28"/>
      <c r="B453" s="29"/>
      <c r="C453" s="28"/>
      <c r="D453" s="153"/>
    </row>
    <row r="454" spans="1:4" ht="15.75">
      <c r="A454" s="28"/>
      <c r="B454" s="29"/>
      <c r="C454" s="28"/>
      <c r="D454" s="153"/>
    </row>
    <row r="455" spans="1:4" ht="15.75">
      <c r="A455" s="28"/>
      <c r="B455" s="29"/>
      <c r="C455" s="28"/>
      <c r="D455" s="153"/>
    </row>
    <row r="456" spans="1:4" ht="15.75">
      <c r="A456" s="28"/>
      <c r="B456" s="29"/>
      <c r="C456" s="28"/>
      <c r="D456" s="153"/>
    </row>
    <row r="457" spans="1:4" ht="15.75">
      <c r="A457" s="28"/>
      <c r="B457" s="29"/>
      <c r="C457" s="28"/>
      <c r="D457" s="153"/>
    </row>
    <row r="458" spans="1:4" ht="15.75">
      <c r="A458" s="28"/>
      <c r="B458" s="29"/>
      <c r="C458" s="28"/>
      <c r="D458" s="153"/>
    </row>
    <row r="459" spans="1:4" ht="15.75">
      <c r="A459" s="28"/>
      <c r="B459" s="29"/>
      <c r="C459" s="28"/>
      <c r="D459" s="153"/>
    </row>
    <row r="460" spans="1:4" ht="15.75">
      <c r="A460" s="28"/>
      <c r="B460" s="29"/>
      <c r="C460" s="28"/>
      <c r="D460" s="153"/>
    </row>
    <row r="461" spans="1:4" ht="15.75">
      <c r="A461" s="28"/>
      <c r="B461" s="29"/>
      <c r="C461" s="28"/>
      <c r="D461" s="153"/>
    </row>
    <row r="462" spans="1:4" ht="15.75">
      <c r="A462" s="28"/>
      <c r="B462" s="29"/>
      <c r="C462" s="28"/>
      <c r="D462" s="153"/>
    </row>
    <row r="463" spans="1:4" ht="15.75">
      <c r="A463" s="28"/>
      <c r="B463" s="29"/>
      <c r="C463" s="28"/>
      <c r="D463" s="153"/>
    </row>
    <row r="464" spans="1:4" ht="15.75">
      <c r="A464" s="28"/>
      <c r="B464" s="29"/>
      <c r="C464" s="28"/>
      <c r="D464" s="153"/>
    </row>
    <row r="465" spans="1:4" ht="15.75">
      <c r="A465" s="28"/>
      <c r="B465" s="29"/>
      <c r="C465" s="28"/>
      <c r="D465" s="153"/>
    </row>
    <row r="466" spans="1:4" ht="15.75">
      <c r="A466" s="28"/>
      <c r="B466" s="29"/>
      <c r="C466" s="28"/>
      <c r="D466" s="153"/>
    </row>
    <row r="467" spans="1:4" ht="15.75">
      <c r="A467" s="28"/>
      <c r="B467" s="29"/>
      <c r="C467" s="28"/>
      <c r="D467" s="153"/>
    </row>
    <row r="468" spans="1:4" ht="15.75">
      <c r="A468" s="28"/>
      <c r="B468" s="29"/>
      <c r="C468" s="28"/>
      <c r="D468" s="153"/>
    </row>
    <row r="469" spans="1:4" ht="15.75">
      <c r="A469" s="28"/>
      <c r="B469" s="29"/>
      <c r="C469" s="28"/>
      <c r="D469" s="153"/>
    </row>
    <row r="470" spans="1:4" ht="15.75">
      <c r="A470" s="28"/>
      <c r="B470" s="29"/>
      <c r="C470" s="28"/>
      <c r="D470" s="153"/>
    </row>
    <row r="471" spans="1:4" ht="15.75">
      <c r="A471" s="28"/>
      <c r="B471" s="29"/>
      <c r="C471" s="28"/>
      <c r="D471" s="153"/>
    </row>
    <row r="472" spans="1:4" ht="15.75">
      <c r="A472" s="28"/>
      <c r="B472" s="29"/>
      <c r="C472" s="28"/>
      <c r="D472" s="153"/>
    </row>
    <row r="473" spans="1:4" ht="15.75">
      <c r="A473" s="28"/>
      <c r="B473" s="29"/>
      <c r="C473" s="28"/>
      <c r="D473" s="153"/>
    </row>
    <row r="474" spans="1:4" ht="15.75">
      <c r="A474" s="28"/>
      <c r="B474" s="29"/>
      <c r="C474" s="28"/>
      <c r="D474" s="153"/>
    </row>
    <row r="475" spans="1:4" ht="15.75">
      <c r="A475" s="28"/>
      <c r="B475" s="29"/>
      <c r="C475" s="28"/>
      <c r="D475" s="153"/>
    </row>
    <row r="476" spans="1:4" ht="15.75">
      <c r="A476" s="28"/>
      <c r="B476" s="29"/>
      <c r="C476" s="28"/>
      <c r="D476" s="153"/>
    </row>
    <row r="477" spans="1:4" ht="15.75">
      <c r="A477" s="28"/>
      <c r="B477" s="29"/>
      <c r="C477" s="28"/>
      <c r="D477" s="153"/>
    </row>
    <row r="478" spans="1:4" ht="15.75">
      <c r="A478" s="28"/>
      <c r="B478" s="29"/>
      <c r="C478" s="28"/>
      <c r="D478" s="153"/>
    </row>
    <row r="479" spans="1:4" ht="15.75">
      <c r="A479" s="28"/>
      <c r="B479" s="29"/>
      <c r="C479" s="28"/>
      <c r="D479" s="153"/>
    </row>
    <row r="480" spans="1:4" ht="15.75">
      <c r="A480" s="28"/>
      <c r="B480" s="29"/>
      <c r="C480" s="28"/>
      <c r="D480" s="153"/>
    </row>
    <row r="481" spans="1:4" ht="15.75">
      <c r="A481" s="28"/>
      <c r="B481" s="29"/>
      <c r="C481" s="28"/>
      <c r="D481" s="153"/>
    </row>
    <row r="482" spans="1:4" ht="15.75">
      <c r="A482" s="28"/>
      <c r="B482" s="29"/>
      <c r="C482" s="28"/>
      <c r="D482" s="153"/>
    </row>
    <row r="483" spans="1:4" ht="15.75">
      <c r="A483" s="28"/>
      <c r="B483" s="29"/>
      <c r="C483" s="28"/>
      <c r="D483" s="153"/>
    </row>
    <row r="484" spans="1:4" ht="15.75">
      <c r="A484" s="28"/>
      <c r="B484" s="29"/>
      <c r="C484" s="28"/>
      <c r="D484" s="153"/>
    </row>
    <row r="485" spans="1:4" ht="15.75">
      <c r="A485" s="28"/>
      <c r="B485" s="29"/>
      <c r="C485" s="28"/>
      <c r="D485" s="153"/>
    </row>
    <row r="486" spans="1:4" ht="15.75">
      <c r="A486" s="28"/>
      <c r="B486" s="29"/>
      <c r="C486" s="28"/>
      <c r="D486" s="153"/>
    </row>
    <row r="487" spans="1:4" ht="15.75">
      <c r="A487" s="28"/>
      <c r="B487" s="29"/>
      <c r="C487" s="28"/>
      <c r="D487" s="153"/>
    </row>
    <row r="488" spans="1:4" ht="15.75">
      <c r="A488" s="28"/>
      <c r="B488" s="29"/>
      <c r="C488" s="28"/>
      <c r="D488" s="153"/>
    </row>
    <row r="489" spans="1:4" ht="15.75">
      <c r="A489" s="28"/>
      <c r="B489" s="29"/>
      <c r="C489" s="28"/>
      <c r="D489" s="153"/>
    </row>
    <row r="490" spans="1:4" ht="15.75">
      <c r="A490" s="28"/>
      <c r="B490" s="29"/>
      <c r="C490" s="28"/>
      <c r="D490" s="153"/>
    </row>
    <row r="491" spans="1:4" ht="15.75">
      <c r="A491" s="28"/>
      <c r="B491" s="29"/>
      <c r="C491" s="28"/>
      <c r="D491" s="153"/>
    </row>
    <row r="492" spans="1:4" ht="15.75">
      <c r="A492" s="28"/>
      <c r="B492" s="29"/>
      <c r="C492" s="28"/>
      <c r="D492" s="153"/>
    </row>
    <row r="493" spans="1:4" ht="15.75">
      <c r="A493" s="28"/>
      <c r="B493" s="29"/>
      <c r="C493" s="28"/>
      <c r="D493" s="153"/>
    </row>
    <row r="494" spans="1:4" ht="15.75">
      <c r="A494" s="28"/>
      <c r="B494" s="29"/>
      <c r="C494" s="28"/>
      <c r="D494" s="153"/>
    </row>
    <row r="495" spans="1:4" ht="15.75">
      <c r="A495" s="28"/>
      <c r="B495" s="29"/>
      <c r="C495" s="28"/>
      <c r="D495" s="153"/>
    </row>
    <row r="496" spans="1:4" ht="15.75">
      <c r="A496" s="28"/>
      <c r="B496" s="29"/>
      <c r="C496" s="28"/>
      <c r="D496" s="153"/>
    </row>
    <row r="497" spans="1:4" ht="15.75">
      <c r="A497" s="28"/>
      <c r="B497" s="29"/>
      <c r="C497" s="28"/>
      <c r="D497" s="153"/>
    </row>
    <row r="498" spans="1:4" ht="15.75">
      <c r="A498" s="28"/>
      <c r="B498" s="29"/>
      <c r="C498" s="28"/>
      <c r="D498" s="153"/>
    </row>
    <row r="499" spans="1:4" ht="15.75">
      <c r="A499" s="28"/>
      <c r="B499" s="29"/>
      <c r="C499" s="28"/>
      <c r="D499" s="153"/>
    </row>
    <row r="500" spans="1:4" ht="15.75">
      <c r="A500" s="28"/>
      <c r="B500" s="29"/>
      <c r="C500" s="28"/>
      <c r="D500" s="153"/>
    </row>
    <row r="501" spans="1:4" ht="15.75">
      <c r="A501" s="28"/>
      <c r="B501" s="29"/>
      <c r="C501" s="28"/>
      <c r="D501" s="153"/>
    </row>
    <row r="502" spans="1:4" ht="15.75">
      <c r="A502" s="28"/>
      <c r="B502" s="29"/>
      <c r="C502" s="28"/>
      <c r="D502" s="153"/>
    </row>
    <row r="503" spans="1:4" ht="15.75">
      <c r="A503" s="28"/>
      <c r="B503" s="29"/>
      <c r="C503" s="28"/>
      <c r="D503" s="153"/>
    </row>
    <row r="504" spans="1:4" ht="15.75">
      <c r="A504" s="28"/>
      <c r="B504" s="29"/>
      <c r="C504" s="28"/>
      <c r="D504" s="153"/>
    </row>
    <row r="505" spans="1:4" ht="15.75">
      <c r="A505" s="28"/>
      <c r="B505" s="29"/>
      <c r="C505" s="28"/>
      <c r="D505" s="153"/>
    </row>
    <row r="506" spans="1:4" ht="15.75">
      <c r="A506" s="28"/>
      <c r="B506" s="29"/>
      <c r="C506" s="28"/>
      <c r="D506" s="153"/>
    </row>
    <row r="507" spans="1:4" ht="15.75">
      <c r="A507" s="28"/>
      <c r="B507" s="29"/>
      <c r="C507" s="28"/>
      <c r="D507" s="153"/>
    </row>
    <row r="508" spans="1:4" ht="15.75">
      <c r="A508" s="28"/>
      <c r="B508" s="29"/>
      <c r="C508" s="28"/>
      <c r="D508" s="153"/>
    </row>
    <row r="509" spans="1:4" ht="15.75">
      <c r="A509" s="28"/>
      <c r="B509" s="29"/>
      <c r="C509" s="28"/>
      <c r="D509" s="153"/>
    </row>
    <row r="510" spans="1:4" ht="15.75">
      <c r="A510" s="28"/>
      <c r="B510" s="29"/>
      <c r="C510" s="28"/>
      <c r="D510" s="153"/>
    </row>
    <row r="511" spans="1:4" ht="15.75">
      <c r="A511" s="28"/>
      <c r="B511" s="29"/>
      <c r="C511" s="28"/>
      <c r="D511" s="153"/>
    </row>
    <row r="512" spans="1:4" ht="15.75">
      <c r="A512" s="28"/>
      <c r="B512" s="29"/>
      <c r="C512" s="28"/>
      <c r="D512" s="153"/>
    </row>
    <row r="513" spans="1:4" ht="15.75">
      <c r="A513" s="28"/>
      <c r="B513" s="29"/>
      <c r="C513" s="28"/>
      <c r="D513" s="153"/>
    </row>
    <row r="514" spans="1:4" ht="15.75">
      <c r="A514" s="28"/>
      <c r="B514" s="29"/>
      <c r="C514" s="28"/>
      <c r="D514" s="153"/>
    </row>
    <row r="515" spans="1:4" ht="15.75">
      <c r="A515" s="28"/>
      <c r="B515" s="29"/>
      <c r="C515" s="28"/>
      <c r="D515" s="153"/>
    </row>
    <row r="516" spans="1:4" ht="15.75">
      <c r="A516" s="28"/>
      <c r="B516" s="29"/>
      <c r="C516" s="28"/>
      <c r="D516" s="153"/>
    </row>
    <row r="517" spans="1:4" ht="15.75">
      <c r="A517" s="28"/>
      <c r="B517" s="29"/>
      <c r="C517" s="28"/>
      <c r="D517" s="153"/>
    </row>
    <row r="518" spans="1:4" ht="15.75">
      <c r="A518" s="28"/>
      <c r="B518" s="29"/>
      <c r="C518" s="28"/>
      <c r="D518" s="153"/>
    </row>
    <row r="519" spans="1:4" ht="15.75">
      <c r="A519" s="28"/>
      <c r="B519" s="29"/>
      <c r="C519" s="28"/>
      <c r="D519" s="153"/>
    </row>
    <row r="520" spans="1:4" ht="15.75">
      <c r="A520" s="28"/>
      <c r="B520" s="29"/>
      <c r="C520" s="28"/>
      <c r="D520" s="153"/>
    </row>
    <row r="521" spans="1:4" ht="15.75">
      <c r="A521" s="28"/>
      <c r="B521" s="29"/>
      <c r="C521" s="28"/>
      <c r="D521" s="153"/>
    </row>
    <row r="522" spans="1:4" ht="15.75">
      <c r="A522" s="28"/>
      <c r="B522" s="29"/>
      <c r="C522" s="28"/>
      <c r="D522" s="153"/>
    </row>
    <row r="523" spans="1:4" ht="15.75">
      <c r="A523" s="28"/>
      <c r="B523" s="29"/>
      <c r="C523" s="28"/>
      <c r="D523" s="153"/>
    </row>
    <row r="524" spans="1:4" ht="15.75">
      <c r="A524" s="28"/>
      <c r="B524" s="29"/>
      <c r="C524" s="28"/>
      <c r="D524" s="153"/>
    </row>
    <row r="525" spans="1:4" ht="15.75">
      <c r="A525" s="28"/>
      <c r="B525" s="29"/>
      <c r="C525" s="28"/>
      <c r="D525" s="153"/>
    </row>
    <row r="526" spans="1:4" ht="15.75">
      <c r="A526" s="28"/>
      <c r="B526" s="29"/>
      <c r="C526" s="28"/>
      <c r="D526" s="153"/>
    </row>
    <row r="527" spans="1:4" ht="15.75">
      <c r="A527" s="28"/>
      <c r="B527" s="29"/>
      <c r="C527" s="28"/>
      <c r="D527" s="153"/>
    </row>
    <row r="528" spans="1:4" ht="15.75">
      <c r="A528" s="28"/>
      <c r="B528" s="29"/>
      <c r="C528" s="28"/>
      <c r="D528" s="153"/>
    </row>
    <row r="529" spans="1:4" ht="15.75">
      <c r="A529" s="28"/>
      <c r="B529" s="29"/>
      <c r="C529" s="28"/>
      <c r="D529" s="153"/>
    </row>
    <row r="530" spans="1:4" ht="15.75">
      <c r="A530" s="28"/>
      <c r="B530" s="29"/>
      <c r="C530" s="28"/>
      <c r="D530" s="153"/>
    </row>
    <row r="531" spans="1:4" ht="15.75">
      <c r="A531" s="28"/>
      <c r="B531" s="29"/>
      <c r="C531" s="28"/>
      <c r="D531" s="153"/>
    </row>
    <row r="532" spans="1:4" ht="15.75">
      <c r="A532" s="28"/>
      <c r="B532" s="29"/>
      <c r="C532" s="28"/>
      <c r="D532" s="153"/>
    </row>
    <row r="533" spans="1:4" ht="15.75">
      <c r="A533" s="28"/>
      <c r="B533" s="29"/>
      <c r="C533" s="28"/>
      <c r="D533" s="153"/>
    </row>
    <row r="534" spans="1:4" ht="15.75">
      <c r="A534" s="28"/>
      <c r="B534" s="29"/>
      <c r="C534" s="28"/>
      <c r="D534" s="153"/>
    </row>
    <row r="535" spans="1:4" ht="15.75">
      <c r="A535" s="28"/>
      <c r="B535" s="29"/>
      <c r="C535" s="28"/>
      <c r="D535" s="153"/>
    </row>
    <row r="536" spans="1:4" ht="15.75">
      <c r="A536" s="28"/>
      <c r="B536" s="29"/>
      <c r="C536" s="28"/>
      <c r="D536" s="153"/>
    </row>
    <row r="537" spans="1:4" ht="15.75">
      <c r="A537" s="28"/>
      <c r="B537" s="29"/>
      <c r="C537" s="28"/>
      <c r="D537" s="153"/>
    </row>
    <row r="538" spans="1:4" ht="15.75">
      <c r="A538" s="28"/>
      <c r="B538" s="29"/>
      <c r="C538" s="28"/>
      <c r="D538" s="153"/>
    </row>
    <row r="539" spans="1:4" ht="15.75">
      <c r="A539" s="28"/>
      <c r="B539" s="29"/>
      <c r="C539" s="28"/>
      <c r="D539" s="153"/>
    </row>
    <row r="540" spans="1:4" ht="15.75">
      <c r="A540" s="28"/>
      <c r="B540" s="29"/>
      <c r="C540" s="28"/>
      <c r="D540" s="153"/>
    </row>
    <row r="541" spans="1:4" ht="15.75">
      <c r="A541" s="28"/>
      <c r="B541" s="29"/>
      <c r="C541" s="28"/>
      <c r="D541" s="153"/>
    </row>
    <row r="542" spans="1:4" ht="15.75">
      <c r="A542" s="28"/>
      <c r="B542" s="29"/>
      <c r="C542" s="28"/>
      <c r="D542" s="153"/>
    </row>
    <row r="543" spans="1:4" ht="15.75">
      <c r="A543" s="28"/>
      <c r="B543" s="29"/>
      <c r="C543" s="28"/>
      <c r="D543" s="153"/>
    </row>
    <row r="544" spans="1:4" ht="15.75">
      <c r="A544" s="28"/>
      <c r="B544" s="29"/>
      <c r="C544" s="28"/>
      <c r="D544" s="153"/>
    </row>
    <row r="545" spans="1:4" ht="15.75">
      <c r="A545" s="28"/>
      <c r="B545" s="29"/>
      <c r="C545" s="28"/>
      <c r="D545" s="153"/>
    </row>
    <row r="546" spans="1:4" ht="15.75">
      <c r="A546" s="28"/>
      <c r="B546" s="29"/>
      <c r="C546" s="28"/>
      <c r="D546" s="153"/>
    </row>
    <row r="547" spans="1:4" ht="15.75">
      <c r="A547" s="28"/>
      <c r="B547" s="29"/>
      <c r="C547" s="28"/>
      <c r="D547" s="153"/>
    </row>
    <row r="548" spans="1:4" ht="15.75">
      <c r="A548" s="28"/>
      <c r="B548" s="29"/>
      <c r="C548" s="28"/>
      <c r="D548" s="153"/>
    </row>
    <row r="549" spans="1:4" ht="15.75">
      <c r="A549" s="28"/>
      <c r="B549" s="29"/>
      <c r="C549" s="28"/>
      <c r="D549" s="153"/>
    </row>
    <row r="550" spans="1:4" ht="15.75">
      <c r="A550" s="28"/>
      <c r="B550" s="29"/>
      <c r="C550" s="28"/>
      <c r="D550" s="153"/>
    </row>
    <row r="551" spans="1:4" ht="15.75">
      <c r="A551" s="28"/>
      <c r="B551" s="29"/>
      <c r="C551" s="28"/>
      <c r="D551" s="153"/>
    </row>
    <row r="552" spans="1:4" ht="15.75">
      <c r="A552" s="28"/>
      <c r="B552" s="29"/>
      <c r="C552" s="28"/>
      <c r="D552" s="153"/>
    </row>
    <row r="553" spans="1:4" ht="15.75">
      <c r="A553" s="28"/>
      <c r="B553" s="29"/>
      <c r="C553" s="28"/>
      <c r="D553" s="153"/>
    </row>
    <row r="554" spans="1:4" ht="15.75">
      <c r="A554" s="28"/>
      <c r="B554" s="29"/>
      <c r="C554" s="28"/>
      <c r="D554" s="153"/>
    </row>
    <row r="555" spans="1:4" ht="15.75">
      <c r="A555" s="28"/>
      <c r="B555" s="29"/>
      <c r="C555" s="28"/>
      <c r="D555" s="153"/>
    </row>
    <row r="556" spans="1:4" ht="15.75">
      <c r="A556" s="28"/>
      <c r="B556" s="29"/>
      <c r="C556" s="28"/>
      <c r="D556" s="153"/>
    </row>
    <row r="557" spans="1:4" ht="15.75">
      <c r="A557" s="28"/>
      <c r="B557" s="29"/>
      <c r="C557" s="28"/>
      <c r="D557" s="153"/>
    </row>
    <row r="558" spans="1:4" ht="15.75">
      <c r="A558" s="28"/>
      <c r="B558" s="29"/>
      <c r="C558" s="28"/>
      <c r="D558" s="153"/>
    </row>
    <row r="559" spans="1:4" ht="15.75">
      <c r="A559" s="28"/>
      <c r="B559" s="29"/>
      <c r="C559" s="28"/>
      <c r="D559" s="153"/>
    </row>
    <row r="560" spans="1:4" ht="15.75">
      <c r="A560" s="28"/>
      <c r="B560" s="29"/>
      <c r="C560" s="28"/>
      <c r="D560" s="153"/>
    </row>
    <row r="561" spans="1:4" ht="15.75">
      <c r="A561" s="28"/>
      <c r="B561" s="29"/>
      <c r="C561" s="28"/>
      <c r="D561" s="153"/>
    </row>
    <row r="562" spans="1:4" ht="15.75">
      <c r="A562" s="28"/>
      <c r="B562" s="29"/>
      <c r="C562" s="28"/>
      <c r="D562" s="153"/>
    </row>
    <row r="563" spans="1:4" ht="15.75">
      <c r="A563" s="28"/>
      <c r="B563" s="29"/>
      <c r="C563" s="28"/>
      <c r="D563" s="153"/>
    </row>
    <row r="564" spans="1:4" ht="15.75">
      <c r="A564" s="28"/>
      <c r="B564" s="29"/>
      <c r="C564" s="28"/>
      <c r="D564" s="153"/>
    </row>
    <row r="565" spans="1:4" ht="15.75">
      <c r="A565" s="28"/>
      <c r="B565" s="29"/>
      <c r="C565" s="28"/>
      <c r="D565" s="153"/>
    </row>
    <row r="566" spans="1:4" ht="15.75">
      <c r="A566" s="28"/>
      <c r="B566" s="29"/>
      <c r="C566" s="28"/>
      <c r="D566" s="153"/>
    </row>
    <row r="567" spans="1:4" ht="15.75">
      <c r="A567" s="28"/>
      <c r="B567" s="29"/>
      <c r="C567" s="28"/>
      <c r="D567" s="153"/>
    </row>
    <row r="568" spans="1:4" ht="15.75">
      <c r="A568" s="28"/>
      <c r="B568" s="29"/>
      <c r="C568" s="28"/>
      <c r="D568" s="153"/>
    </row>
    <row r="569" spans="1:4" ht="15.75">
      <c r="A569" s="28"/>
      <c r="B569" s="29"/>
      <c r="C569" s="28"/>
      <c r="D569" s="153"/>
    </row>
    <row r="570" spans="1:4" ht="15.75">
      <c r="A570" s="28"/>
      <c r="B570" s="29"/>
      <c r="C570" s="28"/>
      <c r="D570" s="153"/>
    </row>
    <row r="571" spans="1:4" ht="15.75">
      <c r="A571" s="28"/>
      <c r="B571" s="29"/>
      <c r="C571" s="28"/>
      <c r="D571" s="153"/>
    </row>
    <row r="572" spans="1:4" ht="15.75">
      <c r="A572" s="28"/>
      <c r="B572" s="29"/>
      <c r="C572" s="28"/>
      <c r="D572" s="153"/>
    </row>
    <row r="573" spans="1:4" ht="15.75">
      <c r="A573" s="28"/>
      <c r="B573" s="29"/>
      <c r="C573" s="28"/>
      <c r="D573" s="153"/>
    </row>
    <row r="574" spans="1:4" ht="15.75">
      <c r="A574" s="28"/>
      <c r="B574" s="29"/>
      <c r="C574" s="28"/>
      <c r="D574" s="153"/>
    </row>
    <row r="575" spans="1:4" ht="15.75">
      <c r="A575" s="28"/>
      <c r="B575" s="29"/>
      <c r="C575" s="28"/>
      <c r="D575" s="153"/>
    </row>
    <row r="576" spans="1:4" ht="15.75">
      <c r="A576" s="28"/>
      <c r="B576" s="29"/>
      <c r="C576" s="28"/>
      <c r="D576" s="153"/>
    </row>
    <row r="577" spans="1:4" ht="15.75">
      <c r="A577" s="28"/>
      <c r="B577" s="29"/>
      <c r="C577" s="28"/>
      <c r="D577" s="153"/>
    </row>
    <row r="578" spans="1:4" ht="15.75">
      <c r="A578" s="28"/>
      <c r="B578" s="29"/>
      <c r="C578" s="28"/>
      <c r="D578" s="153"/>
    </row>
    <row r="579" spans="1:4" ht="15.75">
      <c r="A579" s="28"/>
      <c r="B579" s="29"/>
      <c r="C579" s="28"/>
      <c r="D579" s="153"/>
    </row>
    <row r="580" spans="1:4" ht="15.75">
      <c r="A580" s="28"/>
      <c r="B580" s="29"/>
      <c r="C580" s="28"/>
      <c r="D580" s="153"/>
    </row>
    <row r="581" spans="1:4" ht="15.75">
      <c r="A581" s="28"/>
      <c r="B581" s="29"/>
      <c r="C581" s="28"/>
      <c r="D581" s="153"/>
    </row>
    <row r="582" spans="1:4" ht="15.75">
      <c r="A582" s="28"/>
      <c r="B582" s="29"/>
      <c r="C582" s="28"/>
      <c r="D582" s="153"/>
    </row>
    <row r="583" spans="1:4" ht="15.75">
      <c r="A583" s="28"/>
      <c r="B583" s="29"/>
      <c r="C583" s="28"/>
      <c r="D583" s="153"/>
    </row>
    <row r="584" spans="1:4" ht="15.75">
      <c r="A584" s="28"/>
      <c r="B584" s="29"/>
      <c r="C584" s="28"/>
      <c r="D584" s="153"/>
    </row>
    <row r="585" spans="1:4" ht="15.75">
      <c r="A585" s="28"/>
      <c r="B585" s="29"/>
      <c r="C585" s="28"/>
      <c r="D585" s="153"/>
    </row>
    <row r="586" spans="1:4" ht="15.75">
      <c r="A586" s="28"/>
      <c r="B586" s="29"/>
      <c r="C586" s="28"/>
      <c r="D586" s="153"/>
    </row>
    <row r="587" spans="1:4" ht="15.75">
      <c r="A587" s="28"/>
      <c r="B587" s="29"/>
      <c r="C587" s="28"/>
      <c r="D587" s="153"/>
    </row>
    <row r="588" spans="1:4" ht="15.75">
      <c r="A588" s="28"/>
      <c r="B588" s="29"/>
      <c r="C588" s="28"/>
      <c r="D588" s="153"/>
    </row>
    <row r="589" spans="1:4" ht="15.75">
      <c r="A589" s="28"/>
      <c r="B589" s="29"/>
      <c r="C589" s="28"/>
      <c r="D589" s="153"/>
    </row>
    <row r="590" spans="1:4" ht="15.75">
      <c r="A590" s="28"/>
      <c r="B590" s="29"/>
      <c r="C590" s="28"/>
      <c r="D590" s="153"/>
    </row>
    <row r="591" spans="1:4" ht="15.75">
      <c r="A591" s="28"/>
      <c r="B591" s="29"/>
      <c r="C591" s="28"/>
      <c r="D591" s="153"/>
    </row>
    <row r="592" spans="1:4" ht="15.75">
      <c r="A592" s="28"/>
      <c r="B592" s="29"/>
      <c r="C592" s="28"/>
      <c r="D592" s="153"/>
    </row>
    <row r="593" spans="1:4" ht="15.75">
      <c r="A593" s="28"/>
      <c r="B593" s="29"/>
      <c r="C593" s="28"/>
      <c r="D593" s="153"/>
    </row>
    <row r="594" spans="1:4" ht="15.75">
      <c r="A594" s="28"/>
      <c r="B594" s="29"/>
      <c r="C594" s="28"/>
      <c r="D594" s="153"/>
    </row>
    <row r="595" spans="1:4" ht="15.75">
      <c r="A595" s="28"/>
      <c r="B595" s="29"/>
      <c r="C595" s="28"/>
      <c r="D595" s="153"/>
    </row>
    <row r="596" spans="1:4" ht="15.75">
      <c r="A596" s="28"/>
      <c r="B596" s="29"/>
      <c r="C596" s="28"/>
      <c r="D596" s="153"/>
    </row>
    <row r="597" spans="1:4" ht="15.75">
      <c r="A597" s="28"/>
      <c r="B597" s="29"/>
      <c r="C597" s="28"/>
      <c r="D597" s="153"/>
    </row>
    <row r="598" spans="1:4" ht="15.75">
      <c r="A598" s="28"/>
      <c r="B598" s="29"/>
      <c r="C598" s="28"/>
      <c r="D598" s="153"/>
    </row>
    <row r="599" spans="1:4" ht="15.75">
      <c r="A599" s="28"/>
      <c r="B599" s="29"/>
      <c r="C599" s="28"/>
      <c r="D599" s="153"/>
    </row>
    <row r="600" spans="1:4" ht="15.75">
      <c r="A600" s="28"/>
      <c r="B600" s="29"/>
      <c r="C600" s="28"/>
      <c r="D600" s="153"/>
    </row>
    <row r="601" spans="1:4" ht="15.75">
      <c r="A601" s="28"/>
      <c r="B601" s="29"/>
      <c r="C601" s="28"/>
      <c r="D601" s="153"/>
    </row>
    <row r="602" spans="1:4" ht="15.75">
      <c r="A602" s="28"/>
      <c r="B602" s="29"/>
      <c r="C602" s="28"/>
      <c r="D602" s="153"/>
    </row>
    <row r="603" spans="1:4" ht="15.75">
      <c r="A603" s="28"/>
      <c r="B603" s="29"/>
      <c r="C603" s="28"/>
      <c r="D603" s="153"/>
    </row>
    <row r="604" spans="1:4" ht="15.75">
      <c r="A604" s="28"/>
      <c r="B604" s="29"/>
      <c r="C604" s="28"/>
      <c r="D604" s="153"/>
    </row>
    <row r="605" spans="1:4" ht="15.75">
      <c r="A605" s="28"/>
      <c r="B605" s="29"/>
      <c r="C605" s="28"/>
      <c r="D605" s="153"/>
    </row>
    <row r="606" spans="1:4" ht="15.75">
      <c r="A606" s="28"/>
      <c r="B606" s="29"/>
      <c r="C606" s="28"/>
      <c r="D606" s="153"/>
    </row>
    <row r="607" spans="1:4" ht="15.75">
      <c r="A607" s="28"/>
      <c r="B607" s="29"/>
      <c r="C607" s="28"/>
      <c r="D607" s="153"/>
    </row>
    <row r="608" spans="1:4" ht="15.75">
      <c r="A608" s="28"/>
      <c r="B608" s="29"/>
      <c r="C608" s="28"/>
      <c r="D608" s="153"/>
    </row>
    <row r="609" spans="1:4" ht="15.75">
      <c r="A609" s="28"/>
      <c r="B609" s="29"/>
      <c r="C609" s="28"/>
      <c r="D609" s="153"/>
    </row>
    <row r="610" spans="1:4" ht="15.75">
      <c r="A610" s="28"/>
      <c r="B610" s="29"/>
      <c r="C610" s="28"/>
      <c r="D610" s="153"/>
    </row>
    <row r="611" spans="1:4" ht="15.75">
      <c r="A611" s="28"/>
      <c r="B611" s="29"/>
      <c r="C611" s="28"/>
      <c r="D611" s="153"/>
    </row>
    <row r="612" spans="1:4" ht="15.75">
      <c r="A612" s="28"/>
      <c r="B612" s="29"/>
      <c r="C612" s="28"/>
      <c r="D612" s="153"/>
    </row>
    <row r="613" spans="1:4" ht="15.75">
      <c r="A613" s="28"/>
      <c r="B613" s="29"/>
      <c r="C613" s="28"/>
      <c r="D613" s="153"/>
    </row>
    <row r="614" spans="1:4" ht="15.75">
      <c r="A614" s="28"/>
      <c r="B614" s="29"/>
      <c r="C614" s="28"/>
      <c r="D614" s="153"/>
    </row>
    <row r="615" spans="1:4" ht="15.75">
      <c r="A615" s="28"/>
      <c r="B615" s="29"/>
      <c r="C615" s="28"/>
      <c r="D615" s="153"/>
    </row>
    <row r="616" spans="1:4" ht="15.75">
      <c r="A616" s="28"/>
      <c r="B616" s="29"/>
      <c r="C616" s="28"/>
      <c r="D616" s="153"/>
    </row>
    <row r="617" spans="1:4" ht="15.75">
      <c r="A617" s="28"/>
      <c r="B617" s="29"/>
      <c r="C617" s="28"/>
      <c r="D617" s="153"/>
    </row>
    <row r="618" spans="1:4" ht="15.75">
      <c r="A618" s="28"/>
      <c r="B618" s="29"/>
      <c r="C618" s="28"/>
      <c r="D618" s="153"/>
    </row>
    <row r="619" spans="1:4" ht="15.75">
      <c r="A619" s="28"/>
      <c r="B619" s="29"/>
      <c r="C619" s="28"/>
      <c r="D619" s="153"/>
    </row>
    <row r="620" spans="1:4" ht="15.75">
      <c r="A620" s="28"/>
      <c r="B620" s="29"/>
      <c r="C620" s="28"/>
      <c r="D620" s="153"/>
    </row>
    <row r="621" spans="1:4" ht="15.75">
      <c r="A621" s="28"/>
      <c r="B621" s="29"/>
      <c r="C621" s="28"/>
      <c r="D621" s="153"/>
    </row>
    <row r="622" spans="1:4" ht="15.75">
      <c r="A622" s="28"/>
      <c r="B622" s="29"/>
      <c r="C622" s="28"/>
      <c r="D622" s="153"/>
    </row>
    <row r="623" spans="1:4" ht="15.75">
      <c r="A623" s="28"/>
      <c r="B623" s="29"/>
      <c r="C623" s="28"/>
      <c r="D623" s="153"/>
    </row>
    <row r="624" spans="1:4" ht="15.75">
      <c r="A624" s="28"/>
      <c r="B624" s="29"/>
      <c r="C624" s="28"/>
      <c r="D624" s="153"/>
    </row>
    <row r="625" spans="1:4" ht="15.75">
      <c r="A625" s="28"/>
      <c r="B625" s="29"/>
      <c r="C625" s="28"/>
      <c r="D625" s="153"/>
    </row>
    <row r="626" spans="1:4" ht="15.75">
      <c r="A626" s="28"/>
      <c r="B626" s="29"/>
      <c r="C626" s="28"/>
      <c r="D626" s="153"/>
    </row>
    <row r="627" spans="1:4" ht="15.75">
      <c r="A627" s="28"/>
      <c r="B627" s="29"/>
      <c r="C627" s="28"/>
      <c r="D627" s="153"/>
    </row>
    <row r="628" spans="1:4" ht="15.75">
      <c r="A628" s="28"/>
      <c r="B628" s="29"/>
      <c r="C628" s="28"/>
      <c r="D628" s="153"/>
    </row>
    <row r="629" spans="1:4" ht="15.75">
      <c r="A629" s="28"/>
      <c r="B629" s="29"/>
      <c r="C629" s="28"/>
      <c r="D629" s="153"/>
    </row>
    <row r="630" spans="1:4" ht="15.75">
      <c r="A630" s="28"/>
      <c r="B630" s="29"/>
      <c r="C630" s="28"/>
      <c r="D630" s="153"/>
    </row>
    <row r="631" spans="1:4" ht="15.75">
      <c r="A631" s="28"/>
      <c r="B631" s="29"/>
      <c r="C631" s="28"/>
      <c r="D631" s="153"/>
    </row>
    <row r="632" spans="1:4" ht="15.75">
      <c r="A632" s="28"/>
      <c r="B632" s="29"/>
      <c r="C632" s="28"/>
      <c r="D632" s="153"/>
    </row>
    <row r="633" spans="1:4" ht="15.75">
      <c r="A633" s="28"/>
      <c r="B633" s="29"/>
      <c r="C633" s="28"/>
      <c r="D633" s="153"/>
    </row>
    <row r="634" spans="1:4" ht="15.75">
      <c r="A634" s="28"/>
      <c r="B634" s="29"/>
      <c r="C634" s="28"/>
      <c r="D634" s="153"/>
    </row>
    <row r="635" spans="1:4" ht="15.75">
      <c r="A635" s="28"/>
      <c r="B635" s="29"/>
      <c r="C635" s="28"/>
      <c r="D635" s="153"/>
    </row>
    <row r="636" spans="1:4" ht="15.75">
      <c r="A636" s="28"/>
      <c r="B636" s="29"/>
      <c r="C636" s="28"/>
      <c r="D636" s="153"/>
    </row>
    <row r="637" spans="1:4" ht="15.75">
      <c r="A637" s="28"/>
      <c r="B637" s="29"/>
      <c r="C637" s="28"/>
      <c r="D637" s="153"/>
    </row>
    <row r="638" spans="1:4" ht="15.75">
      <c r="A638" s="28"/>
      <c r="B638" s="29"/>
      <c r="C638" s="28"/>
      <c r="D638" s="153"/>
    </row>
    <row r="639" spans="1:4" ht="15.75">
      <c r="A639" s="28"/>
      <c r="B639" s="29"/>
      <c r="C639" s="28"/>
      <c r="D639" s="153"/>
    </row>
    <row r="640" spans="1:4" ht="15.75">
      <c r="A640" s="28"/>
      <c r="B640" s="29"/>
      <c r="C640" s="28"/>
      <c r="D640" s="153"/>
    </row>
    <row r="641" spans="1:4" ht="15.75">
      <c r="A641" s="28"/>
      <c r="B641" s="29"/>
      <c r="C641" s="28"/>
      <c r="D641" s="153"/>
    </row>
    <row r="642" spans="1:4" ht="15.75">
      <c r="A642" s="28"/>
      <c r="B642" s="29"/>
      <c r="C642" s="28"/>
      <c r="D642" s="153"/>
    </row>
    <row r="643" spans="1:4" ht="15.75">
      <c r="A643" s="28"/>
      <c r="B643" s="29"/>
      <c r="C643" s="28"/>
      <c r="D643" s="153"/>
    </row>
    <row r="644" spans="1:4" ht="15.75">
      <c r="A644" s="28"/>
      <c r="B644" s="29"/>
      <c r="C644" s="28"/>
      <c r="D644" s="153"/>
    </row>
    <row r="645" spans="1:4" ht="15.75">
      <c r="A645" s="28"/>
      <c r="B645" s="29"/>
      <c r="C645" s="28"/>
      <c r="D645" s="153"/>
    </row>
    <row r="646" spans="1:4" ht="15.75">
      <c r="A646" s="28"/>
      <c r="B646" s="29"/>
      <c r="C646" s="28"/>
      <c r="D646" s="153"/>
    </row>
    <row r="647" spans="1:4" ht="15.75">
      <c r="A647" s="28"/>
      <c r="B647" s="29"/>
      <c r="C647" s="28"/>
      <c r="D647" s="153"/>
    </row>
    <row r="648" spans="1:4" ht="15.75">
      <c r="A648" s="28"/>
      <c r="B648" s="29"/>
      <c r="C648" s="28"/>
      <c r="D648" s="153"/>
    </row>
    <row r="649" spans="1:4" ht="15.75">
      <c r="A649" s="28"/>
      <c r="B649" s="29"/>
      <c r="C649" s="28"/>
      <c r="D649" s="153"/>
    </row>
    <row r="650" spans="1:4" ht="15.75">
      <c r="A650" s="28"/>
      <c r="B650" s="29"/>
      <c r="C650" s="28"/>
      <c r="D650" s="153"/>
    </row>
    <row r="651" spans="1:4" ht="15.75">
      <c r="A651" s="28"/>
      <c r="B651" s="29"/>
      <c r="C651" s="28"/>
      <c r="D651" s="153"/>
    </row>
    <row r="652" spans="1:4" ht="15.75">
      <c r="A652" s="28"/>
      <c r="B652" s="29"/>
      <c r="C652" s="28"/>
      <c r="D652" s="153"/>
    </row>
    <row r="653" spans="1:3" ht="15.75">
      <c r="A653" s="28"/>
      <c r="B653" s="29"/>
      <c r="C653" s="28"/>
    </row>
    <row r="654" spans="1:3" ht="15.75">
      <c r="A654" s="28"/>
      <c r="B654" s="29"/>
      <c r="C654" s="28"/>
    </row>
    <row r="655" spans="1:3" ht="15.75">
      <c r="A655" s="28"/>
      <c r="B655" s="29"/>
      <c r="C655" s="28"/>
    </row>
    <row r="656" spans="1:3" ht="15.75">
      <c r="A656" s="28"/>
      <c r="B656" s="29"/>
      <c r="C656" s="28"/>
    </row>
    <row r="657" spans="1:3" ht="15.75">
      <c r="A657" s="28"/>
      <c r="B657" s="29"/>
      <c r="C657" s="28"/>
    </row>
    <row r="658" spans="1:3" ht="15.75">
      <c r="A658" s="28"/>
      <c r="B658" s="29"/>
      <c r="C658" s="28"/>
    </row>
    <row r="659" spans="1:3" ht="15.75">
      <c r="A659" s="28"/>
      <c r="B659" s="29"/>
      <c r="C659" s="28"/>
    </row>
    <row r="660" spans="1:3" ht="15.75">
      <c r="A660" s="28"/>
      <c r="B660" s="29"/>
      <c r="C660" s="28"/>
    </row>
    <row r="661" spans="1:3" ht="15.75">
      <c r="A661" s="28"/>
      <c r="B661" s="29"/>
      <c r="C661" s="28"/>
    </row>
    <row r="662" spans="1:3" ht="15.75">
      <c r="A662" s="28"/>
      <c r="B662" s="29"/>
      <c r="C662" s="28"/>
    </row>
    <row r="663" spans="1:3" ht="15.75">
      <c r="A663" s="28"/>
      <c r="B663" s="29"/>
      <c r="C663" s="28"/>
    </row>
    <row r="664" spans="1:3" ht="15.75">
      <c r="A664" s="28"/>
      <c r="B664" s="29"/>
      <c r="C664" s="28"/>
    </row>
    <row r="665" spans="1:3" ht="15.75">
      <c r="A665" s="28"/>
      <c r="B665" s="29"/>
      <c r="C665" s="28"/>
    </row>
    <row r="666" spans="1:3" ht="15.75">
      <c r="A666" s="28"/>
      <c r="B666" s="29"/>
      <c r="C666" s="28"/>
    </row>
    <row r="667" spans="1:3" ht="15.75">
      <c r="A667" s="28"/>
      <c r="B667" s="29"/>
      <c r="C667" s="28"/>
    </row>
    <row r="668" spans="1:3" ht="15.75">
      <c r="A668" s="28"/>
      <c r="B668" s="29"/>
      <c r="C668" s="28"/>
    </row>
    <row r="669" spans="1:3" ht="15.75">
      <c r="A669" s="28"/>
      <c r="B669" s="29"/>
      <c r="C669" s="28"/>
    </row>
    <row r="670" spans="1:3" ht="15.75">
      <c r="A670" s="28"/>
      <c r="B670" s="29"/>
      <c r="C670" s="28"/>
    </row>
    <row r="671" spans="1:3" ht="15.75">
      <c r="A671" s="28"/>
      <c r="B671" s="29"/>
      <c r="C671" s="28"/>
    </row>
    <row r="672" spans="1:3" ht="15.75">
      <c r="A672" s="28"/>
      <c r="B672" s="29"/>
      <c r="C672" s="28"/>
    </row>
    <row r="673" spans="1:3" ht="15.75">
      <c r="A673" s="28"/>
      <c r="B673" s="29"/>
      <c r="C673" s="28"/>
    </row>
    <row r="674" spans="1:3" ht="15.75">
      <c r="A674" s="28"/>
      <c r="B674" s="29"/>
      <c r="C674" s="28"/>
    </row>
    <row r="675" spans="1:3" ht="15.75">
      <c r="A675" s="28"/>
      <c r="B675" s="29"/>
      <c r="C675" s="28"/>
    </row>
    <row r="676" spans="1:3" ht="15.75">
      <c r="A676" s="28"/>
      <c r="B676" s="29"/>
      <c r="C676" s="28"/>
    </row>
    <row r="677" spans="1:3" ht="15.75">
      <c r="A677" s="28"/>
      <c r="B677" s="29"/>
      <c r="C677" s="28"/>
    </row>
    <row r="678" spans="1:3" ht="15.75">
      <c r="A678" s="28"/>
      <c r="B678" s="29"/>
      <c r="C678" s="28"/>
    </row>
    <row r="679" spans="1:3" ht="15.75">
      <c r="A679" s="28"/>
      <c r="B679" s="29"/>
      <c r="C679" s="28"/>
    </row>
    <row r="680" spans="1:3" ht="15.75">
      <c r="A680" s="28"/>
      <c r="B680" s="29"/>
      <c r="C680" s="28"/>
    </row>
    <row r="681" spans="1:3" ht="15.75">
      <c r="A681" s="28"/>
      <c r="B681" s="29"/>
      <c r="C681" s="28"/>
    </row>
    <row r="682" spans="1:3" ht="15.75">
      <c r="A682" s="28"/>
      <c r="B682" s="29"/>
      <c r="C682" s="28"/>
    </row>
    <row r="683" spans="1:3" ht="15.75">
      <c r="A683" s="28"/>
      <c r="B683" s="29"/>
      <c r="C683" s="28"/>
    </row>
    <row r="684" spans="1:3" ht="15.75">
      <c r="A684" s="28"/>
      <c r="B684" s="29"/>
      <c r="C684" s="28"/>
    </row>
    <row r="685" spans="1:3" ht="15.75">
      <c r="A685" s="28"/>
      <c r="B685" s="29"/>
      <c r="C685" s="28"/>
    </row>
    <row r="686" spans="1:3" ht="15.75">
      <c r="A686" s="28"/>
      <c r="B686" s="29"/>
      <c r="C686" s="28"/>
    </row>
    <row r="687" spans="1:3" ht="15.75">
      <c r="A687" s="28"/>
      <c r="B687" s="29"/>
      <c r="C687" s="28"/>
    </row>
    <row r="688" spans="1:3" ht="15.75">
      <c r="A688" s="28"/>
      <c r="B688" s="29"/>
      <c r="C688" s="28"/>
    </row>
    <row r="689" spans="1:3" ht="15.75">
      <c r="A689" s="28"/>
      <c r="B689" s="29"/>
      <c r="C689" s="28"/>
    </row>
    <row r="690" spans="1:3" ht="15.75">
      <c r="A690" s="28"/>
      <c r="B690" s="29"/>
      <c r="C690" s="28"/>
    </row>
    <row r="691" spans="1:3" ht="15.75">
      <c r="A691" s="28"/>
      <c r="B691" s="29"/>
      <c r="C691" s="28"/>
    </row>
    <row r="692" spans="1:3" ht="15.75">
      <c r="A692" s="28"/>
      <c r="B692" s="29"/>
      <c r="C692" s="28"/>
    </row>
    <row r="693" spans="1:3" ht="15.75">
      <c r="A693" s="28"/>
      <c r="B693" s="29"/>
      <c r="C693" s="28"/>
    </row>
    <row r="694" spans="1:3" ht="15.75">
      <c r="A694" s="28"/>
      <c r="B694" s="29"/>
      <c r="C694" s="28"/>
    </row>
    <row r="695" spans="1:3" ht="15.75">
      <c r="A695" s="28"/>
      <c r="B695" s="29"/>
      <c r="C695" s="28"/>
    </row>
    <row r="696" spans="1:3" ht="15.75">
      <c r="A696" s="28"/>
      <c r="B696" s="29"/>
      <c r="C696" s="28"/>
    </row>
    <row r="697" spans="1:3" ht="15.75">
      <c r="A697" s="28"/>
      <c r="B697" s="29"/>
      <c r="C697" s="28"/>
    </row>
    <row r="698" spans="1:3" ht="15.75">
      <c r="A698" s="28"/>
      <c r="B698" s="29"/>
      <c r="C698" s="28"/>
    </row>
    <row r="699" spans="1:3" ht="15.75">
      <c r="A699" s="28"/>
      <c r="B699" s="29"/>
      <c r="C699" s="28"/>
    </row>
    <row r="700" spans="1:3" ht="15.75">
      <c r="A700" s="28"/>
      <c r="B700" s="29"/>
      <c r="C700" s="28"/>
    </row>
    <row r="701" spans="1:3" ht="15.75">
      <c r="A701" s="28"/>
      <c r="B701" s="29"/>
      <c r="C701" s="28"/>
    </row>
    <row r="702" spans="1:3" ht="15.75">
      <c r="A702" s="28"/>
      <c r="B702" s="29"/>
      <c r="C702" s="28"/>
    </row>
    <row r="703" spans="1:3" ht="15.75">
      <c r="A703" s="28"/>
      <c r="B703" s="29"/>
      <c r="C703" s="28"/>
    </row>
    <row r="704" spans="1:3" ht="15.75">
      <c r="A704" s="28"/>
      <c r="B704" s="29"/>
      <c r="C704" s="28"/>
    </row>
    <row r="705" spans="1:3" ht="15.75">
      <c r="A705" s="28"/>
      <c r="B705" s="29"/>
      <c r="C705" s="28"/>
    </row>
    <row r="706" spans="1:3" ht="15.75">
      <c r="A706" s="28"/>
      <c r="B706" s="29"/>
      <c r="C706" s="28"/>
    </row>
    <row r="707" spans="1:3" ht="15.75">
      <c r="A707" s="28"/>
      <c r="B707" s="29"/>
      <c r="C707" s="28"/>
    </row>
    <row r="708" spans="1:3" ht="15.75">
      <c r="A708" s="28"/>
      <c r="B708" s="29"/>
      <c r="C708" s="28"/>
    </row>
    <row r="709" spans="1:3" ht="15.75">
      <c r="A709" s="28"/>
      <c r="B709" s="29"/>
      <c r="C709" s="28"/>
    </row>
    <row r="710" spans="1:3" ht="15.75">
      <c r="A710" s="28"/>
      <c r="B710" s="29"/>
      <c r="C710" s="28"/>
    </row>
    <row r="711" spans="1:3" ht="15.75">
      <c r="A711" s="28"/>
      <c r="B711" s="29"/>
      <c r="C711" s="28"/>
    </row>
    <row r="712" spans="1:3" ht="15.75">
      <c r="A712" s="28"/>
      <c r="B712" s="29"/>
      <c r="C712" s="28"/>
    </row>
    <row r="713" spans="1:3" ht="15.75">
      <c r="A713" s="28"/>
      <c r="B713" s="29"/>
      <c r="C713" s="28"/>
    </row>
    <row r="714" spans="1:3" ht="15.75">
      <c r="A714" s="28"/>
      <c r="B714" s="29"/>
      <c r="C714" s="28"/>
    </row>
    <row r="715" spans="1:3" ht="15.75">
      <c r="A715" s="28"/>
      <c r="B715" s="29"/>
      <c r="C715" s="28"/>
    </row>
    <row r="716" spans="1:3" ht="15.75">
      <c r="A716" s="28"/>
      <c r="B716" s="29"/>
      <c r="C716" s="28"/>
    </row>
    <row r="717" spans="1:3" ht="15.75">
      <c r="A717" s="28"/>
      <c r="B717" s="29"/>
      <c r="C717" s="28"/>
    </row>
    <row r="718" spans="1:3" ht="15.75">
      <c r="A718" s="28"/>
      <c r="B718" s="29"/>
      <c r="C718" s="28"/>
    </row>
    <row r="719" spans="1:3" ht="15.75">
      <c r="A719" s="28"/>
      <c r="B719" s="29"/>
      <c r="C719" s="28"/>
    </row>
    <row r="720" spans="1:3" ht="15.75">
      <c r="A720" s="28"/>
      <c r="B720" s="29"/>
      <c r="C720" s="28"/>
    </row>
    <row r="721" spans="1:3" ht="15.75">
      <c r="A721" s="28"/>
      <c r="B721" s="29"/>
      <c r="C721" s="28"/>
    </row>
    <row r="722" spans="1:3" ht="15.75">
      <c r="A722" s="28"/>
      <c r="B722" s="29"/>
      <c r="C722" s="28"/>
    </row>
    <row r="723" spans="1:3" ht="15.75">
      <c r="A723" s="28"/>
      <c r="B723" s="29"/>
      <c r="C723" s="28"/>
    </row>
    <row r="724" spans="1:3" ht="15.75">
      <c r="A724" s="28"/>
      <c r="B724" s="29"/>
      <c r="C724" s="28"/>
    </row>
    <row r="725" spans="1:3" ht="15.75">
      <c r="A725" s="28"/>
      <c r="B725" s="29"/>
      <c r="C725" s="28"/>
    </row>
    <row r="726" spans="1:3" ht="15.75">
      <c r="A726" s="28"/>
      <c r="B726" s="29"/>
      <c r="C726" s="28"/>
    </row>
    <row r="727" spans="1:3" ht="15.75">
      <c r="A727" s="28"/>
      <c r="B727" s="29"/>
      <c r="C727" s="28"/>
    </row>
    <row r="728" spans="1:3" ht="15.75">
      <c r="A728" s="28"/>
      <c r="B728" s="29"/>
      <c r="C728" s="28"/>
    </row>
    <row r="729" spans="1:3" ht="15.75">
      <c r="A729" s="28"/>
      <c r="B729" s="29"/>
      <c r="C729" s="28"/>
    </row>
    <row r="730" spans="1:3" ht="15.75">
      <c r="A730" s="28"/>
      <c r="B730" s="29"/>
      <c r="C730" s="28"/>
    </row>
    <row r="731" spans="1:3" ht="15.75">
      <c r="A731" s="28"/>
      <c r="B731" s="29"/>
      <c r="C731" s="28"/>
    </row>
    <row r="732" spans="1:3" ht="15.75">
      <c r="A732" s="28"/>
      <c r="B732" s="29"/>
      <c r="C732" s="28"/>
    </row>
    <row r="733" spans="1:3" ht="15.75">
      <c r="A733" s="28"/>
      <c r="B733" s="29"/>
      <c r="C733" s="28"/>
    </row>
    <row r="734" spans="1:3" ht="15.75">
      <c r="A734" s="28"/>
      <c r="B734" s="29"/>
      <c r="C734" s="28"/>
    </row>
    <row r="735" spans="1:3" ht="15.75">
      <c r="A735" s="28"/>
      <c r="B735" s="29"/>
      <c r="C735" s="28"/>
    </row>
    <row r="736" spans="1:3" ht="15.75">
      <c r="A736" s="28"/>
      <c r="B736" s="29"/>
      <c r="C736" s="28"/>
    </row>
    <row r="737" spans="1:3" ht="15.75">
      <c r="A737" s="28"/>
      <c r="B737" s="29"/>
      <c r="C737" s="28"/>
    </row>
    <row r="738" spans="1:3" ht="15.75">
      <c r="A738" s="28"/>
      <c r="B738" s="29"/>
      <c r="C738" s="28"/>
    </row>
    <row r="739" spans="1:3" ht="15.75">
      <c r="A739" s="28"/>
      <c r="B739" s="29"/>
      <c r="C739" s="28"/>
    </row>
    <row r="740" spans="1:3" ht="15.75">
      <c r="A740" s="28"/>
      <c r="B740" s="29"/>
      <c r="C740" s="28"/>
    </row>
    <row r="741" spans="1:3" ht="15.75">
      <c r="A741" s="28"/>
      <c r="B741" s="29"/>
      <c r="C741" s="28"/>
    </row>
    <row r="742" spans="1:3" ht="15.75">
      <c r="A742" s="28"/>
      <c r="B742" s="29"/>
      <c r="C742" s="28"/>
    </row>
    <row r="743" spans="1:3" ht="15.75">
      <c r="A743" s="28"/>
      <c r="B743" s="29"/>
      <c r="C743" s="28"/>
    </row>
    <row r="744" spans="1:3" ht="15.75">
      <c r="A744" s="28"/>
      <c r="B744" s="29"/>
      <c r="C744" s="28"/>
    </row>
    <row r="745" spans="1:3" ht="15.75">
      <c r="A745" s="28"/>
      <c r="B745" s="29"/>
      <c r="C745" s="28"/>
    </row>
    <row r="746" spans="1:3" ht="15.75">
      <c r="A746" s="28"/>
      <c r="B746" s="29"/>
      <c r="C746" s="28"/>
    </row>
    <row r="747" spans="1:3" ht="15.75">
      <c r="A747" s="28"/>
      <c r="B747" s="29"/>
      <c r="C747" s="28"/>
    </row>
    <row r="748" spans="1:3" ht="15.75">
      <c r="A748" s="28"/>
      <c r="B748" s="29"/>
      <c r="C748" s="28"/>
    </row>
    <row r="749" spans="1:3" ht="15.75">
      <c r="A749" s="28"/>
      <c r="B749" s="29"/>
      <c r="C749" s="28"/>
    </row>
    <row r="750" spans="1:3" ht="15.75">
      <c r="A750" s="28"/>
      <c r="B750" s="29"/>
      <c r="C750" s="28"/>
    </row>
    <row r="751" spans="1:3" ht="15.75">
      <c r="A751" s="28"/>
      <c r="B751" s="29"/>
      <c r="C751" s="28"/>
    </row>
    <row r="752" spans="1:3" ht="15.75">
      <c r="A752" s="28"/>
      <c r="B752" s="29"/>
      <c r="C752" s="28"/>
    </row>
    <row r="753" spans="1:3" ht="15.75">
      <c r="A753" s="28"/>
      <c r="B753" s="29"/>
      <c r="C753" s="28"/>
    </row>
    <row r="754" spans="1:3" ht="15.75">
      <c r="A754" s="28"/>
      <c r="B754" s="29"/>
      <c r="C754" s="28"/>
    </row>
    <row r="755" spans="1:3" ht="15.75">
      <c r="A755" s="28"/>
      <c r="B755" s="29"/>
      <c r="C755" s="28"/>
    </row>
    <row r="756" spans="1:3" ht="15.75">
      <c r="A756" s="28"/>
      <c r="B756" s="29"/>
      <c r="C756" s="28"/>
    </row>
    <row r="757" spans="1:3" ht="15.75">
      <c r="A757" s="28"/>
      <c r="B757" s="29"/>
      <c r="C757" s="28"/>
    </row>
    <row r="758" spans="1:3" ht="15.75">
      <c r="A758" s="28"/>
      <c r="B758" s="29"/>
      <c r="C758" s="28"/>
    </row>
    <row r="759" spans="1:3" ht="15.75">
      <c r="A759" s="28"/>
      <c r="B759" s="29"/>
      <c r="C759" s="28"/>
    </row>
    <row r="760" spans="1:3" ht="15.75">
      <c r="A760" s="28"/>
      <c r="B760" s="29"/>
      <c r="C760" s="28"/>
    </row>
    <row r="761" spans="1:3" ht="15.75">
      <c r="A761" s="28"/>
      <c r="B761" s="29"/>
      <c r="C761" s="28"/>
    </row>
    <row r="762" spans="1:3" ht="15.75">
      <c r="A762" s="28"/>
      <c r="B762" s="29"/>
      <c r="C762" s="28"/>
    </row>
    <row r="763" spans="1:3" ht="15.75">
      <c r="A763" s="28"/>
      <c r="B763" s="29"/>
      <c r="C763" s="28"/>
    </row>
    <row r="764" spans="1:3" ht="15.75">
      <c r="A764" s="28"/>
      <c r="B764" s="29"/>
      <c r="C764" s="28"/>
    </row>
    <row r="765" spans="1:3" ht="15.75">
      <c r="A765" s="28"/>
      <c r="B765" s="29"/>
      <c r="C765" s="28"/>
    </row>
    <row r="766" spans="1:3" ht="15.75">
      <c r="A766" s="28"/>
      <c r="B766" s="29"/>
      <c r="C766" s="28"/>
    </row>
    <row r="767" spans="1:3" ht="15.75">
      <c r="A767" s="28"/>
      <c r="B767" s="29"/>
      <c r="C767" s="28"/>
    </row>
    <row r="768" spans="1:3" ht="15.75">
      <c r="A768" s="28"/>
      <c r="B768" s="29"/>
      <c r="C768" s="28"/>
    </row>
    <row r="769" spans="1:3" ht="15.75">
      <c r="A769" s="28"/>
      <c r="B769" s="29"/>
      <c r="C769" s="28"/>
    </row>
    <row r="770" spans="1:3" ht="15.75">
      <c r="A770" s="28"/>
      <c r="B770" s="29"/>
      <c r="C770" s="28"/>
    </row>
    <row r="771" spans="1:3" ht="15.75">
      <c r="A771" s="28"/>
      <c r="B771" s="29"/>
      <c r="C771" s="28"/>
    </row>
    <row r="772" spans="1:3" ht="15.75">
      <c r="A772" s="28"/>
      <c r="B772" s="29"/>
      <c r="C772" s="28"/>
    </row>
    <row r="773" spans="1:3" ht="15.75">
      <c r="A773" s="28"/>
      <c r="B773" s="29"/>
      <c r="C773" s="28"/>
    </row>
    <row r="774" spans="1:3" ht="15.75">
      <c r="A774" s="28"/>
      <c r="B774" s="29"/>
      <c r="C774" s="28"/>
    </row>
    <row r="775" spans="1:3" ht="15.75">
      <c r="A775" s="28"/>
      <c r="B775" s="29"/>
      <c r="C775" s="28"/>
    </row>
    <row r="776" spans="1:3" ht="15.75">
      <c r="A776" s="28"/>
      <c r="B776" s="29"/>
      <c r="C776" s="28"/>
    </row>
    <row r="777" spans="1:3" ht="15.75">
      <c r="A777" s="28"/>
      <c r="B777" s="29"/>
      <c r="C777" s="28"/>
    </row>
    <row r="778" spans="1:3" ht="15.75">
      <c r="A778" s="28"/>
      <c r="B778" s="29"/>
      <c r="C778" s="28"/>
    </row>
    <row r="779" spans="1:3" ht="15.75">
      <c r="A779" s="28"/>
      <c r="B779" s="29"/>
      <c r="C779" s="28"/>
    </row>
    <row r="780" spans="1:3" ht="15.75">
      <c r="A780" s="28"/>
      <c r="B780" s="29"/>
      <c r="C780" s="28"/>
    </row>
    <row r="781" spans="1:3" ht="15.75">
      <c r="A781" s="28"/>
      <c r="B781" s="29"/>
      <c r="C781" s="28"/>
    </row>
    <row r="782" spans="1:3" ht="15.75">
      <c r="A782" s="28"/>
      <c r="B782" s="29"/>
      <c r="C782" s="28"/>
    </row>
    <row r="783" spans="1:3" ht="15.75">
      <c r="A783" s="28"/>
      <c r="B783" s="29"/>
      <c r="C783" s="28"/>
    </row>
    <row r="784" spans="1:3" ht="15.75">
      <c r="A784" s="28"/>
      <c r="B784" s="29"/>
      <c r="C784" s="28"/>
    </row>
    <row r="785" spans="1:3" ht="15.75">
      <c r="A785" s="28"/>
      <c r="B785" s="29"/>
      <c r="C785" s="28"/>
    </row>
    <row r="786" spans="1:3" ht="15.75">
      <c r="A786" s="28"/>
      <c r="B786" s="29"/>
      <c r="C786" s="28"/>
    </row>
    <row r="787" spans="1:3" ht="15.75">
      <c r="A787" s="28"/>
      <c r="B787" s="29"/>
      <c r="C787" s="28"/>
    </row>
    <row r="788" spans="1:3" ht="15.75">
      <c r="A788" s="28"/>
      <c r="B788" s="29"/>
      <c r="C788" s="28"/>
    </row>
    <row r="789" spans="1:3" ht="15.75">
      <c r="A789" s="28"/>
      <c r="B789" s="29"/>
      <c r="C789" s="28"/>
    </row>
    <row r="790" spans="1:3" ht="15.75">
      <c r="A790" s="28"/>
      <c r="B790" s="29"/>
      <c r="C790" s="28"/>
    </row>
    <row r="791" spans="1:3" ht="15.75">
      <c r="A791" s="28"/>
      <c r="B791" s="29"/>
      <c r="C791" s="28"/>
    </row>
    <row r="792" spans="1:3" ht="15.75">
      <c r="A792" s="28"/>
      <c r="B792" s="29"/>
      <c r="C792" s="28"/>
    </row>
    <row r="793" spans="1:3" ht="15.75">
      <c r="A793" s="28"/>
      <c r="B793" s="29"/>
      <c r="C793" s="28"/>
    </row>
    <row r="794" spans="1:3" ht="15.75">
      <c r="A794" s="28"/>
      <c r="B794" s="29"/>
      <c r="C794" s="28"/>
    </row>
    <row r="795" spans="1:3" ht="15.75">
      <c r="A795" s="28"/>
      <c r="B795" s="29"/>
      <c r="C795" s="28"/>
    </row>
    <row r="796" spans="1:3" ht="15.75">
      <c r="A796" s="28"/>
      <c r="B796" s="29"/>
      <c r="C796" s="28"/>
    </row>
    <row r="797" spans="1:3" ht="15.75">
      <c r="A797" s="28"/>
      <c r="B797" s="29"/>
      <c r="C797" s="28"/>
    </row>
    <row r="798" spans="1:3" ht="15.75">
      <c r="A798" s="28"/>
      <c r="B798" s="29"/>
      <c r="C798" s="28"/>
    </row>
    <row r="799" spans="1:3" ht="15.75">
      <c r="A799" s="28"/>
      <c r="B799" s="29"/>
      <c r="C799" s="28"/>
    </row>
    <row r="800" spans="1:3" ht="15.75">
      <c r="A800" s="28"/>
      <c r="B800" s="29"/>
      <c r="C800" s="28"/>
    </row>
    <row r="801" spans="1:3" ht="15.75">
      <c r="A801" s="28"/>
      <c r="B801" s="29"/>
      <c r="C801" s="28"/>
    </row>
    <row r="802" spans="1:3" ht="15.75">
      <c r="A802" s="28"/>
      <c r="B802" s="29"/>
      <c r="C802" s="28"/>
    </row>
    <row r="803" spans="1:3" ht="15.75">
      <c r="A803" s="28"/>
      <c r="B803" s="29"/>
      <c r="C803" s="28"/>
    </row>
    <row r="804" spans="1:3" ht="15.75">
      <c r="A804" s="28"/>
      <c r="B804" s="29"/>
      <c r="C804" s="28"/>
    </row>
    <row r="805" spans="1:3" ht="15.75">
      <c r="A805" s="28"/>
      <c r="B805" s="29"/>
      <c r="C805" s="28"/>
    </row>
    <row r="806" spans="1:3" ht="15.75">
      <c r="A806" s="28"/>
      <c r="B806" s="29"/>
      <c r="C806" s="28"/>
    </row>
    <row r="807" spans="1:3" ht="15.75">
      <c r="A807" s="28"/>
      <c r="B807" s="29"/>
      <c r="C807" s="28"/>
    </row>
    <row r="808" spans="1:3" ht="15.75">
      <c r="A808" s="28"/>
      <c r="B808" s="29"/>
      <c r="C808" s="28"/>
    </row>
    <row r="809" spans="1:3" ht="15.75">
      <c r="A809" s="28"/>
      <c r="B809" s="29"/>
      <c r="C809" s="28"/>
    </row>
    <row r="810" spans="1:3" ht="15.75">
      <c r="A810" s="28"/>
      <c r="B810" s="29"/>
      <c r="C810" s="28"/>
    </row>
    <row r="811" spans="1:3" ht="15.75">
      <c r="A811" s="28"/>
      <c r="B811" s="29"/>
      <c r="C811" s="28"/>
    </row>
    <row r="812" spans="1:3" ht="15.75">
      <c r="A812" s="28"/>
      <c r="B812" s="29"/>
      <c r="C812" s="28"/>
    </row>
    <row r="813" spans="1:3" ht="15.75">
      <c r="A813" s="28"/>
      <c r="B813" s="29"/>
      <c r="C813" s="28"/>
    </row>
    <row r="814" spans="1:3" ht="15.75">
      <c r="A814" s="28"/>
      <c r="B814" s="29"/>
      <c r="C814" s="28"/>
    </row>
    <row r="815" spans="1:3" ht="15.75">
      <c r="A815" s="28"/>
      <c r="B815" s="29"/>
      <c r="C815" s="28"/>
    </row>
    <row r="816" spans="1:3" ht="15.75">
      <c r="A816" s="28"/>
      <c r="B816" s="29"/>
      <c r="C816" s="28"/>
    </row>
    <row r="817" spans="1:3" ht="15.75">
      <c r="A817" s="28"/>
      <c r="B817" s="29"/>
      <c r="C817" s="28"/>
    </row>
    <row r="818" spans="1:3" ht="15.75">
      <c r="A818" s="28"/>
      <c r="B818" s="29"/>
      <c r="C818" s="28"/>
    </row>
    <row r="819" spans="1:3" ht="15.75">
      <c r="A819" s="28"/>
      <c r="B819" s="29"/>
      <c r="C819" s="28"/>
    </row>
    <row r="820" spans="1:3" ht="15.75">
      <c r="A820" s="28"/>
      <c r="B820" s="29"/>
      <c r="C820" s="28"/>
    </row>
    <row r="821" spans="1:3" ht="15.75">
      <c r="A821" s="28"/>
      <c r="B821" s="29"/>
      <c r="C821" s="28"/>
    </row>
    <row r="822" spans="1:3" ht="15.75">
      <c r="A822" s="28"/>
      <c r="B822" s="29"/>
      <c r="C822" s="28"/>
    </row>
    <row r="823" spans="1:3" ht="15.75">
      <c r="A823" s="28"/>
      <c r="B823" s="29"/>
      <c r="C823" s="28"/>
    </row>
    <row r="824" spans="1:3" ht="15.75">
      <c r="A824" s="28"/>
      <c r="B824" s="29"/>
      <c r="C824" s="28"/>
    </row>
    <row r="825" spans="1:3" ht="15.75">
      <c r="A825" s="28"/>
      <c r="B825" s="29"/>
      <c r="C825" s="28"/>
    </row>
    <row r="826" spans="1:3" ht="15.75">
      <c r="A826" s="28"/>
      <c r="B826" s="29"/>
      <c r="C826" s="28"/>
    </row>
    <row r="827" spans="1:3" ht="15.75">
      <c r="A827" s="28"/>
      <c r="B827" s="29"/>
      <c r="C827" s="28"/>
    </row>
    <row r="828" spans="1:3" ht="15.75">
      <c r="A828" s="28"/>
      <c r="B828" s="29"/>
      <c r="C828" s="28"/>
    </row>
    <row r="829" spans="1:3" ht="15.75">
      <c r="A829" s="28"/>
      <c r="B829" s="29"/>
      <c r="C829" s="28"/>
    </row>
    <row r="830" spans="1:3" ht="15.75">
      <c r="A830" s="28"/>
      <c r="B830" s="29"/>
      <c r="C830" s="28"/>
    </row>
    <row r="831" spans="1:3" ht="15.75">
      <c r="A831" s="28"/>
      <c r="B831" s="29"/>
      <c r="C831" s="28"/>
    </row>
    <row r="832" spans="1:3" ht="15.75">
      <c r="A832" s="28"/>
      <c r="B832" s="29"/>
      <c r="C832" s="28"/>
    </row>
    <row r="833" spans="1:3" ht="15.75">
      <c r="A833" s="28"/>
      <c r="B833" s="29"/>
      <c r="C833" s="28"/>
    </row>
    <row r="834" spans="1:3" ht="15.75">
      <c r="A834" s="28"/>
      <c r="B834" s="29"/>
      <c r="C834" s="28"/>
    </row>
    <row r="835" spans="1:3" ht="15.75">
      <c r="A835" s="28"/>
      <c r="B835" s="29"/>
      <c r="C835" s="28"/>
    </row>
    <row r="836" spans="1:3" ht="15.75">
      <c r="A836" s="28"/>
      <c r="B836" s="29"/>
      <c r="C836" s="28"/>
    </row>
    <row r="837" spans="1:3" ht="15.75">
      <c r="A837" s="28"/>
      <c r="B837" s="29"/>
      <c r="C837" s="28"/>
    </row>
    <row r="838" spans="1:3" ht="15.75">
      <c r="A838" s="28"/>
      <c r="B838" s="29"/>
      <c r="C838" s="28"/>
    </row>
    <row r="839" spans="1:3" ht="15.75">
      <c r="A839" s="28"/>
      <c r="B839" s="29"/>
      <c r="C839" s="28"/>
    </row>
    <row r="840" spans="1:3" ht="15.75">
      <c r="A840" s="28"/>
      <c r="B840" s="29"/>
      <c r="C840" s="28"/>
    </row>
    <row r="841" spans="1:3" ht="15.75">
      <c r="A841" s="28"/>
      <c r="B841" s="29"/>
      <c r="C841" s="28"/>
    </row>
    <row r="842" spans="1:3" ht="15.75">
      <c r="A842" s="28"/>
      <c r="B842" s="29"/>
      <c r="C842" s="28"/>
    </row>
    <row r="843" spans="1:3" ht="15.75">
      <c r="A843" s="28"/>
      <c r="B843" s="29"/>
      <c r="C843" s="28"/>
    </row>
    <row r="844" spans="1:3" ht="15.75">
      <c r="A844" s="28"/>
      <c r="B844" s="29"/>
      <c r="C844" s="28"/>
    </row>
    <row r="845" spans="1:3" ht="15.75">
      <c r="A845" s="28"/>
      <c r="B845" s="29"/>
      <c r="C845" s="28"/>
    </row>
    <row r="846" spans="1:3" ht="15.75">
      <c r="A846" s="28"/>
      <c r="B846" s="29"/>
      <c r="C846" s="28"/>
    </row>
    <row r="847" spans="1:3" ht="15.75">
      <c r="A847" s="28"/>
      <c r="B847" s="29"/>
      <c r="C847" s="28"/>
    </row>
    <row r="848" spans="1:3" ht="15.75">
      <c r="A848" s="28"/>
      <c r="B848" s="29"/>
      <c r="C848" s="28"/>
    </row>
    <row r="849" spans="1:3" ht="15.75">
      <c r="A849" s="28"/>
      <c r="B849" s="29"/>
      <c r="C849" s="28"/>
    </row>
    <row r="850" spans="1:3" ht="15.75">
      <c r="A850" s="28"/>
      <c r="B850" s="29"/>
      <c r="C850" s="28"/>
    </row>
    <row r="851" spans="1:3" ht="15.75">
      <c r="A851" s="28"/>
      <c r="B851" s="29"/>
      <c r="C851" s="28"/>
    </row>
    <row r="852" spans="1:3" ht="15.75">
      <c r="A852" s="28"/>
      <c r="B852" s="29"/>
      <c r="C852" s="28"/>
    </row>
    <row r="853" spans="1:3" ht="15.75">
      <c r="A853" s="28"/>
      <c r="B853" s="29"/>
      <c r="C853" s="28"/>
    </row>
    <row r="854" spans="1:3" ht="15.75">
      <c r="A854" s="28"/>
      <c r="B854" s="29"/>
      <c r="C854" s="28"/>
    </row>
    <row r="855" spans="1:3" ht="15.75">
      <c r="A855" s="28"/>
      <c r="B855" s="29"/>
      <c r="C855" s="28"/>
    </row>
    <row r="856" spans="1:3" ht="15.75">
      <c r="A856" s="28"/>
      <c r="B856" s="29"/>
      <c r="C856" s="28"/>
    </row>
    <row r="857" spans="1:3" ht="15.75">
      <c r="A857" s="28"/>
      <c r="B857" s="29"/>
      <c r="C857" s="28"/>
    </row>
    <row r="858" spans="1:3" ht="15.75">
      <c r="A858" s="28"/>
      <c r="B858" s="29"/>
      <c r="C858" s="28"/>
    </row>
    <row r="859" spans="1:3" ht="15.75">
      <c r="A859" s="28"/>
      <c r="B859" s="29"/>
      <c r="C859" s="28"/>
    </row>
    <row r="860" spans="1:3" ht="15.75">
      <c r="A860" s="28"/>
      <c r="B860" s="29"/>
      <c r="C860" s="28"/>
    </row>
    <row r="861" spans="1:3" ht="15.75">
      <c r="A861" s="28"/>
      <c r="B861" s="29"/>
      <c r="C861" s="28"/>
    </row>
    <row r="862" spans="1:3" ht="15.75">
      <c r="A862" s="28"/>
      <c r="B862" s="29"/>
      <c r="C862" s="28"/>
    </row>
    <row r="863" spans="1:3" ht="15.75">
      <c r="A863" s="28"/>
      <c r="B863" s="29"/>
      <c r="C863" s="28"/>
    </row>
    <row r="864" spans="1:3" ht="15.75">
      <c r="A864" s="28"/>
      <c r="B864" s="29"/>
      <c r="C864" s="28"/>
    </row>
    <row r="865" spans="1:3" ht="15.75">
      <c r="A865" s="28"/>
      <c r="B865" s="29"/>
      <c r="C865" s="28"/>
    </row>
    <row r="866" spans="1:3" ht="15.75">
      <c r="A866" s="28"/>
      <c r="B866" s="29"/>
      <c r="C866" s="28"/>
    </row>
    <row r="867" spans="1:3" ht="15.75">
      <c r="A867" s="28"/>
      <c r="B867" s="29"/>
      <c r="C867" s="28"/>
    </row>
    <row r="868" spans="1:3" ht="15.75">
      <c r="A868" s="28"/>
      <c r="B868" s="29"/>
      <c r="C868" s="28"/>
    </row>
    <row r="869" spans="1:3" ht="15.75">
      <c r="A869" s="28"/>
      <c r="B869" s="29"/>
      <c r="C869" s="28"/>
    </row>
    <row r="870" spans="1:3" ht="15.75">
      <c r="A870" s="28"/>
      <c r="B870" s="29"/>
      <c r="C870" s="28"/>
    </row>
    <row r="871" spans="1:3" ht="15.75">
      <c r="A871" s="28"/>
      <c r="B871" s="29"/>
      <c r="C871" s="28"/>
    </row>
    <row r="872" spans="1:3" ht="15.75">
      <c r="A872" s="28"/>
      <c r="B872" s="29"/>
      <c r="C872" s="28"/>
    </row>
    <row r="873" spans="1:3" ht="15.75">
      <c r="A873" s="28"/>
      <c r="B873" s="29"/>
      <c r="C873" s="28"/>
    </row>
    <row r="874" spans="1:3" ht="15.75">
      <c r="A874" s="28"/>
      <c r="B874" s="29"/>
      <c r="C874" s="28"/>
    </row>
    <row r="875" spans="1:3" ht="15.75">
      <c r="A875" s="28"/>
      <c r="B875" s="29"/>
      <c r="C875" s="28"/>
    </row>
    <row r="876" spans="1:3" ht="15.75">
      <c r="A876" s="28"/>
      <c r="B876" s="29"/>
      <c r="C876" s="28"/>
    </row>
    <row r="877" spans="1:3" ht="15.75">
      <c r="A877" s="28"/>
      <c r="B877" s="29"/>
      <c r="C877" s="28"/>
    </row>
    <row r="878" spans="1:3" ht="15.75">
      <c r="A878" s="28"/>
      <c r="B878" s="29"/>
      <c r="C878" s="28"/>
    </row>
    <row r="879" spans="1:3" ht="15.75">
      <c r="A879" s="28"/>
      <c r="B879" s="29"/>
      <c r="C879" s="28"/>
    </row>
    <row r="880" spans="1:3" ht="15.75">
      <c r="A880" s="28"/>
      <c r="B880" s="29"/>
      <c r="C880" s="28"/>
    </row>
    <row r="881" spans="1:3" ht="15.75">
      <c r="A881" s="28"/>
      <c r="B881" s="29"/>
      <c r="C881" s="28"/>
    </row>
    <row r="882" spans="1:3" ht="15.75">
      <c r="A882" s="28"/>
      <c r="B882" s="29"/>
      <c r="C882" s="28"/>
    </row>
    <row r="883" spans="1:3" ht="15.75">
      <c r="A883" s="28"/>
      <c r="B883" s="29"/>
      <c r="C883" s="28"/>
    </row>
    <row r="884" spans="1:3" ht="15.75">
      <c r="A884" s="28"/>
      <c r="B884" s="29"/>
      <c r="C884" s="28"/>
    </row>
    <row r="885" spans="1:3" ht="15.75">
      <c r="A885" s="28"/>
      <c r="B885" s="29"/>
      <c r="C885" s="28"/>
    </row>
    <row r="886" spans="1:3" ht="15.75">
      <c r="A886" s="28"/>
      <c r="B886" s="29"/>
      <c r="C886" s="28"/>
    </row>
    <row r="887" spans="1:3" ht="15.75">
      <c r="A887" s="28"/>
      <c r="B887" s="29"/>
      <c r="C887" s="28"/>
    </row>
    <row r="888" spans="1:3" ht="15.75">
      <c r="A888" s="28"/>
      <c r="B888" s="29"/>
      <c r="C888" s="28"/>
    </row>
    <row r="889" spans="1:3" ht="15.75">
      <c r="A889" s="28"/>
      <c r="B889" s="29"/>
      <c r="C889" s="28"/>
    </row>
    <row r="890" spans="1:3" ht="15.75">
      <c r="A890" s="28"/>
      <c r="B890" s="29"/>
      <c r="C890" s="28"/>
    </row>
    <row r="891" spans="1:3" ht="15.75">
      <c r="A891" s="28"/>
      <c r="B891" s="29"/>
      <c r="C891" s="28"/>
    </row>
    <row r="892" spans="1:3" ht="15.75">
      <c r="A892" s="28"/>
      <c r="B892" s="29"/>
      <c r="C892" s="28"/>
    </row>
    <row r="893" spans="1:3" ht="15.75">
      <c r="A893" s="28"/>
      <c r="B893" s="29"/>
      <c r="C893" s="28"/>
    </row>
    <row r="894" spans="1:3" ht="15.75">
      <c r="A894" s="28"/>
      <c r="B894" s="29"/>
      <c r="C894" s="28"/>
    </row>
    <row r="895" spans="1:3" ht="15.75">
      <c r="A895" s="28"/>
      <c r="B895" s="29"/>
      <c r="C895" s="28"/>
    </row>
    <row r="896" spans="1:3" ht="15.75">
      <c r="A896" s="28"/>
      <c r="B896" s="29"/>
      <c r="C896" s="28"/>
    </row>
    <row r="897" spans="1:3" ht="15.75">
      <c r="A897" s="28"/>
      <c r="B897" s="29"/>
      <c r="C897" s="28"/>
    </row>
    <row r="898" spans="1:3" ht="15.75">
      <c r="A898" s="28"/>
      <c r="B898" s="29"/>
      <c r="C898" s="28"/>
    </row>
    <row r="899" spans="1:3" ht="15.75">
      <c r="A899" s="28"/>
      <c r="B899" s="29"/>
      <c r="C899" s="28"/>
    </row>
    <row r="900" spans="1:3" ht="15.75">
      <c r="A900" s="28"/>
      <c r="B900" s="29"/>
      <c r="C900" s="28"/>
    </row>
    <row r="901" spans="1:3" ht="15.75">
      <c r="A901" s="28"/>
      <c r="B901" s="29"/>
      <c r="C901" s="28"/>
    </row>
    <row r="902" spans="1:3" ht="15.75">
      <c r="A902" s="28"/>
      <c r="B902" s="29"/>
      <c r="C902" s="28"/>
    </row>
    <row r="903" spans="1:3" ht="15.75">
      <c r="A903" s="28"/>
      <c r="B903" s="29"/>
      <c r="C903" s="28"/>
    </row>
    <row r="904" spans="1:3" ht="15.75">
      <c r="A904" s="28"/>
      <c r="B904" s="29"/>
      <c r="C904" s="28"/>
    </row>
    <row r="905" spans="1:3" ht="15.75">
      <c r="A905" s="28"/>
      <c r="B905" s="29"/>
      <c r="C905" s="28"/>
    </row>
    <row r="906" spans="1:3" ht="15.75">
      <c r="A906" s="28"/>
      <c r="B906" s="29"/>
      <c r="C906" s="28"/>
    </row>
    <row r="907" spans="1:3" ht="15.75">
      <c r="A907" s="28"/>
      <c r="B907" s="29"/>
      <c r="C907" s="28"/>
    </row>
    <row r="908" spans="1:3" ht="15.75">
      <c r="A908" s="28"/>
      <c r="B908" s="29"/>
      <c r="C908" s="28"/>
    </row>
    <row r="909" spans="1:3" ht="15.75">
      <c r="A909" s="28"/>
      <c r="B909" s="29"/>
      <c r="C909" s="28"/>
    </row>
    <row r="910" spans="1:3" ht="15.75">
      <c r="A910" s="28"/>
      <c r="B910" s="29"/>
      <c r="C910" s="28"/>
    </row>
    <row r="911" spans="1:3" ht="15.75">
      <c r="A911" s="28"/>
      <c r="B911" s="29"/>
      <c r="C911" s="28"/>
    </row>
    <row r="912" spans="1:3" ht="15.75">
      <c r="A912" s="28"/>
      <c r="B912" s="29"/>
      <c r="C912" s="28"/>
    </row>
    <row r="913" spans="1:3" ht="15.75">
      <c r="A913" s="28"/>
      <c r="B913" s="29"/>
      <c r="C913" s="28"/>
    </row>
    <row r="914" spans="1:3" ht="15.75">
      <c r="A914" s="28"/>
      <c r="B914" s="29"/>
      <c r="C914" s="28"/>
    </row>
    <row r="915" spans="1:3" ht="15.75">
      <c r="A915" s="28"/>
      <c r="B915" s="29"/>
      <c r="C915" s="28"/>
    </row>
    <row r="916" spans="1:3" ht="15.75">
      <c r="A916" s="28"/>
      <c r="B916" s="29"/>
      <c r="C916" s="28"/>
    </row>
    <row r="917" spans="1:3" ht="15.75">
      <c r="A917" s="28"/>
      <c r="B917" s="29"/>
      <c r="C917" s="28"/>
    </row>
    <row r="918" spans="1:3" ht="15.75">
      <c r="A918" s="28"/>
      <c r="B918" s="29"/>
      <c r="C918" s="28"/>
    </row>
    <row r="919" spans="1:3" ht="15.75">
      <c r="A919" s="28"/>
      <c r="B919" s="29"/>
      <c r="C919" s="28"/>
    </row>
    <row r="920" spans="1:3" ht="15.75">
      <c r="A920" s="28"/>
      <c r="B920" s="29"/>
      <c r="C920" s="28"/>
    </row>
    <row r="921" spans="1:3" ht="15.75">
      <c r="A921" s="28"/>
      <c r="B921" s="29"/>
      <c r="C921" s="28"/>
    </row>
    <row r="922" spans="1:3" ht="15.75">
      <c r="A922" s="28"/>
      <c r="B922" s="29"/>
      <c r="C922" s="28"/>
    </row>
    <row r="923" spans="1:3" ht="15.75">
      <c r="A923" s="28"/>
      <c r="B923" s="29"/>
      <c r="C923" s="28"/>
    </row>
    <row r="924" spans="1:3" ht="15.75">
      <c r="A924" s="28"/>
      <c r="B924" s="29"/>
      <c r="C924" s="28"/>
    </row>
    <row r="925" spans="1:3" ht="15.75">
      <c r="A925" s="28"/>
      <c r="B925" s="29"/>
      <c r="C925" s="28"/>
    </row>
    <row r="926" spans="1:3" ht="15.75">
      <c r="A926" s="28"/>
      <c r="B926" s="29"/>
      <c r="C926" s="28"/>
    </row>
    <row r="927" spans="1:3" ht="15.75">
      <c r="A927" s="28"/>
      <c r="B927" s="29"/>
      <c r="C927" s="28"/>
    </row>
    <row r="928" spans="1:3" ht="15.75">
      <c r="A928" s="28"/>
      <c r="B928" s="29"/>
      <c r="C928" s="28"/>
    </row>
    <row r="929" spans="1:3" ht="15.75">
      <c r="A929" s="28"/>
      <c r="B929" s="29"/>
      <c r="C929" s="28"/>
    </row>
    <row r="930" spans="1:3" ht="15.75">
      <c r="A930" s="28"/>
      <c r="B930" s="29"/>
      <c r="C930" s="28"/>
    </row>
    <row r="931" spans="1:3" ht="15.75">
      <c r="A931" s="28"/>
      <c r="B931" s="29"/>
      <c r="C931" s="28"/>
    </row>
    <row r="932" spans="1:3" ht="15.75">
      <c r="A932" s="28"/>
      <c r="B932" s="29"/>
      <c r="C932" s="28"/>
    </row>
    <row r="933" spans="1:3" ht="15.75">
      <c r="A933" s="28"/>
      <c r="B933" s="29"/>
      <c r="C933" s="28"/>
    </row>
    <row r="934" spans="1:3" ht="15.75">
      <c r="A934" s="28"/>
      <c r="B934" s="29"/>
      <c r="C934" s="28"/>
    </row>
    <row r="935" spans="1:3" ht="15.75">
      <c r="A935" s="28"/>
      <c r="B935" s="29"/>
      <c r="C935" s="28"/>
    </row>
    <row r="936" spans="1:3" ht="15.75">
      <c r="A936" s="28"/>
      <c r="B936" s="29"/>
      <c r="C936" s="28"/>
    </row>
    <row r="937" spans="1:3" ht="15.75">
      <c r="A937" s="28"/>
      <c r="B937" s="29"/>
      <c r="C937" s="28"/>
    </row>
    <row r="938" spans="1:3" ht="15.75">
      <c r="A938" s="28"/>
      <c r="B938" s="29"/>
      <c r="C938" s="28"/>
    </row>
    <row r="939" spans="1:3" ht="15.75">
      <c r="A939" s="28"/>
      <c r="B939" s="29"/>
      <c r="C939" s="28"/>
    </row>
    <row r="940" spans="1:3" ht="15.75">
      <c r="A940" s="28"/>
      <c r="B940" s="29"/>
      <c r="C940" s="28"/>
    </row>
    <row r="941" spans="1:3" ht="15.75">
      <c r="A941" s="28"/>
      <c r="B941" s="29"/>
      <c r="C941" s="28"/>
    </row>
    <row r="942" spans="1:3" ht="15.75">
      <c r="A942" s="28"/>
      <c r="B942" s="29"/>
      <c r="C942" s="28"/>
    </row>
    <row r="943" spans="1:3" ht="15.75">
      <c r="A943" s="28"/>
      <c r="B943" s="29"/>
      <c r="C943" s="28"/>
    </row>
    <row r="944" spans="1:3" ht="15.75">
      <c r="A944" s="28"/>
      <c r="B944" s="29"/>
      <c r="C944" s="28"/>
    </row>
    <row r="945" spans="1:3" ht="15.75">
      <c r="A945" s="28"/>
      <c r="B945" s="29"/>
      <c r="C945" s="28"/>
    </row>
    <row r="946" spans="1:3" ht="15.75">
      <c r="A946" s="28"/>
      <c r="B946" s="29"/>
      <c r="C946" s="28"/>
    </row>
    <row r="947" spans="1:3" ht="15.75">
      <c r="A947" s="28"/>
      <c r="B947" s="29"/>
      <c r="C947" s="28"/>
    </row>
    <row r="948" spans="1:3" ht="15.75">
      <c r="A948" s="28"/>
      <c r="B948" s="29"/>
      <c r="C948" s="28"/>
    </row>
    <row r="949" spans="1:3" ht="15.75">
      <c r="A949" s="28"/>
      <c r="B949" s="29"/>
      <c r="C949" s="28"/>
    </row>
    <row r="950" spans="1:3" ht="15.75">
      <c r="A950" s="28"/>
      <c r="B950" s="29"/>
      <c r="C950" s="28"/>
    </row>
    <row r="951" spans="1:3" ht="15.75">
      <c r="A951" s="28"/>
      <c r="B951" s="29"/>
      <c r="C951" s="28"/>
    </row>
    <row r="952" spans="1:3" ht="15.75">
      <c r="A952" s="28"/>
      <c r="B952" s="29"/>
      <c r="C952" s="28"/>
    </row>
    <row r="953" spans="1:3" ht="15.75">
      <c r="A953" s="28"/>
      <c r="B953" s="29"/>
      <c r="C953" s="28"/>
    </row>
    <row r="954" spans="1:3" ht="15.75">
      <c r="A954" s="28"/>
      <c r="B954" s="29"/>
      <c r="C954" s="28"/>
    </row>
    <row r="955" spans="1:3" ht="15.75">
      <c r="A955" s="28"/>
      <c r="B955" s="29"/>
      <c r="C955" s="28"/>
    </row>
    <row r="956" spans="1:3" ht="15.75">
      <c r="A956" s="28"/>
      <c r="B956" s="29"/>
      <c r="C956" s="28"/>
    </row>
    <row r="957" spans="1:3" ht="15.75">
      <c r="A957" s="28"/>
      <c r="B957" s="29"/>
      <c r="C957" s="28"/>
    </row>
    <row r="958" spans="1:3" ht="15.75">
      <c r="A958" s="28"/>
      <c r="B958" s="29"/>
      <c r="C958" s="28"/>
    </row>
    <row r="959" spans="1:3" ht="15.75">
      <c r="A959" s="28"/>
      <c r="B959" s="29"/>
      <c r="C959" s="28"/>
    </row>
    <row r="960" spans="1:3" ht="15.75">
      <c r="A960" s="28"/>
      <c r="B960" s="29"/>
      <c r="C960" s="28"/>
    </row>
    <row r="961" spans="1:3" ht="15.75">
      <c r="A961" s="28"/>
      <c r="B961" s="29"/>
      <c r="C961" s="28"/>
    </row>
    <row r="962" spans="1:3" ht="15.75">
      <c r="A962" s="28"/>
      <c r="B962" s="29"/>
      <c r="C962" s="28"/>
    </row>
    <row r="963" spans="1:3" ht="15.75">
      <c r="A963" s="28"/>
      <c r="B963" s="29"/>
      <c r="C963" s="28"/>
    </row>
    <row r="964" spans="1:3" ht="15.75">
      <c r="A964" s="28"/>
      <c r="B964" s="29"/>
      <c r="C964" s="28"/>
    </row>
    <row r="965" spans="1:3" ht="15.75">
      <c r="A965" s="28"/>
      <c r="B965" s="29"/>
      <c r="C965" s="28"/>
    </row>
    <row r="966" spans="1:3" ht="15.75">
      <c r="A966" s="28"/>
      <c r="B966" s="29"/>
      <c r="C966" s="28"/>
    </row>
    <row r="967" spans="1:3" ht="15.75">
      <c r="A967" s="28"/>
      <c r="B967" s="29"/>
      <c r="C967" s="28"/>
    </row>
    <row r="968" spans="1:3" ht="15.75">
      <c r="A968" s="28"/>
      <c r="B968" s="29"/>
      <c r="C968" s="28"/>
    </row>
    <row r="969" spans="1:3" ht="15.75">
      <c r="A969" s="28"/>
      <c r="B969" s="29"/>
      <c r="C969" s="28"/>
    </row>
    <row r="970" spans="1:3" ht="15.75">
      <c r="A970" s="28"/>
      <c r="B970" s="29"/>
      <c r="C970" s="28"/>
    </row>
    <row r="971" spans="1:3" ht="15.75">
      <c r="A971" s="28"/>
      <c r="B971" s="29"/>
      <c r="C971" s="28"/>
    </row>
    <row r="972" spans="1:3" ht="15.75">
      <c r="A972" s="28"/>
      <c r="B972" s="29"/>
      <c r="C972" s="28"/>
    </row>
    <row r="973" spans="1:3" ht="15.75">
      <c r="A973" s="28"/>
      <c r="B973" s="29"/>
      <c r="C973" s="28"/>
    </row>
    <row r="974" spans="1:3" ht="15.75">
      <c r="A974" s="28"/>
      <c r="B974" s="29"/>
      <c r="C974" s="28"/>
    </row>
    <row r="975" spans="1:3" ht="15.75">
      <c r="A975" s="28"/>
      <c r="B975" s="29"/>
      <c r="C975" s="28"/>
    </row>
    <row r="976" spans="1:3" ht="15.75">
      <c r="A976" s="28"/>
      <c r="B976" s="29"/>
      <c r="C976" s="28"/>
    </row>
    <row r="977" spans="1:3" ht="15.75">
      <c r="A977" s="28"/>
      <c r="B977" s="29"/>
      <c r="C977" s="28"/>
    </row>
    <row r="978" spans="1:3" ht="15.75">
      <c r="A978" s="28"/>
      <c r="B978" s="29"/>
      <c r="C978" s="28"/>
    </row>
    <row r="979" spans="1:3" ht="15.75">
      <c r="A979" s="28"/>
      <c r="B979" s="29"/>
      <c r="C979" s="28"/>
    </row>
    <row r="980" spans="1:3" ht="15.75">
      <c r="A980" s="28"/>
      <c r="B980" s="29"/>
      <c r="C980" s="28"/>
    </row>
    <row r="981" spans="1:3" ht="15.75">
      <c r="A981" s="28"/>
      <c r="B981" s="29"/>
      <c r="C981" s="28"/>
    </row>
    <row r="982" spans="1:3" ht="15.75">
      <c r="A982" s="28"/>
      <c r="B982" s="29"/>
      <c r="C982" s="28"/>
    </row>
    <row r="983" spans="1:3" ht="15.75">
      <c r="A983" s="28"/>
      <c r="B983" s="29"/>
      <c r="C983" s="28"/>
    </row>
    <row r="984" spans="1:3" ht="15.75">
      <c r="A984" s="28"/>
      <c r="B984" s="29"/>
      <c r="C984" s="28"/>
    </row>
    <row r="985" spans="1:3" ht="15.75">
      <c r="A985" s="28"/>
      <c r="B985" s="29"/>
      <c r="C985" s="28"/>
    </row>
    <row r="986" spans="1:3" ht="15.75">
      <c r="A986" s="28"/>
      <c r="B986" s="29"/>
      <c r="C986" s="28"/>
    </row>
    <row r="987" spans="1:3" ht="15.75">
      <c r="A987" s="28"/>
      <c r="B987" s="29"/>
      <c r="C987" s="28"/>
    </row>
    <row r="988" spans="1:3" ht="15.75">
      <c r="A988" s="28"/>
      <c r="B988" s="29"/>
      <c r="C988" s="28"/>
    </row>
    <row r="989" spans="1:3" ht="15.75">
      <c r="A989" s="28"/>
      <c r="B989" s="29"/>
      <c r="C989" s="28"/>
    </row>
    <row r="990" spans="1:3" ht="15.75">
      <c r="A990" s="28"/>
      <c r="B990" s="29"/>
      <c r="C990" s="28"/>
    </row>
    <row r="991" spans="1:3" ht="15.75">
      <c r="A991" s="28"/>
      <c r="B991" s="29"/>
      <c r="C991" s="28"/>
    </row>
    <row r="992" spans="1:3" ht="15.75">
      <c r="A992" s="28"/>
      <c r="B992" s="29"/>
      <c r="C992" s="28"/>
    </row>
    <row r="993" spans="1:3" ht="15.75">
      <c r="A993" s="28"/>
      <c r="B993" s="29"/>
      <c r="C993" s="28"/>
    </row>
    <row r="994" spans="1:3" ht="15.75">
      <c r="A994" s="28"/>
      <c r="B994" s="29"/>
      <c r="C994" s="28"/>
    </row>
    <row r="995" spans="1:3" ht="15.75">
      <c r="A995" s="28"/>
      <c r="B995" s="29"/>
      <c r="C995" s="28"/>
    </row>
    <row r="996" spans="1:3" ht="15.75">
      <c r="A996" s="28"/>
      <c r="B996" s="29"/>
      <c r="C996" s="28"/>
    </row>
    <row r="997" spans="1:3" ht="15.75">
      <c r="A997" s="28"/>
      <c r="B997" s="29"/>
      <c r="C997" s="28"/>
    </row>
    <row r="998" spans="1:3" ht="15.75">
      <c r="A998" s="28"/>
      <c r="B998" s="29"/>
      <c r="C998" s="28"/>
    </row>
    <row r="999" spans="1:3" ht="15.75">
      <c r="A999" s="28"/>
      <c r="B999" s="29"/>
      <c r="C999" s="28"/>
    </row>
    <row r="1000" spans="1:3" ht="15.75">
      <c r="A1000" s="28"/>
      <c r="B1000" s="29"/>
      <c r="C1000" s="28"/>
    </row>
    <row r="1001" spans="1:3" ht="15.75">
      <c r="A1001" s="28"/>
      <c r="B1001" s="29"/>
      <c r="C1001" s="28"/>
    </row>
    <row r="1002" spans="1:3" ht="15.75">
      <c r="A1002" s="28"/>
      <c r="B1002" s="29"/>
      <c r="C1002" s="28"/>
    </row>
    <row r="1003" spans="1:3" ht="15.75">
      <c r="A1003" s="28"/>
      <c r="B1003" s="29"/>
      <c r="C1003" s="28"/>
    </row>
    <row r="1004" spans="1:3" ht="15.75">
      <c r="A1004" s="28"/>
      <c r="B1004" s="29"/>
      <c r="C1004" s="28"/>
    </row>
    <row r="1005" spans="1:3" ht="15.75">
      <c r="A1005" s="28"/>
      <c r="B1005" s="29"/>
      <c r="C1005" s="28"/>
    </row>
    <row r="1006" spans="1:3" ht="15.75">
      <c r="A1006" s="28"/>
      <c r="B1006" s="29"/>
      <c r="C1006" s="28"/>
    </row>
    <row r="1007" spans="1:3" ht="15.75">
      <c r="A1007" s="28"/>
      <c r="B1007" s="29"/>
      <c r="C1007" s="28"/>
    </row>
    <row r="1008" spans="1:3" ht="15.75">
      <c r="A1008" s="28"/>
      <c r="B1008" s="29"/>
      <c r="C1008" s="28"/>
    </row>
    <row r="1009" spans="1:3" ht="15.75">
      <c r="A1009" s="28"/>
      <c r="B1009" s="29"/>
      <c r="C1009" s="28"/>
    </row>
    <row r="1010" spans="1:3" ht="15.75">
      <c r="A1010" s="28"/>
      <c r="B1010" s="29"/>
      <c r="C1010" s="28"/>
    </row>
    <row r="1011" spans="1:3" ht="15.75">
      <c r="A1011" s="28"/>
      <c r="B1011" s="29"/>
      <c r="C1011" s="28"/>
    </row>
    <row r="1012" spans="1:3" ht="15.75">
      <c r="A1012" s="28"/>
      <c r="B1012" s="29"/>
      <c r="C1012" s="28"/>
    </row>
    <row r="1013" spans="1:3" ht="15.75">
      <c r="A1013" s="28"/>
      <c r="B1013" s="29"/>
      <c r="C1013" s="28"/>
    </row>
    <row r="1014" spans="1:3" ht="15.75">
      <c r="A1014" s="28"/>
      <c r="B1014" s="29"/>
      <c r="C1014" s="28"/>
    </row>
    <row r="1015" spans="1:3" ht="15.75">
      <c r="A1015" s="28"/>
      <c r="B1015" s="29"/>
      <c r="C1015" s="28"/>
    </row>
    <row r="1016" spans="1:3" ht="15.75">
      <c r="A1016" s="28"/>
      <c r="B1016" s="29"/>
      <c r="C1016" s="28"/>
    </row>
    <row r="1017" spans="1:3" ht="15.75">
      <c r="A1017" s="28"/>
      <c r="B1017" s="29"/>
      <c r="C1017" s="28"/>
    </row>
    <row r="1018" spans="1:3" ht="15.75">
      <c r="A1018" s="28"/>
      <c r="B1018" s="29"/>
      <c r="C1018" s="28"/>
    </row>
    <row r="1019" spans="1:3" ht="15.75">
      <c r="A1019" s="28"/>
      <c r="B1019" s="29"/>
      <c r="C1019" s="28"/>
    </row>
    <row r="1020" spans="1:3" ht="15.75">
      <c r="A1020" s="28"/>
      <c r="B1020" s="29"/>
      <c r="C1020" s="28"/>
    </row>
    <row r="1021" spans="1:3" ht="15.75">
      <c r="A1021" s="28"/>
      <c r="B1021" s="29"/>
      <c r="C1021" s="28"/>
    </row>
    <row r="1022" spans="1:3" ht="15.75">
      <c r="A1022" s="28"/>
      <c r="B1022" s="29"/>
      <c r="C1022" s="28"/>
    </row>
    <row r="1023" spans="1:3" ht="15.75">
      <c r="A1023" s="28"/>
      <c r="B1023" s="29"/>
      <c r="C1023" s="28"/>
    </row>
    <row r="1024" spans="1:3" ht="15.75">
      <c r="A1024" s="28"/>
      <c r="B1024" s="29"/>
      <c r="C1024" s="28"/>
    </row>
    <row r="1025" spans="1:3" ht="15.75">
      <c r="A1025" s="28"/>
      <c r="B1025" s="29"/>
      <c r="C1025" s="28"/>
    </row>
    <row r="1026" spans="1:3" ht="15.75">
      <c r="A1026" s="28"/>
      <c r="B1026" s="29"/>
      <c r="C1026" s="28"/>
    </row>
    <row r="1027" spans="1:3" ht="15.75">
      <c r="A1027" s="28"/>
      <c r="B1027" s="29"/>
      <c r="C1027" s="28"/>
    </row>
    <row r="1028" spans="1:3" ht="15.75">
      <c r="A1028" s="28"/>
      <c r="B1028" s="29"/>
      <c r="C1028" s="28"/>
    </row>
    <row r="1029" spans="1:3" ht="15.75">
      <c r="A1029" s="28"/>
      <c r="B1029" s="29"/>
      <c r="C1029" s="28"/>
    </row>
    <row r="1030" spans="1:3" ht="15.75">
      <c r="A1030" s="28"/>
      <c r="B1030" s="29"/>
      <c r="C1030" s="28"/>
    </row>
    <row r="1031" spans="1:3" ht="15.75">
      <c r="A1031" s="28"/>
      <c r="B1031" s="29"/>
      <c r="C1031" s="28"/>
    </row>
    <row r="1032" spans="1:3" ht="15.75">
      <c r="A1032" s="28"/>
      <c r="B1032" s="29"/>
      <c r="C1032" s="28"/>
    </row>
    <row r="1033" spans="1:3" ht="15.75">
      <c r="A1033" s="28"/>
      <c r="B1033" s="29"/>
      <c r="C1033" s="28"/>
    </row>
    <row r="1034" spans="1:3" ht="15.75">
      <c r="A1034" s="28"/>
      <c r="B1034" s="29"/>
      <c r="C1034" s="28"/>
    </row>
    <row r="1035" spans="1:3" ht="15.75">
      <c r="A1035" s="28"/>
      <c r="B1035" s="29"/>
      <c r="C1035" s="28"/>
    </row>
    <row r="1036" spans="1:3" ht="15.75">
      <c r="A1036" s="28"/>
      <c r="B1036" s="29"/>
      <c r="C1036" s="28"/>
    </row>
    <row r="1037" spans="1:3" ht="15.75">
      <c r="A1037" s="28"/>
      <c r="B1037" s="29"/>
      <c r="C1037" s="28"/>
    </row>
    <row r="1038" spans="1:3" ht="15.75">
      <c r="A1038" s="28"/>
      <c r="B1038" s="29"/>
      <c r="C1038" s="28"/>
    </row>
    <row r="1039" spans="1:3" ht="15.75">
      <c r="A1039" s="28"/>
      <c r="B1039" s="29"/>
      <c r="C1039" s="28"/>
    </row>
    <row r="1040" spans="1:3" ht="15.75">
      <c r="A1040" s="28"/>
      <c r="B1040" s="29"/>
      <c r="C1040" s="28"/>
    </row>
    <row r="1041" spans="1:3" ht="15.75">
      <c r="A1041" s="28"/>
      <c r="B1041" s="29"/>
      <c r="C1041" s="28"/>
    </row>
    <row r="1042" spans="1:3" ht="15.75">
      <c r="A1042" s="28"/>
      <c r="B1042" s="29"/>
      <c r="C1042" s="28"/>
    </row>
    <row r="1043" spans="1:3" ht="15.75">
      <c r="A1043" s="28"/>
      <c r="B1043" s="29"/>
      <c r="C1043" s="28"/>
    </row>
    <row r="1044" spans="1:3" ht="15.75">
      <c r="A1044" s="28"/>
      <c r="B1044" s="29"/>
      <c r="C1044" s="28"/>
    </row>
    <row r="1045" spans="1:3" ht="15.75">
      <c r="A1045" s="28"/>
      <c r="B1045" s="29"/>
      <c r="C1045" s="28"/>
    </row>
    <row r="1046" spans="1:2" ht="15.75">
      <c r="A1046" s="28"/>
      <c r="B1046" s="29"/>
    </row>
    <row r="1047" spans="1:3" ht="15.75">
      <c r="A1047" s="28"/>
      <c r="B1047" s="29"/>
      <c r="C1047" s="28"/>
    </row>
    <row r="1048" spans="1:3" ht="15.75">
      <c r="A1048" s="28"/>
      <c r="B1048" s="29"/>
      <c r="C1048" s="28"/>
    </row>
    <row r="1049" spans="1:3" ht="15.75">
      <c r="A1049" s="28"/>
      <c r="B1049" s="29"/>
      <c r="C1049" s="28"/>
    </row>
    <row r="1050" spans="1:3" ht="15.75">
      <c r="A1050" s="28"/>
      <c r="B1050" s="29"/>
      <c r="C1050" s="28"/>
    </row>
    <row r="1051" spans="1:3" ht="15.75">
      <c r="A1051" s="28"/>
      <c r="B1051" s="29"/>
      <c r="C1051" s="28"/>
    </row>
    <row r="1052" spans="1:3" ht="15.75">
      <c r="A1052" s="28"/>
      <c r="B1052" s="29"/>
      <c r="C1052" s="28"/>
    </row>
    <row r="1053" spans="1:3" ht="15.75">
      <c r="A1053" s="28"/>
      <c r="B1053" s="29"/>
      <c r="C1053" s="28"/>
    </row>
    <row r="1054" spans="1:3" ht="15.75">
      <c r="A1054" s="28"/>
      <c r="B1054" s="29"/>
      <c r="C1054" s="28"/>
    </row>
    <row r="1055" spans="1:3" ht="15.75">
      <c r="A1055" s="28"/>
      <c r="B1055" s="29"/>
      <c r="C1055" s="28"/>
    </row>
    <row r="1056" spans="1:3" ht="15.75">
      <c r="A1056" s="28"/>
      <c r="B1056" s="29"/>
      <c r="C1056" s="28"/>
    </row>
    <row r="1057" spans="1:3" ht="15.75">
      <c r="A1057" s="28"/>
      <c r="B1057" s="29"/>
      <c r="C1057" s="28"/>
    </row>
    <row r="1058" spans="1:3" ht="15.75">
      <c r="A1058" s="28"/>
      <c r="B1058" s="29"/>
      <c r="C1058" s="28"/>
    </row>
    <row r="1059" spans="1:3" ht="15.75">
      <c r="A1059" s="28"/>
      <c r="B1059" s="29"/>
      <c r="C1059" s="28"/>
    </row>
    <row r="1060" spans="1:3" ht="15.75">
      <c r="A1060" s="28"/>
      <c r="B1060" s="29"/>
      <c r="C1060" s="28"/>
    </row>
    <row r="1061" spans="1:3" ht="15.75">
      <c r="A1061" s="28"/>
      <c r="B1061" s="29"/>
      <c r="C1061" s="28"/>
    </row>
    <row r="1062" spans="1:3" ht="15.75">
      <c r="A1062" s="28"/>
      <c r="B1062" s="29"/>
      <c r="C1062" s="28"/>
    </row>
    <row r="1063" spans="1:3" ht="15.75">
      <c r="A1063" s="28"/>
      <c r="B1063" s="29"/>
      <c r="C1063" s="28"/>
    </row>
    <row r="1064" spans="1:3" ht="15.75">
      <c r="A1064" s="28"/>
      <c r="B1064" s="29"/>
      <c r="C1064" s="28"/>
    </row>
    <row r="1065" spans="1:3" ht="15.75">
      <c r="A1065" s="28"/>
      <c r="B1065" s="29"/>
      <c r="C1065" s="28"/>
    </row>
    <row r="1066" spans="1:3" ht="15.75">
      <c r="A1066" s="28"/>
      <c r="B1066" s="29"/>
      <c r="C1066" s="28"/>
    </row>
    <row r="1067" spans="1:3" ht="15.75">
      <c r="A1067" s="28"/>
      <c r="B1067" s="29"/>
      <c r="C1067" s="28"/>
    </row>
    <row r="1068" spans="1:3" ht="15.75">
      <c r="A1068" s="28"/>
      <c r="B1068" s="29"/>
      <c r="C1068" s="28"/>
    </row>
    <row r="1069" spans="1:3" ht="15.75">
      <c r="A1069" s="28"/>
      <c r="B1069" s="29"/>
      <c r="C1069" s="28"/>
    </row>
    <row r="1070" spans="1:3" ht="15.75">
      <c r="A1070" s="28"/>
      <c r="B1070" s="29"/>
      <c r="C1070" s="28"/>
    </row>
    <row r="1071" spans="1:3" ht="15.75">
      <c r="A1071" s="28"/>
      <c r="B1071" s="29"/>
      <c r="C1071" s="28"/>
    </row>
    <row r="1072" spans="1:3" ht="15.75">
      <c r="A1072" s="28"/>
      <c r="B1072" s="29"/>
      <c r="C1072" s="28"/>
    </row>
    <row r="1073" spans="1:3" ht="15.75">
      <c r="A1073" s="28"/>
      <c r="B1073" s="29"/>
      <c r="C1073" s="28"/>
    </row>
    <row r="1074" spans="1:3" ht="15.75">
      <c r="A1074" s="28"/>
      <c r="B1074" s="29"/>
      <c r="C1074" s="28"/>
    </row>
    <row r="1075" spans="1:3" ht="15.75">
      <c r="A1075" s="28"/>
      <c r="B1075" s="29"/>
      <c r="C1075" s="28"/>
    </row>
    <row r="1076" spans="1:3" ht="15.75">
      <c r="A1076" s="28"/>
      <c r="B1076" s="29"/>
      <c r="C1076" s="28"/>
    </row>
    <row r="1077" spans="1:3" ht="15.75">
      <c r="A1077" s="28"/>
      <c r="B1077" s="29"/>
      <c r="C1077" s="28"/>
    </row>
    <row r="1078" spans="1:3" ht="15.75">
      <c r="A1078" s="28"/>
      <c r="B1078" s="29"/>
      <c r="C1078" s="28"/>
    </row>
    <row r="1079" spans="1:3" ht="15.75">
      <c r="A1079" s="28"/>
      <c r="B1079" s="29"/>
      <c r="C1079" s="28"/>
    </row>
    <row r="1080" spans="1:3" ht="15.75">
      <c r="A1080" s="28"/>
      <c r="B1080" s="29"/>
      <c r="C1080" s="28"/>
    </row>
    <row r="1081" spans="1:3" ht="15.75">
      <c r="A1081" s="28"/>
      <c r="B1081" s="29"/>
      <c r="C1081" s="28"/>
    </row>
    <row r="1082" spans="1:3" ht="15.75">
      <c r="A1082" s="28"/>
      <c r="B1082" s="29"/>
      <c r="C1082" s="28"/>
    </row>
    <row r="1083" spans="1:3" ht="15.75">
      <c r="A1083" s="28"/>
      <c r="B1083" s="29"/>
      <c r="C1083" s="28"/>
    </row>
    <row r="1084" spans="1:3" ht="15.75">
      <c r="A1084" s="28"/>
      <c r="B1084" s="29"/>
      <c r="C1084" s="28"/>
    </row>
    <row r="1085" spans="1:3" ht="15.75">
      <c r="A1085" s="28"/>
      <c r="B1085" s="29"/>
      <c r="C1085" s="28"/>
    </row>
    <row r="1086" spans="1:3" ht="15.75">
      <c r="A1086" s="28"/>
      <c r="B1086" s="29"/>
      <c r="C1086" s="28"/>
    </row>
    <row r="1087" spans="1:3" ht="15.75">
      <c r="A1087" s="28"/>
      <c r="B1087" s="29"/>
      <c r="C1087" s="28"/>
    </row>
    <row r="1088" spans="1:3" ht="15.75">
      <c r="A1088" s="28"/>
      <c r="B1088" s="29"/>
      <c r="C1088" s="28"/>
    </row>
    <row r="1089" spans="1:3" ht="15.75">
      <c r="A1089" s="28"/>
      <c r="B1089" s="29"/>
      <c r="C1089" s="28"/>
    </row>
    <row r="1090" spans="1:3" ht="15.75">
      <c r="A1090" s="28"/>
      <c r="B1090" s="29"/>
      <c r="C1090" s="28"/>
    </row>
    <row r="1091" spans="1:3" ht="15.75">
      <c r="A1091" s="28"/>
      <c r="B1091" s="29"/>
      <c r="C1091" s="28"/>
    </row>
    <row r="1092" spans="1:3" ht="15.75">
      <c r="A1092" s="28"/>
      <c r="B1092" s="29"/>
      <c r="C1092" s="28"/>
    </row>
    <row r="1093" spans="1:3" ht="15.75">
      <c r="A1093" s="28"/>
      <c r="B1093" s="29"/>
      <c r="C1093" s="28"/>
    </row>
    <row r="1094" spans="1:3" ht="15.75">
      <c r="A1094" s="28"/>
      <c r="B1094" s="29"/>
      <c r="C1094" s="28"/>
    </row>
    <row r="1095" spans="1:3" ht="15.75">
      <c r="A1095" s="28"/>
      <c r="B1095" s="29"/>
      <c r="C1095" s="28"/>
    </row>
    <row r="1096" spans="1:3" ht="15.75">
      <c r="A1096" s="28"/>
      <c r="B1096" s="29"/>
      <c r="C1096" s="28"/>
    </row>
    <row r="1097" spans="1:3" ht="15.75">
      <c r="A1097" s="28"/>
      <c r="B1097" s="29"/>
      <c r="C1097" s="28"/>
    </row>
    <row r="1098" spans="1:3" ht="15.75">
      <c r="A1098" s="28"/>
      <c r="B1098" s="29"/>
      <c r="C1098" s="28"/>
    </row>
    <row r="1099" spans="1:3" ht="15.75">
      <c r="A1099" s="28"/>
      <c r="B1099" s="29"/>
      <c r="C1099" s="28"/>
    </row>
    <row r="1100" spans="1:3" ht="15.75">
      <c r="A1100" s="28"/>
      <c r="B1100" s="29"/>
      <c r="C1100" s="28"/>
    </row>
    <row r="1101" spans="1:3" ht="15.75">
      <c r="A1101" s="28"/>
      <c r="B1101" s="29"/>
      <c r="C1101" s="28"/>
    </row>
    <row r="1102" spans="1:3" ht="15.75">
      <c r="A1102" s="28"/>
      <c r="B1102" s="29"/>
      <c r="C1102" s="28"/>
    </row>
    <row r="1103" spans="1:3" ht="15.75">
      <c r="A1103" s="28"/>
      <c r="B1103" s="29"/>
      <c r="C1103" s="28"/>
    </row>
    <row r="1104" spans="1:3" ht="15.75">
      <c r="A1104" s="28"/>
      <c r="B1104" s="29"/>
      <c r="C1104" s="28"/>
    </row>
    <row r="1105" spans="1:3" ht="15.75">
      <c r="A1105" s="28"/>
      <c r="B1105" s="29"/>
      <c r="C1105" s="28"/>
    </row>
    <row r="1106" spans="1:3" ht="15.75">
      <c r="A1106" s="28"/>
      <c r="B1106" s="29"/>
      <c r="C1106" s="28"/>
    </row>
    <row r="1107" spans="1:3" ht="15.75">
      <c r="A1107" s="28"/>
      <c r="B1107" s="29"/>
      <c r="C1107" s="28"/>
    </row>
    <row r="1108" spans="1:3" ht="15.75">
      <c r="A1108" s="28"/>
      <c r="B1108" s="29"/>
      <c r="C1108" s="28"/>
    </row>
    <row r="1109" spans="1:3" ht="15.75">
      <c r="A1109" s="28"/>
      <c r="B1109" s="29"/>
      <c r="C1109" s="28"/>
    </row>
    <row r="1110" spans="1:3" ht="15.75">
      <c r="A1110" s="28"/>
      <c r="B1110" s="29"/>
      <c r="C1110" s="28"/>
    </row>
    <row r="1111" spans="1:3" ht="15.75">
      <c r="A1111" s="28"/>
      <c r="B1111" s="29"/>
      <c r="C1111" s="28"/>
    </row>
    <row r="1112" spans="1:3" ht="15.75">
      <c r="A1112" s="28"/>
      <c r="B1112" s="29"/>
      <c r="C1112" s="28"/>
    </row>
    <row r="1113" spans="1:3" ht="15.75">
      <c r="A1113" s="28"/>
      <c r="B1113" s="29"/>
      <c r="C1113" s="28"/>
    </row>
    <row r="1114" spans="1:3" ht="15.75">
      <c r="A1114" s="28"/>
      <c r="B1114" s="29"/>
      <c r="C1114" s="28"/>
    </row>
    <row r="1115" spans="1:3" ht="15.75">
      <c r="A1115" s="28"/>
      <c r="B1115" s="29"/>
      <c r="C1115" s="28"/>
    </row>
    <row r="1116" spans="1:3" ht="15.75">
      <c r="A1116" s="28"/>
      <c r="B1116" s="29"/>
      <c r="C1116" s="28"/>
    </row>
    <row r="1117" spans="1:3" ht="15.75">
      <c r="A1117" s="28"/>
      <c r="B1117" s="29"/>
      <c r="C1117" s="28"/>
    </row>
    <row r="1118" spans="1:3" ht="15.75">
      <c r="A1118" s="28"/>
      <c r="B1118" s="29"/>
      <c r="C1118" s="28"/>
    </row>
    <row r="1119" spans="1:3" ht="15.75">
      <c r="A1119" s="28"/>
      <c r="B1119" s="29"/>
      <c r="C1119" s="28"/>
    </row>
    <row r="1120" spans="1:3" ht="15.75">
      <c r="A1120" s="28"/>
      <c r="B1120" s="29"/>
      <c r="C1120" s="28"/>
    </row>
    <row r="1121" spans="1:3" ht="15.75">
      <c r="A1121" s="28"/>
      <c r="B1121" s="29"/>
      <c r="C1121" s="28"/>
    </row>
    <row r="1122" spans="1:3" ht="15.75">
      <c r="A1122" s="28"/>
      <c r="B1122" s="29"/>
      <c r="C1122" s="28"/>
    </row>
    <row r="1123" spans="1:3" ht="15.75">
      <c r="A1123" s="28"/>
      <c r="B1123" s="29"/>
      <c r="C1123" s="28"/>
    </row>
    <row r="1124" spans="1:3" ht="15.75">
      <c r="A1124" s="28"/>
      <c r="B1124" s="29"/>
      <c r="C1124" s="28"/>
    </row>
    <row r="1125" spans="1:3" ht="15.75">
      <c r="A1125" s="28"/>
      <c r="B1125" s="29"/>
      <c r="C1125" s="28"/>
    </row>
    <row r="1126" spans="1:3" ht="15.75">
      <c r="A1126" s="28"/>
      <c r="B1126" s="29"/>
      <c r="C1126" s="28"/>
    </row>
    <row r="1127" spans="1:3" ht="15.75">
      <c r="A1127" s="28"/>
      <c r="B1127" s="29"/>
      <c r="C1127" s="28"/>
    </row>
    <row r="1128" spans="1:3" ht="15.75">
      <c r="A1128" s="28"/>
      <c r="B1128" s="29"/>
      <c r="C1128" s="28"/>
    </row>
    <row r="1129" spans="1:3" ht="15.75">
      <c r="A1129" s="28"/>
      <c r="B1129" s="29"/>
      <c r="C1129" s="28"/>
    </row>
    <row r="1130" spans="1:3" ht="15.75">
      <c r="A1130" s="28"/>
      <c r="B1130" s="29"/>
      <c r="C1130" s="28"/>
    </row>
    <row r="1131" spans="1:3" ht="15.75">
      <c r="A1131" s="28"/>
      <c r="B1131" s="29"/>
      <c r="C1131" s="28"/>
    </row>
    <row r="1132" spans="1:3" ht="15.75">
      <c r="A1132" s="28"/>
      <c r="B1132" s="29"/>
      <c r="C1132" s="28"/>
    </row>
    <row r="1133" spans="1:3" ht="15.75">
      <c r="A1133" s="28"/>
      <c r="B1133" s="29"/>
      <c r="C1133" s="28"/>
    </row>
    <row r="1134" spans="1:3" ht="15.75">
      <c r="A1134" s="28"/>
      <c r="B1134" s="29"/>
      <c r="C1134" s="28"/>
    </row>
    <row r="1135" spans="1:3" ht="15.75">
      <c r="A1135" s="28"/>
      <c r="B1135" s="29"/>
      <c r="C1135" s="28"/>
    </row>
    <row r="1136" spans="1:3" ht="15.75">
      <c r="A1136" s="28"/>
      <c r="B1136" s="29"/>
      <c r="C1136" s="28"/>
    </row>
    <row r="1137" spans="1:3" ht="15.75">
      <c r="A1137" s="28"/>
      <c r="B1137" s="29"/>
      <c r="C1137" s="28"/>
    </row>
    <row r="1138" spans="1:3" ht="15.75">
      <c r="A1138" s="28"/>
      <c r="B1138" s="29"/>
      <c r="C1138" s="28"/>
    </row>
    <row r="1139" spans="1:3" ht="15.75">
      <c r="A1139" s="28"/>
      <c r="B1139" s="29"/>
      <c r="C1139" s="28"/>
    </row>
    <row r="1140" spans="1:3" ht="15.75">
      <c r="A1140" s="28"/>
      <c r="B1140" s="29"/>
      <c r="C1140" s="28"/>
    </row>
    <row r="1141" spans="1:3" ht="15.75">
      <c r="A1141" s="28"/>
      <c r="B1141" s="29"/>
      <c r="C1141" s="28"/>
    </row>
    <row r="1142" spans="1:3" ht="15.75">
      <c r="A1142" s="28"/>
      <c r="B1142" s="29"/>
      <c r="C1142" s="28"/>
    </row>
    <row r="1143" spans="1:3" ht="15.75">
      <c r="A1143" s="28"/>
      <c r="B1143" s="29"/>
      <c r="C1143" s="28"/>
    </row>
    <row r="1144" spans="1:3" ht="15.75">
      <c r="A1144" s="28"/>
      <c r="B1144" s="29"/>
      <c r="C1144" s="28"/>
    </row>
    <row r="1145" spans="1:3" ht="15.75">
      <c r="A1145" s="28"/>
      <c r="B1145" s="29"/>
      <c r="C1145" s="28"/>
    </row>
    <row r="1146" spans="1:3" ht="15.75">
      <c r="A1146" s="28"/>
      <c r="B1146" s="29"/>
      <c r="C1146" s="28"/>
    </row>
    <row r="1147" spans="1:3" ht="15.75">
      <c r="A1147" s="28"/>
      <c r="B1147" s="29"/>
      <c r="C1147" s="28"/>
    </row>
    <row r="1148" spans="1:3" ht="15.75">
      <c r="A1148" s="28"/>
      <c r="B1148" s="29"/>
      <c r="C1148" s="28"/>
    </row>
    <row r="1149" spans="1:3" ht="15.75">
      <c r="A1149" s="28"/>
      <c r="B1149" s="29"/>
      <c r="C1149" s="28"/>
    </row>
    <row r="1150" spans="1:3" ht="15.75">
      <c r="A1150" s="28"/>
      <c r="B1150" s="29"/>
      <c r="C1150" s="28"/>
    </row>
    <row r="1151" spans="1:3" ht="15.75">
      <c r="A1151" s="28"/>
      <c r="B1151" s="29"/>
      <c r="C1151" s="28"/>
    </row>
    <row r="1152" spans="1:3" ht="15.75">
      <c r="A1152" s="28"/>
      <c r="B1152" s="29"/>
      <c r="C1152" s="28"/>
    </row>
    <row r="1153" spans="1:3" ht="15.75">
      <c r="A1153" s="28"/>
      <c r="B1153" s="29"/>
      <c r="C1153" s="28"/>
    </row>
    <row r="1154" spans="1:3" ht="15.75">
      <c r="A1154" s="28"/>
      <c r="B1154" s="29"/>
      <c r="C1154" s="28"/>
    </row>
    <row r="1155" spans="1:3" ht="15.75">
      <c r="A1155" s="28"/>
      <c r="B1155" s="29"/>
      <c r="C1155" s="28"/>
    </row>
    <row r="1156" spans="1:3" ht="15.75">
      <c r="A1156" s="28"/>
      <c r="B1156" s="29"/>
      <c r="C1156" s="28"/>
    </row>
    <row r="1157" spans="1:3" ht="15.75">
      <c r="A1157" s="28"/>
      <c r="B1157" s="29"/>
      <c r="C1157" s="28"/>
    </row>
    <row r="1158" spans="1:3" ht="15.75">
      <c r="A1158" s="28"/>
      <c r="B1158" s="29"/>
      <c r="C1158" s="28"/>
    </row>
    <row r="1159" spans="1:3" ht="15.75">
      <c r="A1159" s="28"/>
      <c r="B1159" s="29"/>
      <c r="C1159" s="28"/>
    </row>
    <row r="1160" spans="1:3" ht="15.75">
      <c r="A1160" s="28"/>
      <c r="B1160" s="29"/>
      <c r="C1160" s="28"/>
    </row>
    <row r="1161" spans="1:3" ht="15.75">
      <c r="A1161" s="28"/>
      <c r="B1161" s="29"/>
      <c r="C1161" s="28"/>
    </row>
    <row r="1162" spans="1:3" ht="15.75">
      <c r="A1162" s="28"/>
      <c r="B1162" s="29"/>
      <c r="C1162" s="28"/>
    </row>
    <row r="1163" spans="1:3" ht="15.75">
      <c r="A1163" s="28"/>
      <c r="B1163" s="29"/>
      <c r="C1163" s="28"/>
    </row>
    <row r="1164" spans="1:3" ht="15.75">
      <c r="A1164" s="28"/>
      <c r="B1164" s="29"/>
      <c r="C1164" s="28"/>
    </row>
    <row r="1165" spans="1:3" ht="15.75">
      <c r="A1165" s="28"/>
      <c r="B1165" s="29"/>
      <c r="C1165" s="28"/>
    </row>
    <row r="1166" spans="1:3" ht="15.75">
      <c r="A1166" s="28"/>
      <c r="B1166" s="29"/>
      <c r="C1166" s="28"/>
    </row>
    <row r="1167" spans="1:3" ht="15.75">
      <c r="A1167" s="28"/>
      <c r="B1167" s="29"/>
      <c r="C1167" s="28"/>
    </row>
    <row r="1168" spans="1:3" ht="15.75">
      <c r="A1168" s="28"/>
      <c r="B1168" s="29"/>
      <c r="C1168" s="28"/>
    </row>
    <row r="1169" spans="1:3" ht="15.75">
      <c r="A1169" s="28"/>
      <c r="B1169" s="29"/>
      <c r="C1169" s="28"/>
    </row>
    <row r="1170" spans="1:3" ht="15.75">
      <c r="A1170" s="28"/>
      <c r="B1170" s="29"/>
      <c r="C1170" s="28"/>
    </row>
    <row r="1171" spans="1:3" ht="15.75">
      <c r="A1171" s="28"/>
      <c r="B1171" s="29"/>
      <c r="C1171" s="28"/>
    </row>
    <row r="1172" spans="1:3" ht="15.75">
      <c r="A1172" s="28"/>
      <c r="B1172" s="29"/>
      <c r="C1172" s="28"/>
    </row>
    <row r="1173" spans="1:3" ht="15.75">
      <c r="A1173" s="28"/>
      <c r="B1173" s="29"/>
      <c r="C1173" s="28"/>
    </row>
    <row r="1174" spans="1:3" ht="15.75">
      <c r="A1174" s="28"/>
      <c r="B1174" s="29"/>
      <c r="C1174" s="28"/>
    </row>
    <row r="1175" spans="1:3" ht="15.75">
      <c r="A1175" s="28"/>
      <c r="B1175" s="29"/>
      <c r="C1175" s="28"/>
    </row>
    <row r="1176" spans="1:3" ht="15.75">
      <c r="A1176" s="28"/>
      <c r="B1176" s="29"/>
      <c r="C1176" s="28"/>
    </row>
    <row r="1177" spans="1:3" ht="15.75">
      <c r="A1177" s="28"/>
      <c r="B1177" s="29"/>
      <c r="C1177" s="28"/>
    </row>
    <row r="1178" spans="1:3" ht="15.75">
      <c r="A1178" s="28"/>
      <c r="B1178" s="29"/>
      <c r="C1178" s="28"/>
    </row>
    <row r="1179" spans="1:3" ht="15.75">
      <c r="A1179" s="28"/>
      <c r="B1179" s="29"/>
      <c r="C1179" s="28"/>
    </row>
    <row r="1180" spans="1:3" ht="15.75">
      <c r="A1180" s="28"/>
      <c r="B1180" s="29"/>
      <c r="C1180" s="28"/>
    </row>
    <row r="1181" spans="1:3" ht="15.75">
      <c r="A1181" s="28"/>
      <c r="B1181" s="29"/>
      <c r="C1181" s="28"/>
    </row>
    <row r="1182" spans="1:3" ht="15.75">
      <c r="A1182" s="28"/>
      <c r="B1182" s="29"/>
      <c r="C1182" s="28"/>
    </row>
    <row r="1183" spans="1:3" ht="15.75">
      <c r="A1183" s="28"/>
      <c r="B1183" s="29"/>
      <c r="C1183" s="28"/>
    </row>
    <row r="1184" spans="1:3" ht="15.75">
      <c r="A1184" s="28"/>
      <c r="B1184" s="29"/>
      <c r="C1184" s="28"/>
    </row>
    <row r="1185" spans="1:3" ht="15.75">
      <c r="A1185" s="28"/>
      <c r="B1185" s="29"/>
      <c r="C1185" s="28"/>
    </row>
    <row r="1186" spans="1:3" ht="15.75">
      <c r="A1186" s="28"/>
      <c r="B1186" s="29"/>
      <c r="C1186" s="28"/>
    </row>
    <row r="1187" spans="1:3" ht="15.75">
      <c r="A1187" s="28"/>
      <c r="B1187" s="29"/>
      <c r="C1187" s="28"/>
    </row>
    <row r="1188" spans="1:3" ht="15.75">
      <c r="A1188" s="28"/>
      <c r="B1188" s="29"/>
      <c r="C1188" s="28"/>
    </row>
    <row r="1189" spans="1:3" ht="15.75">
      <c r="A1189" s="28"/>
      <c r="B1189" s="29"/>
      <c r="C1189" s="28"/>
    </row>
  </sheetData>
  <sheetProtection/>
  <mergeCells count="37">
    <mergeCell ref="A315:G315"/>
    <mergeCell ref="A309:G309"/>
    <mergeCell ref="A285:G285"/>
    <mergeCell ref="C317:G317"/>
    <mergeCell ref="C324:G324"/>
    <mergeCell ref="C326:G326"/>
    <mergeCell ref="C318:G318"/>
    <mergeCell ref="C332:G332"/>
    <mergeCell ref="C328:G328"/>
    <mergeCell ref="C331:G331"/>
    <mergeCell ref="C330:G330"/>
    <mergeCell ref="C322:G322"/>
    <mergeCell ref="C320:G320"/>
    <mergeCell ref="E223:E224"/>
    <mergeCell ref="F223:F224"/>
    <mergeCell ref="G223:G224"/>
    <mergeCell ref="A3:A4"/>
    <mergeCell ref="E3:G3"/>
    <mergeCell ref="A122:G123"/>
    <mergeCell ref="A125:G125"/>
    <mergeCell ref="A119:G119"/>
    <mergeCell ref="A191:G191"/>
    <mergeCell ref="A223:A224"/>
    <mergeCell ref="F1:G1"/>
    <mergeCell ref="A210:G210"/>
    <mergeCell ref="A2:G2"/>
    <mergeCell ref="A5:G5"/>
    <mergeCell ref="A72:G72"/>
    <mergeCell ref="D223:D224"/>
    <mergeCell ref="B223:B224"/>
    <mergeCell ref="C223:C224"/>
    <mergeCell ref="B265:B266"/>
    <mergeCell ref="C265:C266"/>
    <mergeCell ref="D265:D266"/>
    <mergeCell ref="E265:E266"/>
    <mergeCell ref="F265:F266"/>
    <mergeCell ref="G265:G266"/>
  </mergeCells>
  <printOptions/>
  <pageMargins left="0.35433070866141736" right="0.15748031496062992" top="0.7086614173228347" bottom="0.5118110236220472" header="0.4330708661417323" footer="0.1968503937007874"/>
  <pageSetup horizontalDpi="120" verticalDpi="120" orientation="portrait" paperSize="9" r:id="rId2"/>
  <headerFooter alignWithMargins="0">
    <oddFooter>&amp;C&amp;10&amp;P&amp;12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I30" sqref="I30"/>
    </sheetView>
  </sheetViews>
  <sheetFormatPr defaultColWidth="8.796875" defaultRowHeight="15"/>
  <cols>
    <col min="2" max="2" width="9" style="0" customWidth="1"/>
    <col min="3" max="3" width="9.3984375" style="0" bestFit="1" customWidth="1"/>
    <col min="4" max="5" width="11.3984375" style="0" bestFit="1" customWidth="1"/>
    <col min="10" max="10" width="11.3984375" style="0" bestFit="1" customWidth="1"/>
    <col min="14" max="17" width="11.3984375" style="0" bestFit="1" customWidth="1"/>
  </cols>
  <sheetData>
    <row r="2" spans="2:17" ht="31.5" customHeight="1"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9"/>
      <c r="N2" s="139"/>
      <c r="O2" s="139"/>
      <c r="P2" s="140"/>
      <c r="Q2" s="140"/>
    </row>
    <row r="3" spans="2:17" ht="15.75"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9"/>
      <c r="N3" s="139"/>
      <c r="O3" s="139"/>
      <c r="P3" s="140"/>
      <c r="Q3" s="140"/>
    </row>
    <row r="4" spans="2:17" ht="15.75"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9"/>
      <c r="N4" s="139"/>
      <c r="O4" s="139"/>
      <c r="P4" s="140"/>
      <c r="Q4" s="140"/>
    </row>
    <row r="5" spans="2:17" ht="15.75"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9"/>
      <c r="N5" s="139"/>
      <c r="O5" s="139"/>
      <c r="P5" s="140"/>
      <c r="Q5" s="140"/>
    </row>
    <row r="6" spans="2:17" ht="15.75"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9"/>
      <c r="N6" s="139"/>
      <c r="O6" s="139"/>
      <c r="P6" s="140"/>
      <c r="Q6" s="140"/>
    </row>
    <row r="7" spans="2:17" ht="15.75"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9"/>
      <c r="N7" s="139"/>
      <c r="O7" s="139"/>
      <c r="P7" s="140"/>
      <c r="Q7" s="140"/>
    </row>
    <row r="8" spans="2:17" ht="15.75"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9"/>
      <c r="N8" s="139"/>
      <c r="O8" s="139"/>
      <c r="P8" s="140"/>
      <c r="Q8" s="140"/>
    </row>
    <row r="9" spans="2:17" ht="15.75"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9"/>
      <c r="N9" s="139"/>
      <c r="O9" s="139"/>
      <c r="P9" s="139"/>
      <c r="Q9" s="139"/>
    </row>
    <row r="10" spans="2:17" ht="15.75"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17"/>
      <c r="N10" s="117"/>
      <c r="O10" s="117"/>
      <c r="P10" s="141"/>
      <c r="Q10" s="141"/>
    </row>
    <row r="11" spans="2:17" ht="15.75"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2:17" ht="15.75"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42"/>
      <c r="O12" s="142"/>
      <c r="P12" s="142"/>
      <c r="Q12" s="142"/>
    </row>
    <row r="13" spans="2:17" ht="15.75"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2:17" ht="15.75"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</row>
    <row r="15" spans="2:17" ht="15.75"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9"/>
      <c r="N15" s="139"/>
      <c r="O15" s="139"/>
      <c r="P15" s="140"/>
      <c r="Q15" s="140"/>
    </row>
    <row r="16" spans="2:17" ht="15.75"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9"/>
      <c r="N16" s="139"/>
      <c r="O16" s="139"/>
      <c r="P16" s="140"/>
      <c r="Q16" s="140"/>
    </row>
    <row r="17" spans="2:17" ht="15.75"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9"/>
      <c r="N17" s="139"/>
      <c r="O17" s="139"/>
      <c r="P17" s="140"/>
      <c r="Q17" s="140"/>
    </row>
    <row r="18" spans="2:17" ht="15.75"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9"/>
      <c r="N18" s="139"/>
      <c r="O18" s="139"/>
      <c r="P18" s="140"/>
      <c r="Q18" s="140"/>
    </row>
    <row r="19" spans="2:17" ht="15.75"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9"/>
      <c r="N19" s="139"/>
      <c r="O19" s="139"/>
      <c r="P19" s="140"/>
      <c r="Q19" s="140"/>
    </row>
    <row r="20" spans="2:17" ht="15.75"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9"/>
      <c r="N20" s="139"/>
      <c r="O20" s="139"/>
      <c r="P20" s="140"/>
      <c r="Q20" s="140"/>
    </row>
    <row r="21" spans="2:17" ht="15.75"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9"/>
      <c r="N21" s="139"/>
      <c r="O21" s="139"/>
      <c r="P21" s="140"/>
      <c r="Q21" s="140"/>
    </row>
    <row r="22" spans="2:17" ht="15.75"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9"/>
      <c r="N22" s="139"/>
      <c r="O22" s="139"/>
      <c r="P22" s="139"/>
      <c r="Q22" s="139"/>
    </row>
    <row r="23" spans="2:17" ht="15.75"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17"/>
      <c r="N23" s="117"/>
      <c r="O23" s="117"/>
      <c r="P23" s="141"/>
      <c r="Q23" s="141"/>
    </row>
    <row r="24" spans="2:17" ht="15.75"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42"/>
      <c r="O24" s="142"/>
      <c r="P24" s="142"/>
      <c r="Q24" s="142"/>
    </row>
    <row r="25" spans="2:17" ht="15.75"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42"/>
      <c r="O25" s="142"/>
      <c r="P25" s="142"/>
      <c r="Q25" s="142"/>
    </row>
    <row r="26" spans="2:17" ht="15.75"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</row>
    <row r="27" spans="2:17" ht="15.75"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</row>
    <row r="28" spans="2:17" ht="15.75">
      <c r="B28" s="138"/>
      <c r="C28" s="143"/>
      <c r="D28" s="143"/>
      <c r="E28" s="143"/>
      <c r="F28" s="143"/>
      <c r="G28" s="143"/>
      <c r="H28" s="138"/>
      <c r="I28" s="144"/>
      <c r="J28" s="144"/>
      <c r="K28" s="144"/>
      <c r="L28" s="145"/>
      <c r="M28" s="145"/>
      <c r="N28" s="138"/>
      <c r="O28" s="138"/>
      <c r="P28" s="138"/>
      <c r="Q28" s="138"/>
    </row>
    <row r="29" spans="2:17" ht="15.75">
      <c r="B29" s="138"/>
      <c r="C29" s="143"/>
      <c r="D29" s="143"/>
      <c r="E29" s="143"/>
      <c r="F29" s="143"/>
      <c r="G29" s="143"/>
      <c r="H29" s="138"/>
      <c r="I29" s="144"/>
      <c r="J29" s="144"/>
      <c r="K29" s="144"/>
      <c r="L29" s="145"/>
      <c r="M29" s="145"/>
      <c r="N29" s="138"/>
      <c r="O29" s="146"/>
      <c r="P29" s="138"/>
      <c r="Q29" s="138"/>
    </row>
    <row r="30" spans="2:17" ht="15.75">
      <c r="B30" s="138"/>
      <c r="C30" s="143"/>
      <c r="D30" s="143"/>
      <c r="E30" s="143"/>
      <c r="F30" s="143"/>
      <c r="G30" s="143"/>
      <c r="H30" s="138"/>
      <c r="I30" s="143"/>
      <c r="J30" s="143"/>
      <c r="K30" s="143"/>
      <c r="L30" s="140"/>
      <c r="M30" s="140"/>
      <c r="N30" s="138"/>
      <c r="O30" s="146"/>
      <c r="P30" s="138"/>
      <c r="Q30" s="138"/>
    </row>
    <row r="31" spans="2:17" ht="15.75">
      <c r="B31" s="138"/>
      <c r="C31" s="143"/>
      <c r="D31" s="143"/>
      <c r="E31" s="143"/>
      <c r="F31" s="143"/>
      <c r="G31" s="143"/>
      <c r="H31" s="138"/>
      <c r="I31" s="144"/>
      <c r="J31" s="144"/>
      <c r="K31" s="144"/>
      <c r="L31" s="145"/>
      <c r="M31" s="145"/>
      <c r="N31" s="138"/>
      <c r="O31" s="146"/>
      <c r="P31" s="138"/>
      <c r="Q31" s="138"/>
    </row>
    <row r="32" spans="2:17" ht="15.75">
      <c r="B32" s="138"/>
      <c r="C32" s="143"/>
      <c r="D32" s="143"/>
      <c r="E32" s="143"/>
      <c r="F32" s="143"/>
      <c r="G32" s="143"/>
      <c r="H32" s="138"/>
      <c r="I32" s="144"/>
      <c r="J32" s="147"/>
      <c r="K32" s="147"/>
      <c r="L32" s="141"/>
      <c r="M32" s="141"/>
      <c r="N32" s="138"/>
      <c r="O32" s="148"/>
      <c r="P32" s="138"/>
      <c r="Q32" s="138"/>
    </row>
    <row r="33" spans="2:17" ht="15.75">
      <c r="B33" s="138"/>
      <c r="C33" s="143"/>
      <c r="D33" s="143"/>
      <c r="E33" s="143"/>
      <c r="F33" s="143"/>
      <c r="G33" s="143"/>
      <c r="H33" s="138"/>
      <c r="I33" s="144"/>
      <c r="J33" s="144"/>
      <c r="K33" s="144"/>
      <c r="L33" s="145"/>
      <c r="M33" s="145"/>
      <c r="N33" s="138"/>
      <c r="O33" s="146"/>
      <c r="P33" s="138"/>
      <c r="Q33" s="138"/>
    </row>
    <row r="34" spans="2:17" ht="15.75">
      <c r="B34" s="138"/>
      <c r="C34" s="143"/>
      <c r="D34" s="143"/>
      <c r="E34" s="143"/>
      <c r="F34" s="143"/>
      <c r="G34" s="143"/>
      <c r="H34" s="138"/>
      <c r="I34" s="144"/>
      <c r="J34" s="144"/>
      <c r="K34" s="144"/>
      <c r="L34" s="145"/>
      <c r="M34" s="145"/>
      <c r="N34" s="138"/>
      <c r="O34" s="146"/>
      <c r="P34" s="138"/>
      <c r="Q34" s="138"/>
    </row>
    <row r="35" spans="2:17" ht="15.75">
      <c r="B35" s="138"/>
      <c r="C35" s="143"/>
      <c r="D35" s="143"/>
      <c r="E35" s="143"/>
      <c r="F35" s="143"/>
      <c r="G35" s="143"/>
      <c r="H35" s="138"/>
      <c r="I35" s="144"/>
      <c r="J35" s="144"/>
      <c r="K35" s="144"/>
      <c r="L35" s="145"/>
      <c r="M35" s="145"/>
      <c r="N35" s="138"/>
      <c r="O35" s="146"/>
      <c r="P35" s="138"/>
      <c r="Q35" s="138"/>
    </row>
    <row r="36" spans="2:17" ht="15.75">
      <c r="B36" s="138"/>
      <c r="C36" s="143"/>
      <c r="D36" s="143"/>
      <c r="E36" s="143"/>
      <c r="F36" s="143"/>
      <c r="G36" s="143"/>
      <c r="H36" s="138"/>
      <c r="I36" s="144"/>
      <c r="J36" s="144"/>
      <c r="K36" s="144"/>
      <c r="L36" s="144"/>
      <c r="M36" s="144"/>
      <c r="N36" s="138"/>
      <c r="O36" s="138"/>
      <c r="P36" s="138"/>
      <c r="Q36" s="138"/>
    </row>
    <row r="37" spans="2:17" ht="15.75">
      <c r="B37" s="138"/>
      <c r="C37" s="143"/>
      <c r="D37" s="143"/>
      <c r="E37" s="143"/>
      <c r="F37" s="143"/>
      <c r="G37" s="143"/>
      <c r="H37" s="138"/>
      <c r="I37" s="138"/>
      <c r="J37" s="138"/>
      <c r="K37" s="138"/>
      <c r="L37" s="138"/>
      <c r="M37" s="138"/>
      <c r="N37" s="138"/>
      <c r="O37" s="138"/>
      <c r="P37" s="138"/>
      <c r="Q37" s="138"/>
    </row>
    <row r="38" spans="2:17" ht="15.75">
      <c r="B38" s="138"/>
      <c r="C38" s="143"/>
      <c r="D38" s="143"/>
      <c r="E38" s="143"/>
      <c r="F38" s="143"/>
      <c r="G38" s="143"/>
      <c r="H38" s="138"/>
      <c r="I38" s="138"/>
      <c r="J38" s="142"/>
      <c r="K38" s="142"/>
      <c r="L38" s="142"/>
      <c r="M38" s="142"/>
      <c r="N38" s="138"/>
      <c r="O38" s="138"/>
      <c r="P38" s="138"/>
      <c r="Q38" s="138"/>
    </row>
    <row r="39" spans="2:17" ht="15.75">
      <c r="B39" s="138"/>
      <c r="C39" s="143"/>
      <c r="D39" s="143"/>
      <c r="E39" s="143"/>
      <c r="F39" s="143"/>
      <c r="G39" s="143"/>
      <c r="H39" s="138"/>
      <c r="I39" s="138"/>
      <c r="J39" s="138"/>
      <c r="K39" s="138"/>
      <c r="L39" s="138"/>
      <c r="M39" s="138"/>
      <c r="N39" s="138"/>
      <c r="O39" s="138"/>
      <c r="P39" s="138"/>
      <c r="Q39" s="138"/>
    </row>
    <row r="40" spans="2:17" ht="15.75">
      <c r="B40" s="138"/>
      <c r="C40" s="143"/>
      <c r="D40" s="143"/>
      <c r="E40" s="143"/>
      <c r="F40" s="143"/>
      <c r="G40" s="143"/>
      <c r="H40" s="138"/>
      <c r="I40" s="138"/>
      <c r="J40" s="138"/>
      <c r="K40" s="138"/>
      <c r="L40" s="138"/>
      <c r="M40" s="138"/>
      <c r="N40" s="138"/>
      <c r="O40" s="138"/>
      <c r="P40" s="138"/>
      <c r="Q40" s="138"/>
    </row>
    <row r="41" spans="2:17" ht="15.75">
      <c r="B41" s="138"/>
      <c r="C41" s="143"/>
      <c r="D41" s="143"/>
      <c r="E41" s="143"/>
      <c r="F41" s="143"/>
      <c r="G41" s="143"/>
      <c r="H41" s="138"/>
      <c r="I41" s="138"/>
      <c r="J41" s="138"/>
      <c r="K41" s="138"/>
      <c r="L41" s="138"/>
      <c r="M41" s="138"/>
      <c r="N41" s="138"/>
      <c r="O41" s="138"/>
      <c r="P41" s="138"/>
      <c r="Q41" s="138"/>
    </row>
    <row r="42" spans="2:17" ht="15.75">
      <c r="B42" s="138"/>
      <c r="C42" s="143"/>
      <c r="D42" s="143"/>
      <c r="E42" s="143"/>
      <c r="F42" s="143"/>
      <c r="G42" s="143"/>
      <c r="H42" s="138"/>
      <c r="I42" s="146"/>
      <c r="J42" s="138"/>
      <c r="K42" s="138"/>
      <c r="L42" s="138"/>
      <c r="M42" s="138"/>
      <c r="N42" s="138"/>
      <c r="O42" s="138"/>
      <c r="P42" s="138"/>
      <c r="Q42" s="138"/>
    </row>
    <row r="43" spans="2:17" ht="15.75">
      <c r="B43" s="138"/>
      <c r="C43" s="143"/>
      <c r="D43" s="143"/>
      <c r="E43" s="143"/>
      <c r="F43" s="143"/>
      <c r="G43" s="143"/>
      <c r="H43" s="138"/>
      <c r="I43" s="146"/>
      <c r="J43" s="138"/>
      <c r="K43" s="138"/>
      <c r="L43" s="138"/>
      <c r="M43" s="138"/>
      <c r="N43" s="138"/>
      <c r="O43" s="138"/>
      <c r="P43" s="138"/>
      <c r="Q43" s="138"/>
    </row>
    <row r="44" spans="2:17" ht="15.75">
      <c r="B44" s="138"/>
      <c r="C44" s="143"/>
      <c r="D44" s="143"/>
      <c r="E44" s="143"/>
      <c r="F44" s="143"/>
      <c r="G44" s="143"/>
      <c r="H44" s="138"/>
      <c r="I44" s="146"/>
      <c r="J44" s="138"/>
      <c r="K44" s="138"/>
      <c r="L44" s="138"/>
      <c r="M44" s="138"/>
      <c r="N44" s="138"/>
      <c r="O44" s="138"/>
      <c r="P44" s="138"/>
      <c r="Q44" s="138"/>
    </row>
    <row r="45" spans="2:17" ht="15.75">
      <c r="B45" s="138"/>
      <c r="C45" s="138"/>
      <c r="D45" s="138"/>
      <c r="E45" s="138"/>
      <c r="F45" s="143"/>
      <c r="G45" s="138"/>
      <c r="H45" s="138"/>
      <c r="I45" s="148"/>
      <c r="J45" s="138"/>
      <c r="K45" s="138"/>
      <c r="L45" s="138"/>
      <c r="M45" s="138"/>
      <c r="N45" s="138"/>
      <c r="O45" s="138"/>
      <c r="P45" s="138"/>
      <c r="Q45" s="138"/>
    </row>
    <row r="46" spans="2:17" ht="15.75">
      <c r="B46" s="138"/>
      <c r="C46" s="138"/>
      <c r="D46" s="142"/>
      <c r="E46" s="149"/>
      <c r="F46" s="149"/>
      <c r="G46" s="149"/>
      <c r="H46" s="138"/>
      <c r="I46" s="146"/>
      <c r="J46" s="138"/>
      <c r="K46" s="138"/>
      <c r="L46" s="138"/>
      <c r="M46" s="138"/>
      <c r="N46" s="138"/>
      <c r="O46" s="138"/>
      <c r="P46" s="138"/>
      <c r="Q46" s="138"/>
    </row>
    <row r="47" spans="2:17" ht="15.75">
      <c r="B47" s="138"/>
      <c r="C47" s="138"/>
      <c r="D47" s="138"/>
      <c r="E47" s="138"/>
      <c r="F47" s="138"/>
      <c r="G47" s="138"/>
      <c r="H47" s="138"/>
      <c r="I47" s="146"/>
      <c r="J47" s="138"/>
      <c r="K47" s="138"/>
      <c r="L47" s="138"/>
      <c r="M47" s="138"/>
      <c r="N47" s="138"/>
      <c r="O47" s="138"/>
      <c r="P47" s="138"/>
      <c r="Q47" s="138"/>
    </row>
    <row r="48" spans="2:17" ht="15.75">
      <c r="B48" s="138"/>
      <c r="C48" s="138"/>
      <c r="D48" s="138"/>
      <c r="E48" s="138"/>
      <c r="F48" s="138"/>
      <c r="G48" s="138"/>
      <c r="H48" s="138"/>
      <c r="I48" s="146"/>
      <c r="J48" s="138"/>
      <c r="K48" s="138"/>
      <c r="L48" s="138"/>
      <c r="M48" s="138"/>
      <c r="N48" s="138"/>
      <c r="O48" s="138"/>
      <c r="P48" s="138"/>
      <c r="Q48" s="138"/>
    </row>
    <row r="49" spans="2:17" ht="15.75"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</row>
    <row r="50" spans="2:17" ht="15.75"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:H146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экономики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Тиунов</dc:creator>
  <cp:keywords/>
  <dc:description/>
  <cp:lastModifiedBy>Пользователь Windows</cp:lastModifiedBy>
  <cp:lastPrinted>2018-08-14T10:08:36Z</cp:lastPrinted>
  <dcterms:created xsi:type="dcterms:W3CDTF">1998-09-04T04:32:29Z</dcterms:created>
  <dcterms:modified xsi:type="dcterms:W3CDTF">2019-05-08T05:00:17Z</dcterms:modified>
  <cp:category/>
  <cp:version/>
  <cp:contentType/>
  <cp:contentStatus/>
</cp:coreProperties>
</file>