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05" yWindow="2760" windowWidth="14895" windowHeight="8595" activeTab="0"/>
  </bookViews>
  <sheets>
    <sheet name="сводка" sheetId="1" r:id="rId1"/>
  </sheets>
  <definedNames>
    <definedName name="_xlnm.Print_Area" localSheetId="0">'сводка'!$A$1:$E$144</definedName>
  </definedNames>
  <calcPr fullCalcOnLoad="1"/>
</workbook>
</file>

<file path=xl/sharedStrings.xml><?xml version="1.0" encoding="utf-8"?>
<sst xmlns="http://schemas.openxmlformats.org/spreadsheetml/2006/main" count="193" uniqueCount="176">
  <si>
    <t xml:space="preserve">       РАСХОДЫ                              </t>
  </si>
  <si>
    <t>Администрация города</t>
  </si>
  <si>
    <t>Финансовое управление администрации г.Ливны</t>
  </si>
  <si>
    <t>Управление муниципального имущества администрации г.Ливны</t>
  </si>
  <si>
    <t xml:space="preserve">Контрольно-счетная палата г.Ливны </t>
  </si>
  <si>
    <t>Городской Совет народных депутатов</t>
  </si>
  <si>
    <t>Резервный фонд</t>
  </si>
  <si>
    <t>01</t>
  </si>
  <si>
    <t>Мероприятия по землеустройству и землепользованию</t>
  </si>
  <si>
    <t>04</t>
  </si>
  <si>
    <t>Национальная экономика</t>
  </si>
  <si>
    <t>05</t>
  </si>
  <si>
    <t>Жилищно-коммунальное хозяйство</t>
  </si>
  <si>
    <t>Управление общего образования администрации г.Ливны</t>
  </si>
  <si>
    <t>07</t>
  </si>
  <si>
    <t>Образование</t>
  </si>
  <si>
    <t>08</t>
  </si>
  <si>
    <t>Отдел опеки и попечительства</t>
  </si>
  <si>
    <t>Социальная политика</t>
  </si>
  <si>
    <t>Физическая культура и спорт</t>
  </si>
  <si>
    <t>Код</t>
  </si>
  <si>
    <t>Наименование доходов</t>
  </si>
  <si>
    <t>101 02000 01 0000 110</t>
  </si>
  <si>
    <t>Налог на доходы физических лиц</t>
  </si>
  <si>
    <t>105 02000 02 0000 110</t>
  </si>
  <si>
    <t>Единый налог на вмененный доход для отдельных видов деятельности</t>
  </si>
  <si>
    <t>106 00000 00 0000 000</t>
  </si>
  <si>
    <t xml:space="preserve">106 01020 04 0000 110 </t>
  </si>
  <si>
    <t>Налог на имущество физических лиц</t>
  </si>
  <si>
    <t>Земельный налог</t>
  </si>
  <si>
    <t>108 00000 00 0000 000</t>
  </si>
  <si>
    <t>111 00000 00 0000 000</t>
  </si>
  <si>
    <t>111 07014 04 0000 120</t>
  </si>
  <si>
    <t>114 00000 00 0000 000</t>
  </si>
  <si>
    <t>115 00000 00 0000 000</t>
  </si>
  <si>
    <t>116 00000 00 0000 000</t>
  </si>
  <si>
    <t>200 00000 00 0000 000</t>
  </si>
  <si>
    <t xml:space="preserve">БЕЗВОЗМЕЗДНЫЕ ПОСТУПЛЕНИЯ </t>
  </si>
  <si>
    <t>Дотации от других бюджетов бюджетной системы Российской Федерации</t>
  </si>
  <si>
    <t>Субвенции бюджетам 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</si>
  <si>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</t>
  </si>
  <si>
    <t>ВСЕГО ДОХОДОВ</t>
  </si>
  <si>
    <t>112 01000 01 0000 120</t>
  </si>
  <si>
    <t>Плата за негативное воздействие на окружающую среду</t>
  </si>
  <si>
    <t>114 02043 04 0000 410</t>
  </si>
  <si>
    <t>Доходы от реализации иного имущества, находящегося в собственности городских округов</t>
  </si>
  <si>
    <t>Оценка недвижимости, признание прав и регулирование отношений по муниципальной собственности</t>
  </si>
  <si>
    <t>Прочие расходы органов местного самоуправления</t>
  </si>
  <si>
    <t>Выплата персональных надбавок местного значения лицам, имеющим особые заслуги перед городом</t>
  </si>
  <si>
    <t>Административная комиссия, отдел по труду, комиссия по делам несовершеннолетних</t>
  </si>
  <si>
    <t>105 03000 01 0000 110</t>
  </si>
  <si>
    <t>Единый сельскохозяйственный налог</t>
  </si>
  <si>
    <t>Доходы, получаемые в виде арендной платы за земельные участки</t>
  </si>
  <si>
    <t>Налог, взимаемый в связи с применением патентной системы налогообложения, зачисляемый в бюджеты городских округов</t>
  </si>
  <si>
    <t>Доходы от перечисления части прибыли, остающейся после уплаты налогов и иных обязательных платежей МУП, созданных городскими округами</t>
  </si>
  <si>
    <t>202 00000 00 0000 000</t>
  </si>
  <si>
    <t>Безвозмездные поступления от других бюджетов бюджетной системы РФ</t>
  </si>
  <si>
    <t>Иные межбюджетные трансферты, передаваемые бюджетам городских округов</t>
  </si>
  <si>
    <t>Социальная поддержка граждан, усыновивших (удочеривших) детей-сирот и детей, оставшихся без попечения родителей</t>
  </si>
  <si>
    <t>Доходы от продажи земельных участков</t>
  </si>
  <si>
    <t>103 02000 01 0000 110</t>
  </si>
  <si>
    <t>Акцизы по подакцизным товарам (продукции), производимым на территории Российской Федерации</t>
  </si>
  <si>
    <t>Государственная пошлина</t>
  </si>
  <si>
    <t>Административные платежи и сборы</t>
  </si>
  <si>
    <t>Штрафы, санкции, возмещение ущерба</t>
  </si>
  <si>
    <t>Доходы от сдачи  в аренду имущества</t>
  </si>
  <si>
    <t>Наименование расходов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</si>
  <si>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</si>
  <si>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</si>
  <si>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</si>
  <si>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НАЛОГОВЫЕ И НЕНАЛОГОВЫЕ ДОХОДЫ</t>
  </si>
  <si>
    <t>Выполнение наказов избирателей депутатам городского Совета народных депутатов</t>
  </si>
  <si>
    <t>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</si>
  <si>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</si>
  <si>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Приложение к постановлению</t>
  </si>
  <si>
    <t>администрации города Ливны</t>
  </si>
  <si>
    <t>ВСЕГО</t>
  </si>
  <si>
    <t>Подпрограмма "Развитие дополнительного образования в сфере культуры и искусства города Ливны"</t>
  </si>
  <si>
    <t>Подпрограмма "Развитие учреждений культурно-досугового типа города Ливны"</t>
  </si>
  <si>
    <t>Подпрограмма "Развитие музейной деятельности в городе Ливны"</t>
  </si>
  <si>
    <t>Подпрограмма "Развитие библиотечной системы города Ливны"</t>
  </si>
  <si>
    <t>Подпрограмма "Проведение культурно-массовых мероприятий"</t>
  </si>
  <si>
    <t>% вып-ния год</t>
  </si>
  <si>
    <t>Обслуживание государственного и муниципального долга</t>
  </si>
  <si>
    <t xml:space="preserve">% вып-ния год  </t>
  </si>
  <si>
    <t>Взносы на капитальный ремонт общего имущества в многоквартирных домах</t>
  </si>
  <si>
    <t>Обеспечение жильем ветеранов и инвалидов</t>
  </si>
  <si>
    <t>111 01040 04 0000 120</t>
  </si>
  <si>
    <t>113 02994 04 0000 130</t>
  </si>
  <si>
    <t>Прочие доходы от компенсации затрат бюджетов городских округов</t>
  </si>
  <si>
    <t>Доходы от оказания платных услуг</t>
  </si>
  <si>
    <t>113 02064 04 0000 130</t>
  </si>
  <si>
    <t>Доходы в порядке возмещения расходов</t>
  </si>
  <si>
    <t>Единая дежурно-диспетчерская служба</t>
  </si>
  <si>
    <t>Ежемесячное денежное вознаграждение за классное руководство в рамках непрограмной части городского бюджета</t>
  </si>
  <si>
    <t>105 04010 02 0000 110</t>
  </si>
  <si>
    <t>106 06032 04 0000 110      106 06042 04 0000 110</t>
  </si>
  <si>
    <t>Осуществление полномочий по составлению (изменению) списков кандидатов в присяжные заседатели федеральных судов общей юрисдикции в РФ</t>
  </si>
  <si>
    <t>Муниципальная программа "Профилактика правонарушений в городе Ливны Орловской области на 2017-2019 годы"</t>
  </si>
  <si>
    <t>Дивиденды по акциям</t>
  </si>
  <si>
    <t>Муниципальная программа "Развитие и поддержка малого и среднего предпринимательства в городе Ливны на 2017-2019 годы"</t>
  </si>
  <si>
    <t xml:space="preserve">Муниципальная программа "Ремонт, строительство, реконструкция и содержание объектов дорожной инфраструктуры города Ливны на 2017-2019 годы" </t>
  </si>
  <si>
    <t>Подпрограмма "Развитие системы отдыха детей и подростков в каникулярное время в городе Ливны в 2017-2019 гг." (школьный лагерь)</t>
  </si>
  <si>
    <t>Подпрограмма "Развитие системы отдыха детей и подростков в каникулярное время в городе Ливны в 2017-2019 гг." (путевки)</t>
  </si>
  <si>
    <t>Подпрограмма "Развитие системы воспитания и дополнительного образования детей и подростков в городе Ливны в 2017-2019 годы"</t>
  </si>
  <si>
    <t>Программа "Доступная среда города Ливны Орловской области на 2017-2019 годы"</t>
  </si>
  <si>
    <t>Подпрограмма "Совершенствование организации питания в образовательных учреждениях города Ливны в 2017-2019 годах"</t>
  </si>
  <si>
    <t>Подпрограмма "Организация психолого-медико-социального сопровождения обучающихся (воспитанников) в городе Ливны в 2017-2019 годы"</t>
  </si>
  <si>
    <t>Подпрограмма "Функционирование и развитие сети образовательных учреждений города Ливны в 2017-2019 годы"</t>
  </si>
  <si>
    <t>Подпрограмма "Развитие системы общего образования в городе Ливны в 2017-2019 годы"</t>
  </si>
  <si>
    <t>Подпрограмма "Развитие сети дошкольных образовательных учреждений в городе Ливны в 2017-2019 годы"</t>
  </si>
  <si>
    <t>Муниципальная программа "Благоустройство города Ливны Орловской области на 2017-2019 годы"</t>
  </si>
  <si>
    <t>Подпрограмма "Организация спортивно-массовых и спортивно-оздоровительных мероприятий в городе Ливны Орловской области на 2017-2020 годы"</t>
  </si>
  <si>
    <t>Управление культуры, молодежной политики и спорта администрации г. Ливны</t>
  </si>
  <si>
    <t>Централизованная бухгалтерия</t>
  </si>
  <si>
    <t>Управление жилищно-коммунального хозяйства администрации города Ливны</t>
  </si>
  <si>
    <t>Муниципальная программа "Газификация индивидуальной жилой застройки города Ливны на период 2018-2020 годы"</t>
  </si>
  <si>
    <t>Муниципальная программа "Развитие архивного дела в городе Ливны Орловской области на 2018-2020 годы"</t>
  </si>
  <si>
    <t>Муниципальная программа "Формирование современной городской среды на территории города Ливны на 2018-2022 годы"</t>
  </si>
  <si>
    <t>Прочие безвозмездные поступления</t>
  </si>
  <si>
    <t>207 04000 04 0000 180</t>
  </si>
  <si>
    <t>Выполнение наказов избирателей депутатам областного Совета народных депутатов</t>
  </si>
  <si>
    <t>Выполнение наказов избирателей депутатам областного  Совета народных депутатов</t>
  </si>
  <si>
    <t>Субсидия МУКП "Ливенское" на возмещение затрат (недополученных доходов) в связи с оказанием банных услуг</t>
  </si>
  <si>
    <t>Реализация инновационного социального проекта "Город для всех, для каждого, для тебя"</t>
  </si>
  <si>
    <t xml:space="preserve">111 05012 04 0000 120      </t>
  </si>
  <si>
    <t xml:space="preserve"> 111 05074 04 0000 120</t>
  </si>
  <si>
    <t xml:space="preserve">114 06012 04 0000 430 </t>
  </si>
  <si>
    <t>117 00000 00 0000 000</t>
  </si>
  <si>
    <t>Прочие неналоговые доходы</t>
  </si>
  <si>
    <t>204 00000 00 0000 000</t>
  </si>
  <si>
    <t>Безвозмездные поступления от негосударственных организаций</t>
  </si>
  <si>
    <t>113 02000 00 0000 120</t>
  </si>
  <si>
    <t xml:space="preserve"> </t>
  </si>
  <si>
    <t>Подпрограмма "Содействие занятости молодежи города Ливны на 2019-2023 годы"</t>
  </si>
  <si>
    <t>Муниципальная программа "Обеспечение безопасности дорожного движения на территории города Ливны Орловской области на 2019-2021 годы"</t>
  </si>
  <si>
    <t xml:space="preserve">Подпрограмма "Развитие дополнительного образования детей в области физической культуры и спорта в городе Ливны Орловской области на 2017-2021 годы" </t>
  </si>
  <si>
    <t>Муниципальная программа "Молодежь города Ливны Орловской области на 2019-2023 годы"</t>
  </si>
  <si>
    <t>Муниципальная программа "Развитие физической культуры и спорта в городе Ливны Орловской области на 2017-2021 годы"</t>
  </si>
  <si>
    <t xml:space="preserve">Подпрограмма "Обеспечение жильем молодых семей на 2019-2023 годы" </t>
  </si>
  <si>
    <t>Муниципальная программа "Развитие муниципальной службы в городе Ливны Орловской области на 2017-2019 годы"</t>
  </si>
  <si>
    <t>Муниципальная программа «Энергосбережение и повышение энергетической эффективности в городе Ливны Орловской области на 2017-2019 годы»</t>
  </si>
  <si>
    <t>Муниципальная программа "Проведение капитального ремонта крыш многоквартирных домов города Ливны Орловской области на период 2019-2020 годы"</t>
  </si>
  <si>
    <t>Строительство сетей водоснабжения микрорайона Южный</t>
  </si>
  <si>
    <t>Актуализация схемы теплоснабжения</t>
  </si>
  <si>
    <t>Подпрограмма "Функционирование и развитие сети образовательных учреждений города Ливны в 2017-2019 гг."</t>
  </si>
  <si>
    <t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а также лицами из их числа, после окончания их пребывания в образовательной организации или учреждении социального обслуживания, а так же в организациях всех видов профессионального образования либо по окончании службы в рядах Вооруженных сил Российской Федерации, либо после возвращения из учреждений, исполняющих наказание в виде лишения свободы, при условии отсутствия проживания в жилых помещениях других несовершеннолетних членов семьи</t>
  </si>
  <si>
    <t>Строительство Физкультурно-оздоровительного спортивного комплекса открытого типа"</t>
  </si>
  <si>
    <t>Компенсация части родительской платы, взимаемой с родителей (законных представителей) за присмотр и уход за детьми, посещающими  образовательные организации, реализующие образовательные программы дошкольного образования</t>
  </si>
  <si>
    <t>Содержание ребёнка в семье опекуна и приёмной семье, а также вознаграждение, причитающееся приемному родителю</t>
  </si>
  <si>
    <t xml:space="preserve">Обеспечение  жилыми помещениями детей-сирот и детей, оставшихся без попечения родителей, лиц из числа детей-сирот и детей, оставшихся без попечения родителей </t>
  </si>
  <si>
    <t>Проезд школьников из малоимущих семей от места жительства до муниципальных бюджетных  общеобразовательных учреждений города Ливны</t>
  </si>
  <si>
    <t>Обеспечение бесплатного проезда на городском, пригородном  (в сельской местности – на внутрирайонном) транспорте (кроме такси), а также 2 раза в год к месту жительства и обратно к месту учебы детей-сирот и детей, оставшихся без попечения родителей, лиц из их числа, обучающихся в городе Ливны</t>
  </si>
  <si>
    <t>Выплата единовременного пособия при всех формах устройства детей, лишенных родительского попечения, в семью</t>
  </si>
  <si>
    <t>Меры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</t>
  </si>
  <si>
    <t>Доплаты к пенсиям выборным лицам, пенсии за выслугу лет</t>
  </si>
  <si>
    <t>План на 2019 г.</t>
  </si>
  <si>
    <t>Общегосударственные вопросы</t>
  </si>
  <si>
    <t>Строительство дополнительного корпуса муниципального бюджетного общеобразовательного учреждения "Средняя общеобразовательная школа №2 г. Ливны</t>
  </si>
  <si>
    <t>Ремонт и благоустройство спортивных площадок в парке "Славянский сад"</t>
  </si>
  <si>
    <t>Муниципальная программа "Формирование законопослушного поведения участников дорожного движения в городе Ливны Орловской области на 2019-2021 годы"</t>
  </si>
  <si>
    <t>Исполнено на 01.04.2019 г.</t>
  </si>
  <si>
    <t>св.100</t>
  </si>
  <si>
    <t>Обеспечение сохранности объектов культурного наследия</t>
  </si>
  <si>
    <t>Муниципальная программа "Развитие территориального общественного самоуправления в городе Ливны на 2019-2021 годы"</t>
  </si>
  <si>
    <t>Муниципальная программа "Поддержка социально  ориентированных некоммерческих организаций в городе Ливны Орловской области на 2017-2019 годы"</t>
  </si>
  <si>
    <t xml:space="preserve">Выполнение решений судебных органов </t>
  </si>
  <si>
    <t xml:space="preserve">Выполнение работ (оказание услуг) по осуществлению перевозок по регулируемым тарифам по регулярным маршрутам муниципальной маршрутной сети </t>
  </si>
  <si>
    <t xml:space="preserve">Культура, кинематография </t>
  </si>
  <si>
    <t xml:space="preserve">                       Отчет об исполнении бюджета города Ливны за I квартал 2019 года.</t>
  </si>
  <si>
    <t>Приложение подготовлено на 6 листах главным специалистом отдела бюджетных отношений финансового управления администрации г. Ливны Добриковой Н.В.</t>
  </si>
  <si>
    <t>202 4000 00 00000 150</t>
  </si>
  <si>
    <t>202 2000 00 00000 150</t>
  </si>
  <si>
    <t>202 3000 00 00000 150</t>
  </si>
  <si>
    <t>202 1000 00 00000 150</t>
  </si>
  <si>
    <r>
      <t xml:space="preserve">от </t>
    </r>
    <r>
      <rPr>
        <u val="single"/>
        <sz val="11"/>
        <rFont val="Times New Roman Cyr"/>
        <family val="0"/>
      </rPr>
      <t xml:space="preserve">19 апреля </t>
    </r>
    <r>
      <rPr>
        <sz val="11"/>
        <rFont val="Times New Roman Cyr"/>
        <family val="1"/>
      </rPr>
      <t xml:space="preserve">2019 г. № </t>
    </r>
    <r>
      <rPr>
        <u val="single"/>
        <sz val="11"/>
        <rFont val="Times New Roman Cyr"/>
        <family val="0"/>
      </rPr>
      <t>271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</si>
</sst>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#,##0.00&quot;р.&quot;"/>
    <numFmt numFmtId="170" formatCode="0.000"/>
    <numFmt numFmtId="171" formatCode="#,##0.0"/>
    <numFmt numFmtId="172" formatCode="[$€-2]\ ###,000_);[Red]\([$€-2]\ ###,000\)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1"/>
      <name val="Times New Roman Cyr"/>
      <family val="1"/>
    </font>
    <font>
      <b/>
      <sz val="10"/>
      <color indexed="8"/>
      <name val="Arial Cyr"/>
      <family val="0"/>
    </font>
    <font>
      <sz val="12"/>
      <color indexed="8"/>
      <name val="Times New Roman"/>
      <family val="1"/>
    </font>
    <font>
      <i/>
      <sz val="9"/>
      <color indexed="8"/>
      <name val="Cambria"/>
      <family val="1"/>
    </font>
    <font>
      <sz val="12"/>
      <color indexed="10"/>
      <name val="Times New Roman"/>
      <family val="1"/>
    </font>
    <font>
      <b/>
      <sz val="10"/>
      <name val="Arial Cyr"/>
      <family val="0"/>
    </font>
    <font>
      <u val="single"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14" fillId="0" borderId="1">
      <alignment vertical="top" wrapText="1"/>
      <protection/>
    </xf>
    <xf numFmtId="4" fontId="16" fillId="0" borderId="1">
      <alignment horizontal="right" vertical="center" shrinkToFit="1"/>
      <protection/>
    </xf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2" applyNumberFormat="0" applyAlignment="0" applyProtection="0"/>
    <xf numFmtId="0" fontId="40" fillId="26" borderId="3" applyNumberFormat="0" applyAlignment="0" applyProtection="0"/>
    <xf numFmtId="0" fontId="41" fillId="26" borderId="2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7" borderId="8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165" fontId="11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0" fillId="32" borderId="0" xfId="0" applyFont="1" applyFill="1" applyAlignment="1">
      <alignment/>
    </xf>
    <xf numFmtId="0" fontId="10" fillId="32" borderId="0" xfId="0" applyFont="1" applyFill="1" applyBorder="1" applyAlignment="1">
      <alignment/>
    </xf>
    <xf numFmtId="0" fontId="4" fillId="32" borderId="0" xfId="0" applyFont="1" applyFill="1" applyBorder="1" applyAlignment="1">
      <alignment wrapText="1"/>
    </xf>
    <xf numFmtId="165" fontId="4" fillId="0" borderId="11" xfId="0" applyNumberFormat="1" applyFont="1" applyFill="1" applyBorder="1" applyAlignment="1" applyProtection="1">
      <alignment horizontal="center"/>
      <protection locked="0"/>
    </xf>
    <xf numFmtId="49" fontId="3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wrapText="1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/>
    </xf>
    <xf numFmtId="165" fontId="11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65" fontId="10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justify"/>
    </xf>
    <xf numFmtId="0" fontId="10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3" fontId="10" fillId="0" borderId="11" xfId="0" applyNumberFormat="1" applyFont="1" applyFill="1" applyBorder="1" applyAlignment="1">
      <alignment horizontal="center" vertical="center"/>
    </xf>
    <xf numFmtId="165" fontId="6" fillId="0" borderId="11" xfId="0" applyNumberFormat="1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49" fontId="3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65" fontId="10" fillId="0" borderId="0" xfId="0" applyNumberFormat="1" applyFont="1" applyFill="1" applyAlignment="1">
      <alignment horizontal="center"/>
    </xf>
    <xf numFmtId="165" fontId="10" fillId="0" borderId="0" xfId="0" applyNumberFormat="1" applyFont="1" applyFill="1" applyAlignment="1">
      <alignment/>
    </xf>
    <xf numFmtId="165" fontId="5" fillId="0" borderId="11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wrapText="1"/>
    </xf>
    <xf numFmtId="0" fontId="10" fillId="0" borderId="12" xfId="0" applyFont="1" applyFill="1" applyBorder="1" applyAlignment="1">
      <alignment/>
    </xf>
    <xf numFmtId="1" fontId="11" fillId="0" borderId="11" xfId="0" applyNumberFormat="1" applyFont="1" applyFill="1" applyBorder="1" applyAlignment="1">
      <alignment horizontal="center" vertical="center"/>
    </xf>
    <xf numFmtId="1" fontId="10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0" fillId="32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 vertical="center"/>
    </xf>
    <xf numFmtId="165" fontId="5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 applyProtection="1">
      <alignment horizontal="center"/>
      <protection locked="0"/>
    </xf>
    <xf numFmtId="165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0" fillId="0" borderId="0" xfId="0" applyFont="1" applyFill="1" applyAlignment="1">
      <alignment horizontal="center" vertical="center"/>
    </xf>
    <xf numFmtId="165" fontId="10" fillId="0" borderId="0" xfId="0" applyNumberFormat="1" applyFont="1" applyFill="1" applyAlignment="1">
      <alignment horizontal="center" vertical="center"/>
    </xf>
    <xf numFmtId="0" fontId="10" fillId="0" borderId="13" xfId="0" applyFont="1" applyFill="1" applyBorder="1" applyAlignment="1">
      <alignment/>
    </xf>
    <xf numFmtId="165" fontId="5" fillId="0" borderId="11" xfId="0" applyNumberFormat="1" applyFont="1" applyFill="1" applyBorder="1" applyAlignment="1">
      <alignment horizontal="center"/>
    </xf>
    <xf numFmtId="165" fontId="5" fillId="0" borderId="11" xfId="0" applyNumberFormat="1" applyFont="1" applyFill="1" applyBorder="1" applyAlignment="1">
      <alignment horizontal="center" vertical="justify"/>
    </xf>
    <xf numFmtId="165" fontId="5" fillId="0" borderId="11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 vertical="center"/>
    </xf>
    <xf numFmtId="165" fontId="6" fillId="0" borderId="11" xfId="0" applyNumberFormat="1" applyFont="1" applyFill="1" applyBorder="1" applyAlignment="1" applyProtection="1">
      <alignment horizontal="center"/>
      <protection locked="0"/>
    </xf>
    <xf numFmtId="49" fontId="7" fillId="0" borderId="11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10" fillId="0" borderId="11" xfId="0" applyFont="1" applyFill="1" applyBorder="1" applyAlignment="1">
      <alignment vertical="top" wrapText="1"/>
    </xf>
    <xf numFmtId="0" fontId="10" fillId="0" borderId="11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vertical="top" wrapText="1"/>
    </xf>
    <xf numFmtId="165" fontId="6" fillId="0" borderId="11" xfId="0" applyNumberFormat="1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vertical="top" wrapText="1"/>
    </xf>
    <xf numFmtId="0" fontId="12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7" fillId="0" borderId="0" xfId="0" applyFont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 wrapText="1"/>
    </xf>
    <xf numFmtId="4" fontId="4" fillId="32" borderId="0" xfId="0" applyNumberFormat="1" applyFont="1" applyFill="1" applyBorder="1" applyAlignment="1">
      <alignment wrapText="1"/>
    </xf>
    <xf numFmtId="4" fontId="4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/>
    </xf>
    <xf numFmtId="0" fontId="11" fillId="0" borderId="11" xfId="0" applyFont="1" applyFill="1" applyBorder="1" applyAlignment="1">
      <alignment horizontal="left" vertical="top" wrapText="1"/>
    </xf>
    <xf numFmtId="171" fontId="6" fillId="0" borderId="0" xfId="0" applyNumberFormat="1" applyFont="1" applyFill="1" applyBorder="1" applyAlignment="1">
      <alignment horizontal="center"/>
    </xf>
    <xf numFmtId="0" fontId="10" fillId="32" borderId="14" xfId="0" applyFont="1" applyFill="1" applyBorder="1" applyAlignment="1">
      <alignment/>
    </xf>
    <xf numFmtId="165" fontId="10" fillId="0" borderId="0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165" fontId="11" fillId="0" borderId="0" xfId="0" applyNumberFormat="1" applyFont="1" applyBorder="1" applyAlignment="1">
      <alignment/>
    </xf>
    <xf numFmtId="2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16" fillId="0" borderId="0" xfId="34" applyBorder="1" applyProtection="1">
      <alignment horizontal="right" vertical="center" shrinkToFit="1"/>
      <protection/>
    </xf>
    <xf numFmtId="4" fontId="16" fillId="33" borderId="0" xfId="34" applyFill="1" applyBorder="1" applyProtection="1">
      <alignment horizontal="right" vertical="center" shrinkToFit="1"/>
      <protection/>
    </xf>
    <xf numFmtId="165" fontId="4" fillId="0" borderId="0" xfId="0" applyNumberFormat="1" applyFont="1" applyFill="1" applyBorder="1" applyAlignment="1" applyProtection="1">
      <alignment horizontal="center"/>
      <protection locked="0"/>
    </xf>
    <xf numFmtId="4" fontId="10" fillId="32" borderId="0" xfId="0" applyNumberFormat="1" applyFont="1" applyFill="1" applyBorder="1" applyAlignment="1">
      <alignment/>
    </xf>
    <xf numFmtId="4" fontId="16" fillId="0" borderId="0" xfId="34" applyNumberFormat="1" applyBorder="1" applyProtection="1">
      <alignment horizontal="right" vertical="center" shrinkToFit="1"/>
      <protection/>
    </xf>
    <xf numFmtId="4" fontId="16" fillId="34" borderId="0" xfId="34" applyNumberFormat="1" applyFill="1" applyBorder="1" applyProtection="1">
      <alignment horizontal="right" vertical="center" shrinkToFit="1"/>
      <protection/>
    </xf>
    <xf numFmtId="4" fontId="16" fillId="34" borderId="0" xfId="34" applyFont="1" applyFill="1" applyBorder="1" applyProtection="1">
      <alignment horizontal="right" vertical="center" shrinkToFit="1"/>
      <protection/>
    </xf>
    <xf numFmtId="4" fontId="16" fillId="0" borderId="0" xfId="34" applyFont="1" applyBorder="1" applyProtection="1">
      <alignment horizontal="right" vertical="center" shrinkToFit="1"/>
      <protection/>
    </xf>
    <xf numFmtId="2" fontId="17" fillId="0" borderId="0" xfId="0" applyNumberFormat="1" applyFont="1" applyFill="1" applyBorder="1" applyAlignment="1">
      <alignment horizontal="center"/>
    </xf>
    <xf numFmtId="4" fontId="16" fillId="35" borderId="0" xfId="34" applyFill="1" applyBorder="1" applyProtection="1">
      <alignment horizontal="right" vertical="center" shrinkToFit="1"/>
      <protection/>
    </xf>
    <xf numFmtId="4" fontId="16" fillId="36" borderId="0" xfId="34" applyFill="1" applyBorder="1" applyProtection="1">
      <alignment horizontal="right" vertical="center" shrinkToFit="1"/>
      <protection/>
    </xf>
    <xf numFmtId="2" fontId="6" fillId="0" borderId="0" xfId="0" applyNumberFormat="1" applyFont="1" applyFill="1" applyBorder="1" applyAlignment="1">
      <alignment/>
    </xf>
    <xf numFmtId="165" fontId="10" fillId="0" borderId="0" xfId="0" applyNumberFormat="1" applyFont="1" applyFill="1" applyBorder="1" applyAlignment="1">
      <alignment horizontal="center" vertical="center"/>
    </xf>
    <xf numFmtId="171" fontId="4" fillId="0" borderId="11" xfId="0" applyNumberFormat="1" applyFont="1" applyFill="1" applyBorder="1" applyAlignment="1">
      <alignment horizontal="center" wrapText="1"/>
    </xf>
    <xf numFmtId="171" fontId="4" fillId="0" borderId="11" xfId="0" applyNumberFormat="1" applyFont="1" applyFill="1" applyBorder="1" applyAlignment="1" applyProtection="1">
      <alignment horizontal="center"/>
      <protection/>
    </xf>
    <xf numFmtId="171" fontId="4" fillId="0" borderId="11" xfId="0" applyNumberFormat="1" applyFont="1" applyFill="1" applyBorder="1" applyAlignment="1" applyProtection="1">
      <alignment horizontal="center"/>
      <protection locked="0"/>
    </xf>
    <xf numFmtId="171" fontId="4" fillId="0" borderId="11" xfId="0" applyNumberFormat="1" applyFont="1" applyFill="1" applyBorder="1" applyAlignment="1">
      <alignment horizontal="center"/>
    </xf>
    <xf numFmtId="171" fontId="11" fillId="0" borderId="11" xfId="0" applyNumberFormat="1" applyFont="1" applyFill="1" applyBorder="1" applyAlignment="1">
      <alignment horizontal="center" vertical="center"/>
    </xf>
    <xf numFmtId="171" fontId="10" fillId="0" borderId="11" xfId="0" applyNumberFormat="1" applyFont="1" applyFill="1" applyBorder="1" applyAlignment="1">
      <alignment horizontal="center" vertical="center"/>
    </xf>
    <xf numFmtId="171" fontId="10" fillId="0" borderId="11" xfId="0" applyNumberFormat="1" applyFont="1" applyFill="1" applyBorder="1" applyAlignment="1">
      <alignment horizontal="center" vertical="center"/>
    </xf>
    <xf numFmtId="171" fontId="6" fillId="0" borderId="11" xfId="0" applyNumberFormat="1" applyFont="1" applyFill="1" applyBorder="1" applyAlignment="1">
      <alignment horizontal="center"/>
    </xf>
    <xf numFmtId="171" fontId="10" fillId="0" borderId="11" xfId="0" applyNumberFormat="1" applyFont="1" applyFill="1" applyBorder="1" applyAlignment="1">
      <alignment horizontal="center"/>
    </xf>
    <xf numFmtId="4" fontId="18" fillId="4" borderId="11" xfId="0" applyNumberFormat="1" applyFont="1" applyFill="1" applyBorder="1" applyAlignment="1">
      <alignment horizontal="center"/>
    </xf>
    <xf numFmtId="4" fontId="16" fillId="4" borderId="0" xfId="34" applyFont="1" applyFill="1" applyBorder="1" applyProtection="1">
      <alignment horizontal="right" vertical="center" shrinkToFit="1"/>
      <protection/>
    </xf>
    <xf numFmtId="0" fontId="4" fillId="4" borderId="0" xfId="0" applyFont="1" applyFill="1" applyBorder="1" applyAlignment="1">
      <alignment/>
    </xf>
    <xf numFmtId="4" fontId="16" fillId="4" borderId="0" xfId="34" applyFill="1" applyBorder="1" applyProtection="1">
      <alignment horizontal="right" vertical="center" shrinkToFit="1"/>
      <protection/>
    </xf>
    <xf numFmtId="0" fontId="10" fillId="4" borderId="0" xfId="0" applyFont="1" applyFill="1" applyBorder="1" applyAlignment="1">
      <alignment/>
    </xf>
    <xf numFmtId="0" fontId="10" fillId="4" borderId="0" xfId="0" applyFont="1" applyFill="1" applyAlignment="1">
      <alignment/>
    </xf>
    <xf numFmtId="2" fontId="4" fillId="4" borderId="0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vertical="top" wrapText="1"/>
    </xf>
    <xf numFmtId="3" fontId="10" fillId="0" borderId="11" xfId="0" applyNumberFormat="1" applyFont="1" applyFill="1" applyBorder="1" applyAlignment="1">
      <alignment horizontal="center" vertical="justify"/>
    </xf>
    <xf numFmtId="0" fontId="10" fillId="0" borderId="11" xfId="0" applyFont="1" applyFill="1" applyBorder="1" applyAlignment="1">
      <alignment horizontal="center" vertical="justify"/>
    </xf>
    <xf numFmtId="0" fontId="4" fillId="0" borderId="11" xfId="33" applyNumberFormat="1" applyFont="1" applyFill="1" applyBorder="1" applyAlignment="1" applyProtection="1">
      <alignment vertical="top" wrapText="1"/>
      <protection/>
    </xf>
    <xf numFmtId="0" fontId="15" fillId="0" borderId="11" xfId="33" applyNumberFormat="1" applyFont="1" applyFill="1" applyBorder="1" applyAlignment="1" applyProtection="1">
      <alignment horizontal="left" vertical="top" wrapText="1"/>
      <protection/>
    </xf>
    <xf numFmtId="171" fontId="11" fillId="0" borderId="11" xfId="0" applyNumberFormat="1" applyFont="1" applyFill="1" applyBorder="1" applyAlignment="1">
      <alignment horizontal="center" vertical="center" wrapText="1"/>
    </xf>
    <xf numFmtId="171" fontId="6" fillId="0" borderId="11" xfId="0" applyNumberFormat="1" applyFont="1" applyFill="1" applyBorder="1" applyAlignment="1" applyProtection="1">
      <alignment horizontal="center"/>
      <protection/>
    </xf>
    <xf numFmtId="165" fontId="9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wrapText="1"/>
    </xf>
    <xf numFmtId="165" fontId="9" fillId="0" borderId="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5" fontId="10" fillId="0" borderId="0" xfId="0" applyNumberFormat="1" applyFont="1" applyFill="1" applyAlignment="1">
      <alignment horizontal="center"/>
    </xf>
    <xf numFmtId="165" fontId="13" fillId="0" borderId="0" xfId="0" applyNumberFormat="1" applyFont="1" applyFill="1" applyAlignment="1">
      <alignment horizontal="center"/>
    </xf>
    <xf numFmtId="165" fontId="13" fillId="0" borderId="0" xfId="0" applyNumberFormat="1" applyFont="1" applyFill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xl59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9"/>
  <sheetViews>
    <sheetView tabSelected="1" view="pageBreakPreview" zoomScaleNormal="8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24.75390625" style="50" customWidth="1"/>
    <col min="2" max="2" width="45.25390625" style="72" customWidth="1"/>
    <col min="3" max="3" width="14.625" style="34" customWidth="1"/>
    <col min="4" max="4" width="14.375" style="34" customWidth="1"/>
    <col min="5" max="5" width="9.625" style="51" customWidth="1"/>
    <col min="6" max="6" width="10.25390625" style="83" customWidth="1"/>
    <col min="7" max="7" width="10.25390625" style="83" hidden="1" customWidth="1"/>
    <col min="8" max="8" width="21.875" style="6" customWidth="1"/>
    <col min="9" max="9" width="10.00390625" style="6" hidden="1" customWidth="1"/>
    <col min="10" max="10" width="18.625" style="6" hidden="1" customWidth="1"/>
    <col min="11" max="13" width="9.125" style="6" hidden="1" customWidth="1"/>
    <col min="14" max="14" width="19.125" style="6" hidden="1" customWidth="1"/>
    <col min="15" max="20" width="9.125" style="6" hidden="1" customWidth="1"/>
    <col min="21" max="21" width="26.75390625" style="6" customWidth="1"/>
    <col min="22" max="53" width="9.125" style="6" customWidth="1"/>
    <col min="54" max="16384" width="9.125" style="1" customWidth="1"/>
  </cols>
  <sheetData>
    <row r="1" spans="3:5" ht="15.75">
      <c r="C1" s="137" t="s">
        <v>74</v>
      </c>
      <c r="D1" s="137"/>
      <c r="E1" s="137"/>
    </row>
    <row r="2" spans="3:5" ht="15.75">
      <c r="C2" s="137" t="s">
        <v>75</v>
      </c>
      <c r="D2" s="137"/>
      <c r="E2" s="137"/>
    </row>
    <row r="3" spans="3:5" ht="15.75">
      <c r="C3" s="139"/>
      <c r="D3" s="139"/>
      <c r="E3" s="139"/>
    </row>
    <row r="4" spans="3:5" ht="15.75">
      <c r="C4" s="138" t="s">
        <v>175</v>
      </c>
      <c r="D4" s="138"/>
      <c r="E4" s="138"/>
    </row>
    <row r="5" spans="3:5" ht="15.75">
      <c r="C5" s="33"/>
      <c r="D5" s="33"/>
      <c r="E5" s="33"/>
    </row>
    <row r="6" spans="1:6" ht="12.75" customHeight="1">
      <c r="A6" s="136" t="s">
        <v>169</v>
      </c>
      <c r="B6" s="136"/>
      <c r="C6" s="136"/>
      <c r="D6" s="136"/>
      <c r="E6" s="136"/>
      <c r="F6" s="73"/>
    </row>
    <row r="7" ht="18.75" customHeight="1"/>
    <row r="8" spans="1:53" s="2" customFormat="1" ht="26.25" customHeight="1">
      <c r="A8" s="43" t="s">
        <v>20</v>
      </c>
      <c r="B8" s="69" t="s">
        <v>21</v>
      </c>
      <c r="C8" s="35" t="s">
        <v>156</v>
      </c>
      <c r="D8" s="35" t="s">
        <v>161</v>
      </c>
      <c r="E8" s="44" t="s">
        <v>82</v>
      </c>
      <c r="F8" s="84"/>
      <c r="G8" s="84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</row>
    <row r="9" spans="1:53" s="3" customFormat="1" ht="15.75" customHeight="1">
      <c r="A9" s="24"/>
      <c r="B9" s="60" t="s">
        <v>70</v>
      </c>
      <c r="C9" s="110">
        <f>C10+C11+C12+C13+C14+C15+C18+C19+C25+C26+C30+C33+C34+C35+C27</f>
        <v>340312.10000000003</v>
      </c>
      <c r="D9" s="110">
        <f>D10+D11+D12+D13+D14+D15+D18+D19+D25+D26+D30+D33+D34+D35+D27</f>
        <v>75402.40000000001</v>
      </c>
      <c r="E9" s="18">
        <f>D9/C9*100</f>
        <v>22.156837796834143</v>
      </c>
      <c r="F9" s="86"/>
      <c r="G9" s="86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</row>
    <row r="10" spans="1:7" ht="17.25" customHeight="1">
      <c r="A10" s="17" t="s">
        <v>22</v>
      </c>
      <c r="B10" s="61" t="s">
        <v>23</v>
      </c>
      <c r="C10" s="110">
        <v>201778</v>
      </c>
      <c r="D10" s="110">
        <v>42697</v>
      </c>
      <c r="E10" s="18">
        <f aca="true" t="shared" si="0" ref="E10:E44">D10/C10*100</f>
        <v>21.160384184598914</v>
      </c>
      <c r="F10" s="15"/>
      <c r="G10" s="15"/>
    </row>
    <row r="11" spans="1:7" ht="47.25" customHeight="1">
      <c r="A11" s="19" t="s">
        <v>60</v>
      </c>
      <c r="B11" s="61" t="s">
        <v>61</v>
      </c>
      <c r="C11" s="110">
        <v>3056.4</v>
      </c>
      <c r="D11" s="110">
        <v>825.3</v>
      </c>
      <c r="E11" s="18">
        <f t="shared" si="0"/>
        <v>27.00235571260306</v>
      </c>
      <c r="F11" s="15"/>
      <c r="G11" s="15"/>
    </row>
    <row r="12" spans="1:7" ht="30" customHeight="1">
      <c r="A12" s="17" t="s">
        <v>24</v>
      </c>
      <c r="B12" s="61" t="s">
        <v>25</v>
      </c>
      <c r="C12" s="110">
        <v>35100</v>
      </c>
      <c r="D12" s="110">
        <v>7739.9</v>
      </c>
      <c r="E12" s="18">
        <f t="shared" si="0"/>
        <v>22.05099715099715</v>
      </c>
      <c r="F12" s="15"/>
      <c r="G12" s="15"/>
    </row>
    <row r="13" spans="1:7" ht="16.5" customHeight="1">
      <c r="A13" s="17" t="s">
        <v>50</v>
      </c>
      <c r="B13" s="61" t="s">
        <v>51</v>
      </c>
      <c r="C13" s="110">
        <v>300</v>
      </c>
      <c r="D13" s="110">
        <v>1716.7</v>
      </c>
      <c r="E13" s="18" t="s">
        <v>162</v>
      </c>
      <c r="F13" s="15"/>
      <c r="G13" s="15"/>
    </row>
    <row r="14" spans="1:7" ht="48" customHeight="1">
      <c r="A14" s="19" t="s">
        <v>95</v>
      </c>
      <c r="B14" s="61" t="s">
        <v>53</v>
      </c>
      <c r="C14" s="110">
        <v>2400</v>
      </c>
      <c r="D14" s="110">
        <v>730.9</v>
      </c>
      <c r="E14" s="18">
        <f t="shared" si="0"/>
        <v>30.454166666666666</v>
      </c>
      <c r="F14" s="15"/>
      <c r="G14" s="15"/>
    </row>
    <row r="15" spans="1:7" ht="18.75" customHeight="1">
      <c r="A15" s="17" t="s">
        <v>26</v>
      </c>
      <c r="B15" s="61" t="s">
        <v>67</v>
      </c>
      <c r="C15" s="110">
        <f>C16+C17</f>
        <v>31600</v>
      </c>
      <c r="D15" s="110">
        <f>D16+D17</f>
        <v>8082</v>
      </c>
      <c r="E15" s="18">
        <f t="shared" si="0"/>
        <v>25.575949367088608</v>
      </c>
      <c r="F15" s="15"/>
      <c r="G15" s="15"/>
    </row>
    <row r="16" spans="1:7" ht="18.75" customHeight="1">
      <c r="A16" s="20" t="s">
        <v>27</v>
      </c>
      <c r="B16" s="62" t="s">
        <v>28</v>
      </c>
      <c r="C16" s="111">
        <v>5600</v>
      </c>
      <c r="D16" s="111">
        <v>386.7</v>
      </c>
      <c r="E16" s="21">
        <f t="shared" si="0"/>
        <v>6.9053571428571425</v>
      </c>
      <c r="F16" s="15"/>
      <c r="G16" s="15"/>
    </row>
    <row r="17" spans="1:7" ht="32.25" customHeight="1">
      <c r="A17" s="22" t="s">
        <v>96</v>
      </c>
      <c r="B17" s="62" t="s">
        <v>29</v>
      </c>
      <c r="C17" s="111">
        <v>26000</v>
      </c>
      <c r="D17" s="111">
        <v>7695.3</v>
      </c>
      <c r="E17" s="21">
        <f t="shared" si="0"/>
        <v>29.597307692307695</v>
      </c>
      <c r="F17" s="15"/>
      <c r="G17" s="15"/>
    </row>
    <row r="18" spans="1:7" ht="20.25" customHeight="1">
      <c r="A18" s="17" t="s">
        <v>30</v>
      </c>
      <c r="B18" s="61" t="s">
        <v>62</v>
      </c>
      <c r="C18" s="110">
        <v>9010</v>
      </c>
      <c r="D18" s="110">
        <v>1718.7</v>
      </c>
      <c r="E18" s="18">
        <f t="shared" si="0"/>
        <v>19.07547169811321</v>
      </c>
      <c r="F18" s="15"/>
      <c r="G18" s="15"/>
    </row>
    <row r="19" spans="1:53" s="3" customFormat="1" ht="45.75" customHeight="1">
      <c r="A19" s="17" t="s">
        <v>31</v>
      </c>
      <c r="B19" s="61" t="s">
        <v>68</v>
      </c>
      <c r="C19" s="110">
        <f>C21+C23+C22+C24+C20</f>
        <v>40656.8</v>
      </c>
      <c r="D19" s="110">
        <f>D21+D23+D22+D24+D20</f>
        <v>8151.9</v>
      </c>
      <c r="E19" s="18">
        <f t="shared" si="0"/>
        <v>20.05052045414297</v>
      </c>
      <c r="F19" s="86"/>
      <c r="G19" s="86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</row>
    <row r="20" spans="1:53" s="3" customFormat="1" ht="18" customHeight="1">
      <c r="A20" s="20" t="s">
        <v>87</v>
      </c>
      <c r="B20" s="62" t="s">
        <v>99</v>
      </c>
      <c r="C20" s="112">
        <v>615</v>
      </c>
      <c r="D20" s="112">
        <v>0</v>
      </c>
      <c r="E20" s="21">
        <f t="shared" si="0"/>
        <v>0</v>
      </c>
      <c r="F20" s="86"/>
      <c r="G20" s="86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</row>
    <row r="21" spans="1:7" ht="34.5" customHeight="1">
      <c r="A21" s="22" t="s">
        <v>125</v>
      </c>
      <c r="B21" s="63" t="s">
        <v>52</v>
      </c>
      <c r="C21" s="111">
        <v>25700</v>
      </c>
      <c r="D21" s="111">
        <v>5572.7</v>
      </c>
      <c r="E21" s="21">
        <f t="shared" si="0"/>
        <v>21.683657587548637</v>
      </c>
      <c r="F21" s="15"/>
      <c r="G21" s="15"/>
    </row>
    <row r="22" spans="1:7" ht="19.5" customHeight="1">
      <c r="A22" s="123" t="s">
        <v>126</v>
      </c>
      <c r="B22" s="64" t="s">
        <v>65</v>
      </c>
      <c r="C22" s="111">
        <v>2580.3</v>
      </c>
      <c r="D22" s="111">
        <v>659.5</v>
      </c>
      <c r="E22" s="21">
        <f t="shared" si="0"/>
        <v>25.55904352207107</v>
      </c>
      <c r="F22" s="15"/>
      <c r="G22" s="15"/>
    </row>
    <row r="23" spans="1:7" ht="65.25" customHeight="1">
      <c r="A23" s="23" t="s">
        <v>32</v>
      </c>
      <c r="B23" s="63" t="s">
        <v>54</v>
      </c>
      <c r="C23" s="111">
        <v>10249.5</v>
      </c>
      <c r="D23" s="111">
        <v>1508</v>
      </c>
      <c r="E23" s="21">
        <f t="shared" si="0"/>
        <v>14.712912825015852</v>
      </c>
      <c r="F23" s="15"/>
      <c r="G23" s="15"/>
    </row>
    <row r="24" spans="1:7" ht="109.5" customHeight="1">
      <c r="A24" s="23" t="s">
        <v>72</v>
      </c>
      <c r="B24" s="63" t="s">
        <v>73</v>
      </c>
      <c r="C24" s="111">
        <v>1512</v>
      </c>
      <c r="D24" s="111">
        <v>411.7</v>
      </c>
      <c r="E24" s="21">
        <f t="shared" si="0"/>
        <v>27.22883597883598</v>
      </c>
      <c r="F24" s="15"/>
      <c r="G24" s="15"/>
    </row>
    <row r="25" spans="1:7" ht="31.5" customHeight="1">
      <c r="A25" s="24" t="s">
        <v>42</v>
      </c>
      <c r="B25" s="60" t="s">
        <v>43</v>
      </c>
      <c r="C25" s="110">
        <v>90.9</v>
      </c>
      <c r="D25" s="110">
        <v>70.1</v>
      </c>
      <c r="E25" s="18">
        <f t="shared" si="0"/>
        <v>77.11771177117711</v>
      </c>
      <c r="F25" s="15"/>
      <c r="G25" s="15"/>
    </row>
    <row r="26" spans="1:7" ht="31.5" hidden="1">
      <c r="A26" s="24" t="s">
        <v>88</v>
      </c>
      <c r="B26" s="60" t="s">
        <v>89</v>
      </c>
      <c r="C26" s="110">
        <v>0</v>
      </c>
      <c r="D26" s="110"/>
      <c r="E26" s="18" t="e">
        <f t="shared" si="0"/>
        <v>#DIV/0!</v>
      </c>
      <c r="F26" s="15"/>
      <c r="G26" s="15"/>
    </row>
    <row r="27" spans="1:7" ht="15.75">
      <c r="A27" s="39" t="s">
        <v>132</v>
      </c>
      <c r="B27" s="60" t="s">
        <v>90</v>
      </c>
      <c r="C27" s="110">
        <v>0</v>
      </c>
      <c r="D27" s="110">
        <v>0.1</v>
      </c>
      <c r="E27" s="18">
        <v>0</v>
      </c>
      <c r="F27" s="15"/>
      <c r="G27" s="15"/>
    </row>
    <row r="28" spans="1:7" ht="15.75" hidden="1">
      <c r="A28" s="40" t="s">
        <v>91</v>
      </c>
      <c r="B28" s="65" t="s">
        <v>92</v>
      </c>
      <c r="C28" s="112"/>
      <c r="D28" s="112"/>
      <c r="E28" s="18" t="e">
        <f t="shared" si="0"/>
        <v>#DIV/0!</v>
      </c>
      <c r="F28" s="15"/>
      <c r="G28" s="15"/>
    </row>
    <row r="29" spans="1:7" ht="31.5" hidden="1">
      <c r="A29" s="40" t="s">
        <v>88</v>
      </c>
      <c r="B29" s="65" t="s">
        <v>89</v>
      </c>
      <c r="C29" s="112">
        <v>0</v>
      </c>
      <c r="D29" s="112"/>
      <c r="E29" s="18" t="e">
        <f t="shared" si="0"/>
        <v>#DIV/0!</v>
      </c>
      <c r="F29" s="15"/>
      <c r="G29" s="15"/>
    </row>
    <row r="30" spans="1:7" ht="30" customHeight="1">
      <c r="A30" s="24" t="s">
        <v>33</v>
      </c>
      <c r="B30" s="60" t="s">
        <v>69</v>
      </c>
      <c r="C30" s="110">
        <f>C31+C32</f>
        <v>7620</v>
      </c>
      <c r="D30" s="110">
        <f>D31+D32</f>
        <v>1732.8</v>
      </c>
      <c r="E30" s="18">
        <f t="shared" si="0"/>
        <v>22.74015748031496</v>
      </c>
      <c r="F30" s="15"/>
      <c r="G30" s="15"/>
    </row>
    <row r="31" spans="1:53" s="4" customFormat="1" ht="36.75" customHeight="1">
      <c r="A31" s="25" t="s">
        <v>44</v>
      </c>
      <c r="B31" s="65" t="s">
        <v>45</v>
      </c>
      <c r="C31" s="111">
        <v>5920</v>
      </c>
      <c r="D31" s="111">
        <v>938.8</v>
      </c>
      <c r="E31" s="21">
        <f t="shared" si="0"/>
        <v>15.858108108108107</v>
      </c>
      <c r="F31" s="88"/>
      <c r="G31" s="88"/>
      <c r="H31" s="115">
        <v>699973046.89</v>
      </c>
      <c r="I31" s="115" t="s">
        <v>133</v>
      </c>
      <c r="J31" s="115">
        <v>699973046.89</v>
      </c>
      <c r="K31" s="115" t="s">
        <v>133</v>
      </c>
      <c r="L31" s="115"/>
      <c r="M31" s="115"/>
      <c r="N31" s="115">
        <v>699973046.89</v>
      </c>
      <c r="O31" s="115" t="s">
        <v>133</v>
      </c>
      <c r="P31" s="115"/>
      <c r="Q31" s="115"/>
      <c r="R31" s="115"/>
      <c r="S31" s="115"/>
      <c r="T31" s="115"/>
      <c r="U31" s="115">
        <v>674393065.29</v>
      </c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</row>
    <row r="32" spans="1:53" s="4" customFormat="1" ht="18.75" customHeight="1">
      <c r="A32" s="124" t="s">
        <v>127</v>
      </c>
      <c r="B32" s="65" t="s">
        <v>59</v>
      </c>
      <c r="C32" s="111">
        <v>1700</v>
      </c>
      <c r="D32" s="111">
        <v>794</v>
      </c>
      <c r="E32" s="21">
        <f t="shared" si="0"/>
        <v>46.705882352941174</v>
      </c>
      <c r="F32" s="88"/>
      <c r="G32" s="88"/>
      <c r="H32" s="115">
        <v>696840402.89</v>
      </c>
      <c r="I32" s="115" t="s">
        <v>133</v>
      </c>
      <c r="J32" s="115">
        <v>696840402.89</v>
      </c>
      <c r="K32" s="115" t="s">
        <v>133</v>
      </c>
      <c r="L32" s="115"/>
      <c r="M32" s="115"/>
      <c r="N32" s="115">
        <v>696840402.89</v>
      </c>
      <c r="O32" s="115" t="s">
        <v>133</v>
      </c>
      <c r="P32" s="115"/>
      <c r="Q32" s="115"/>
      <c r="R32" s="115"/>
      <c r="S32" s="115"/>
      <c r="T32" s="115"/>
      <c r="U32" s="115">
        <v>671287547.31</v>
      </c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</row>
    <row r="33" spans="1:7" ht="17.25" customHeight="1">
      <c r="A33" s="24" t="s">
        <v>34</v>
      </c>
      <c r="B33" s="60" t="s">
        <v>63</v>
      </c>
      <c r="C33" s="110">
        <v>2200</v>
      </c>
      <c r="D33" s="110">
        <v>818.7</v>
      </c>
      <c r="E33" s="18">
        <f t="shared" si="0"/>
        <v>37.21363636363637</v>
      </c>
      <c r="F33" s="15"/>
      <c r="G33" s="15"/>
    </row>
    <row r="34" spans="1:7" ht="16.5" customHeight="1">
      <c r="A34" s="24" t="s">
        <v>35</v>
      </c>
      <c r="B34" s="60" t="s">
        <v>64</v>
      </c>
      <c r="C34" s="110">
        <v>6500</v>
      </c>
      <c r="D34" s="110">
        <v>1141.1</v>
      </c>
      <c r="E34" s="18">
        <f t="shared" si="0"/>
        <v>17.555384615384614</v>
      </c>
      <c r="F34" s="15"/>
      <c r="G34" s="15"/>
    </row>
    <row r="35" spans="1:7" ht="18.75" customHeight="1">
      <c r="A35" s="24" t="s">
        <v>128</v>
      </c>
      <c r="B35" s="80" t="s">
        <v>129</v>
      </c>
      <c r="C35" s="110">
        <v>0</v>
      </c>
      <c r="D35" s="110">
        <v>-22.8</v>
      </c>
      <c r="E35" s="18">
        <v>0</v>
      </c>
      <c r="F35" s="15"/>
      <c r="G35" s="15"/>
    </row>
    <row r="36" spans="1:53" s="3" customFormat="1" ht="15.75" customHeight="1">
      <c r="A36" s="17" t="s">
        <v>36</v>
      </c>
      <c r="B36" s="61" t="s">
        <v>37</v>
      </c>
      <c r="C36" s="110">
        <f>C37+C42+C43</f>
        <v>598338.5</v>
      </c>
      <c r="D36" s="110">
        <f>D37+D42+D43</f>
        <v>192954.8</v>
      </c>
      <c r="E36" s="18">
        <f t="shared" si="0"/>
        <v>32.24843462354503</v>
      </c>
      <c r="F36" s="27"/>
      <c r="G36" s="86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</row>
    <row r="37" spans="1:53" s="3" customFormat="1" ht="30" customHeight="1">
      <c r="A37" s="17" t="s">
        <v>55</v>
      </c>
      <c r="B37" s="61" t="s">
        <v>56</v>
      </c>
      <c r="C37" s="110">
        <f>C38+C39+C40+C41</f>
        <v>597318.5</v>
      </c>
      <c r="D37" s="110">
        <f>D38+D39+D40+D41</f>
        <v>192890.3</v>
      </c>
      <c r="E37" s="18">
        <f t="shared" si="0"/>
        <v>32.29270481326127</v>
      </c>
      <c r="F37" s="86"/>
      <c r="G37" s="86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</row>
    <row r="38" spans="1:53" s="3" customFormat="1" ht="31.5" customHeight="1">
      <c r="A38" s="20" t="s">
        <v>174</v>
      </c>
      <c r="B38" s="62" t="s">
        <v>38</v>
      </c>
      <c r="C38" s="111">
        <v>14007</v>
      </c>
      <c r="D38" s="111">
        <v>4649.5</v>
      </c>
      <c r="E38" s="21">
        <f t="shared" si="0"/>
        <v>33.19411722710073</v>
      </c>
      <c r="F38" s="86"/>
      <c r="G38" s="86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</row>
    <row r="39" spans="1:53" s="3" customFormat="1" ht="33.75" customHeight="1">
      <c r="A39" s="20" t="s">
        <v>173</v>
      </c>
      <c r="B39" s="62" t="s">
        <v>39</v>
      </c>
      <c r="C39" s="111">
        <v>368230.1</v>
      </c>
      <c r="D39" s="111">
        <v>100365.6</v>
      </c>
      <c r="E39" s="21">
        <f t="shared" si="0"/>
        <v>27.256218326530075</v>
      </c>
      <c r="F39" s="86"/>
      <c r="G39" s="86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</row>
    <row r="40" spans="1:53" s="3" customFormat="1" ht="31.5">
      <c r="A40" s="20" t="s">
        <v>172</v>
      </c>
      <c r="B40" s="62" t="s">
        <v>40</v>
      </c>
      <c r="C40" s="111">
        <v>212761.4</v>
      </c>
      <c r="D40" s="111">
        <v>87875.2</v>
      </c>
      <c r="E40" s="10">
        <f t="shared" si="0"/>
        <v>41.30222869373862</v>
      </c>
      <c r="F40" s="86"/>
      <c r="G40" s="86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</row>
    <row r="41" spans="1:53" s="3" customFormat="1" ht="31.5">
      <c r="A41" s="20" t="s">
        <v>171</v>
      </c>
      <c r="B41" s="62" t="s">
        <v>57</v>
      </c>
      <c r="C41" s="111">
        <v>2320</v>
      </c>
      <c r="D41" s="111">
        <v>0</v>
      </c>
      <c r="E41" s="21">
        <f t="shared" si="0"/>
        <v>0</v>
      </c>
      <c r="F41" s="86"/>
      <c r="G41" s="86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</row>
    <row r="42" spans="1:53" s="3" customFormat="1" ht="15.75">
      <c r="A42" s="20" t="s">
        <v>120</v>
      </c>
      <c r="B42" s="62" t="s">
        <v>119</v>
      </c>
      <c r="C42" s="111">
        <v>20</v>
      </c>
      <c r="D42" s="111">
        <v>64.5</v>
      </c>
      <c r="E42" s="10">
        <f t="shared" si="0"/>
        <v>322.5</v>
      </c>
      <c r="F42" s="86"/>
      <c r="G42" s="86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</row>
    <row r="43" spans="1:53" s="3" customFormat="1" ht="30.75" customHeight="1">
      <c r="A43" s="17" t="s">
        <v>130</v>
      </c>
      <c r="B43" s="61" t="s">
        <v>131</v>
      </c>
      <c r="C43" s="110">
        <v>1000</v>
      </c>
      <c r="D43" s="110">
        <v>0</v>
      </c>
      <c r="E43" s="18">
        <f t="shared" si="0"/>
        <v>0</v>
      </c>
      <c r="F43" s="86"/>
      <c r="G43" s="86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</row>
    <row r="44" spans="1:53" s="5" customFormat="1" ht="15.75">
      <c r="A44" s="26"/>
      <c r="B44" s="66" t="s">
        <v>41</v>
      </c>
      <c r="C44" s="127">
        <f>C9+C36</f>
        <v>938650.6000000001</v>
      </c>
      <c r="D44" s="127">
        <f>D9+D36</f>
        <v>268357.2</v>
      </c>
      <c r="E44" s="18">
        <f t="shared" si="0"/>
        <v>28.589679695511833</v>
      </c>
      <c r="F44" s="27"/>
      <c r="G44" s="27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</row>
    <row r="45" spans="1:7" ht="19.5" customHeight="1">
      <c r="A45" s="135" t="s">
        <v>0</v>
      </c>
      <c r="B45" s="135"/>
      <c r="C45" s="135"/>
      <c r="D45" s="135"/>
      <c r="E45" s="135"/>
      <c r="F45" s="59"/>
      <c r="G45" s="59"/>
    </row>
    <row r="46" spans="1:7" ht="27" customHeight="1" thickBot="1">
      <c r="A46" s="17"/>
      <c r="B46" s="70" t="s">
        <v>66</v>
      </c>
      <c r="C46" s="53" t="s">
        <v>156</v>
      </c>
      <c r="D46" s="54" t="s">
        <v>161</v>
      </c>
      <c r="E46" s="55" t="s">
        <v>84</v>
      </c>
      <c r="F46" s="91"/>
      <c r="G46" s="92"/>
    </row>
    <row r="47" spans="1:53" s="38" customFormat="1" ht="19.5" thickBot="1">
      <c r="A47" s="56" t="s">
        <v>7</v>
      </c>
      <c r="B47" s="68" t="s">
        <v>157</v>
      </c>
      <c r="C47" s="128">
        <f>SUM(C48:C65)</f>
        <v>54851.899999999994</v>
      </c>
      <c r="D47" s="128">
        <f>SUM(D48:D65)</f>
        <v>10748.6</v>
      </c>
      <c r="E47" s="57">
        <f>D47/C47*100</f>
        <v>19.5956748991375</v>
      </c>
      <c r="F47" s="91"/>
      <c r="G47" s="92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</row>
    <row r="48" spans="1:53" s="7" customFormat="1" ht="15.75">
      <c r="A48" s="28"/>
      <c r="B48" s="62" t="s">
        <v>1</v>
      </c>
      <c r="C48" s="107">
        <v>28576.8</v>
      </c>
      <c r="D48" s="107">
        <v>6463</v>
      </c>
      <c r="E48" s="10">
        <f aca="true" t="shared" si="1" ref="E48:E113">D48/C48*100</f>
        <v>22.616248145348674</v>
      </c>
      <c r="F48" s="13"/>
      <c r="G48" s="14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</row>
    <row r="49" spans="1:53" s="7" customFormat="1" ht="31.5">
      <c r="A49" s="28"/>
      <c r="B49" s="62" t="s">
        <v>2</v>
      </c>
      <c r="C49" s="107">
        <v>5308.2</v>
      </c>
      <c r="D49" s="107">
        <v>1250.2</v>
      </c>
      <c r="E49" s="10">
        <f t="shared" si="1"/>
        <v>23.5522399306733</v>
      </c>
      <c r="F49" s="13"/>
      <c r="G49" s="14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</row>
    <row r="50" spans="1:53" s="7" customFormat="1" ht="31.5">
      <c r="A50" s="28"/>
      <c r="B50" s="67" t="s">
        <v>3</v>
      </c>
      <c r="C50" s="107">
        <v>6979.6</v>
      </c>
      <c r="D50" s="107">
        <v>1461.9</v>
      </c>
      <c r="E50" s="10">
        <f t="shared" si="1"/>
        <v>20.945326379735228</v>
      </c>
      <c r="F50" s="13"/>
      <c r="G50" s="14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</row>
    <row r="51" spans="1:53" s="7" customFormat="1" ht="15.75">
      <c r="A51" s="28"/>
      <c r="B51" s="62" t="s">
        <v>4</v>
      </c>
      <c r="C51" s="107">
        <v>1340.6</v>
      </c>
      <c r="D51" s="107">
        <v>276.8</v>
      </c>
      <c r="E51" s="10">
        <f t="shared" si="1"/>
        <v>20.64747128151574</v>
      </c>
      <c r="F51" s="13"/>
      <c r="G51" s="14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</row>
    <row r="52" spans="1:53" s="7" customFormat="1" ht="15.75">
      <c r="A52" s="28"/>
      <c r="B52" s="62" t="s">
        <v>5</v>
      </c>
      <c r="C52" s="107">
        <v>2979</v>
      </c>
      <c r="D52" s="107">
        <v>668.3</v>
      </c>
      <c r="E52" s="10">
        <f t="shared" si="1"/>
        <v>22.433702584759985</v>
      </c>
      <c r="F52" s="13"/>
      <c r="G52" s="14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</row>
    <row r="53" spans="1:53" s="7" customFormat="1" ht="30.75" customHeight="1">
      <c r="A53" s="30"/>
      <c r="B53" s="62" t="s">
        <v>49</v>
      </c>
      <c r="C53" s="107">
        <v>1406.7</v>
      </c>
      <c r="D53" s="109">
        <v>230.6</v>
      </c>
      <c r="E53" s="10">
        <f t="shared" si="1"/>
        <v>16.3929764697519</v>
      </c>
      <c r="F53" s="13"/>
      <c r="G53" s="14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</row>
    <row r="54" spans="1:53" s="7" customFormat="1" ht="34.5" customHeight="1">
      <c r="A54" s="11"/>
      <c r="B54" s="62" t="s">
        <v>47</v>
      </c>
      <c r="C54" s="107">
        <v>510</v>
      </c>
      <c r="D54" s="109">
        <v>143.7</v>
      </c>
      <c r="E54" s="10">
        <f t="shared" si="1"/>
        <v>28.17647058823529</v>
      </c>
      <c r="F54" s="13"/>
      <c r="G54" s="14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</row>
    <row r="55" spans="1:53" s="7" customFormat="1" ht="48.75" customHeight="1">
      <c r="A55" s="11"/>
      <c r="B55" s="62" t="s">
        <v>46</v>
      </c>
      <c r="C55" s="107">
        <v>1300</v>
      </c>
      <c r="D55" s="109">
        <v>160</v>
      </c>
      <c r="E55" s="10">
        <f t="shared" si="1"/>
        <v>12.307692307692308</v>
      </c>
      <c r="F55" s="13"/>
      <c r="G55" s="14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</row>
    <row r="56" spans="1:53" s="7" customFormat="1" ht="47.25" customHeight="1">
      <c r="A56" s="11"/>
      <c r="B56" s="62" t="s">
        <v>117</v>
      </c>
      <c r="C56" s="107">
        <v>25</v>
      </c>
      <c r="D56" s="109">
        <v>0</v>
      </c>
      <c r="E56" s="10">
        <f t="shared" si="1"/>
        <v>0</v>
      </c>
      <c r="F56" s="13"/>
      <c r="G56" s="14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</row>
    <row r="57" spans="1:53" s="7" customFormat="1" ht="84.75" customHeight="1">
      <c r="A57" s="11"/>
      <c r="B57" s="62" t="s">
        <v>165</v>
      </c>
      <c r="C57" s="107">
        <v>138</v>
      </c>
      <c r="D57" s="109">
        <v>11.5</v>
      </c>
      <c r="E57" s="10">
        <f t="shared" si="1"/>
        <v>8.333333333333332</v>
      </c>
      <c r="F57" s="13"/>
      <c r="G57" s="14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</row>
    <row r="58" spans="1:53" s="7" customFormat="1" ht="30.75" customHeight="1">
      <c r="A58" s="11"/>
      <c r="B58" s="62" t="s">
        <v>71</v>
      </c>
      <c r="C58" s="107">
        <v>825</v>
      </c>
      <c r="D58" s="109">
        <v>0</v>
      </c>
      <c r="E58" s="10">
        <f t="shared" si="1"/>
        <v>0</v>
      </c>
      <c r="F58" s="13"/>
      <c r="G58" s="14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</row>
    <row r="59" spans="1:53" s="7" customFormat="1" ht="30.75" customHeight="1">
      <c r="A59" s="11"/>
      <c r="B59" s="62" t="s">
        <v>121</v>
      </c>
      <c r="C59" s="107">
        <v>20</v>
      </c>
      <c r="D59" s="109">
        <v>0</v>
      </c>
      <c r="E59" s="10">
        <f t="shared" si="1"/>
        <v>0</v>
      </c>
      <c r="F59" s="13"/>
      <c r="G59" s="14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</row>
    <row r="60" spans="1:7" s="15" customFormat="1" ht="47.25">
      <c r="A60" s="11"/>
      <c r="B60" s="62" t="s">
        <v>98</v>
      </c>
      <c r="C60" s="107">
        <v>50</v>
      </c>
      <c r="D60" s="109">
        <v>31</v>
      </c>
      <c r="E60" s="10">
        <f t="shared" si="1"/>
        <v>62</v>
      </c>
      <c r="F60" s="13"/>
      <c r="G60" s="14"/>
    </row>
    <row r="61" spans="1:7" s="15" customFormat="1" ht="47.25">
      <c r="A61" s="11"/>
      <c r="B61" s="62" t="s">
        <v>140</v>
      </c>
      <c r="C61" s="107">
        <v>30</v>
      </c>
      <c r="D61" s="109">
        <v>0</v>
      </c>
      <c r="E61" s="10">
        <f t="shared" si="1"/>
        <v>0</v>
      </c>
      <c r="F61" s="13"/>
      <c r="G61" s="14"/>
    </row>
    <row r="62" spans="1:7" s="15" customFormat="1" ht="68.25" customHeight="1">
      <c r="A62" s="11"/>
      <c r="B62" s="62" t="s">
        <v>97</v>
      </c>
      <c r="C62" s="107">
        <v>23</v>
      </c>
      <c r="D62" s="109">
        <v>0</v>
      </c>
      <c r="E62" s="10">
        <f t="shared" si="1"/>
        <v>0</v>
      </c>
      <c r="F62" s="13"/>
      <c r="G62" s="14"/>
    </row>
    <row r="63" spans="1:7" s="15" customFormat="1" ht="20.25" customHeight="1">
      <c r="A63" s="11"/>
      <c r="B63" s="62" t="s">
        <v>6</v>
      </c>
      <c r="C63" s="107">
        <v>10</v>
      </c>
      <c r="D63" s="109">
        <v>0</v>
      </c>
      <c r="E63" s="10">
        <f t="shared" si="1"/>
        <v>0</v>
      </c>
      <c r="F63" s="13"/>
      <c r="G63" s="14"/>
    </row>
    <row r="64" spans="1:7" s="15" customFormat="1" ht="18" customHeight="1">
      <c r="A64" s="11"/>
      <c r="B64" s="67" t="s">
        <v>166</v>
      </c>
      <c r="C64" s="107">
        <v>5020.4</v>
      </c>
      <c r="D64" s="109">
        <v>0</v>
      </c>
      <c r="E64" s="10">
        <f t="shared" si="1"/>
        <v>0</v>
      </c>
      <c r="F64" s="13"/>
      <c r="G64" s="14"/>
    </row>
    <row r="65" spans="1:7" s="15" customFormat="1" ht="63" customHeight="1">
      <c r="A65" s="11"/>
      <c r="B65" s="62" t="s">
        <v>164</v>
      </c>
      <c r="C65" s="107">
        <v>309.6</v>
      </c>
      <c r="D65" s="109">
        <v>51.6</v>
      </c>
      <c r="E65" s="10">
        <f t="shared" si="1"/>
        <v>16.666666666666664</v>
      </c>
      <c r="F65" s="13"/>
      <c r="G65" s="14"/>
    </row>
    <row r="66" spans="1:53" s="16" customFormat="1" ht="18.75">
      <c r="A66" s="58" t="s">
        <v>9</v>
      </c>
      <c r="B66" s="68" t="s">
        <v>10</v>
      </c>
      <c r="C66" s="113">
        <f>SUM(C67:C74)</f>
        <v>89100.9</v>
      </c>
      <c r="D66" s="113">
        <f>SUM(D67:D74)</f>
        <v>8692</v>
      </c>
      <c r="E66" s="57">
        <f t="shared" si="1"/>
        <v>9.755232550961887</v>
      </c>
      <c r="F66" s="13"/>
      <c r="G66" s="29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</row>
    <row r="67" spans="1:53" s="7" customFormat="1" ht="32.25" customHeight="1">
      <c r="A67" s="30"/>
      <c r="B67" s="62" t="s">
        <v>134</v>
      </c>
      <c r="C67" s="107">
        <v>120</v>
      </c>
      <c r="D67" s="109">
        <v>0</v>
      </c>
      <c r="E67" s="10">
        <f t="shared" si="1"/>
        <v>0</v>
      </c>
      <c r="F67" s="13"/>
      <c r="G67" s="14"/>
      <c r="H67" s="93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</row>
    <row r="68" spans="1:53" s="7" customFormat="1" ht="63.75" customHeight="1">
      <c r="A68" s="30"/>
      <c r="B68" s="62" t="s">
        <v>101</v>
      </c>
      <c r="C68" s="107">
        <v>76739</v>
      </c>
      <c r="D68" s="109">
        <v>8540.5</v>
      </c>
      <c r="E68" s="10">
        <f t="shared" si="1"/>
        <v>11.129282372717913</v>
      </c>
      <c r="F68" s="13"/>
      <c r="G68" s="14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</row>
    <row r="69" spans="1:53" s="7" customFormat="1" ht="31.5" customHeight="1">
      <c r="A69" s="30"/>
      <c r="B69" s="62" t="s">
        <v>8</v>
      </c>
      <c r="C69" s="107">
        <v>200</v>
      </c>
      <c r="D69" s="109">
        <v>0</v>
      </c>
      <c r="E69" s="10">
        <f t="shared" si="1"/>
        <v>0</v>
      </c>
      <c r="F69" s="13"/>
      <c r="G69" s="14"/>
      <c r="H69" s="94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</row>
    <row r="70" spans="1:53" s="7" customFormat="1" ht="65.25" customHeight="1">
      <c r="A70" s="30"/>
      <c r="B70" s="63" t="s">
        <v>135</v>
      </c>
      <c r="C70" s="107">
        <v>165</v>
      </c>
      <c r="D70" s="109">
        <v>3</v>
      </c>
      <c r="E70" s="10">
        <f t="shared" si="1"/>
        <v>1.8181818181818181</v>
      </c>
      <c r="F70" s="13"/>
      <c r="G70" s="14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</row>
    <row r="71" spans="1:53" s="7" customFormat="1" ht="66" customHeight="1">
      <c r="A71" s="30"/>
      <c r="B71" s="63" t="s">
        <v>100</v>
      </c>
      <c r="C71" s="107">
        <v>50</v>
      </c>
      <c r="D71" s="109">
        <v>0</v>
      </c>
      <c r="E71" s="10">
        <f t="shared" si="1"/>
        <v>0</v>
      </c>
      <c r="F71" s="13"/>
      <c r="G71" s="14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</row>
    <row r="72" spans="1:53" s="7" customFormat="1" ht="66" customHeight="1">
      <c r="A72" s="30"/>
      <c r="B72" s="63" t="s">
        <v>167</v>
      </c>
      <c r="C72" s="107">
        <v>70</v>
      </c>
      <c r="D72" s="109">
        <v>0</v>
      </c>
      <c r="E72" s="10">
        <f t="shared" si="1"/>
        <v>0</v>
      </c>
      <c r="F72" s="13"/>
      <c r="G72" s="14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</row>
    <row r="73" spans="1:53" s="7" customFormat="1" ht="49.5" customHeight="1">
      <c r="A73" s="30"/>
      <c r="B73" s="125" t="s">
        <v>118</v>
      </c>
      <c r="C73" s="107">
        <v>11716.9</v>
      </c>
      <c r="D73" s="109">
        <v>148.5</v>
      </c>
      <c r="E73" s="10">
        <f t="shared" si="1"/>
        <v>1.2674000802259984</v>
      </c>
      <c r="F73" s="93"/>
      <c r="G73" s="14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</row>
    <row r="74" spans="1:53" s="7" customFormat="1" ht="65.25" customHeight="1">
      <c r="A74" s="30"/>
      <c r="B74" s="125" t="s">
        <v>160</v>
      </c>
      <c r="C74" s="107">
        <v>40</v>
      </c>
      <c r="D74" s="109">
        <v>0</v>
      </c>
      <c r="E74" s="10">
        <f t="shared" si="1"/>
        <v>0</v>
      </c>
      <c r="F74" s="93"/>
      <c r="G74" s="14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</row>
    <row r="75" spans="1:53" s="16" customFormat="1" ht="27" customHeight="1">
      <c r="A75" s="56" t="s">
        <v>11</v>
      </c>
      <c r="B75" s="68" t="s">
        <v>12</v>
      </c>
      <c r="C75" s="113">
        <f>SUM(C76:C88)</f>
        <v>55161.9</v>
      </c>
      <c r="D75" s="113">
        <f>SUM(D76:D88)</f>
        <v>6260.4</v>
      </c>
      <c r="E75" s="57">
        <f t="shared" si="1"/>
        <v>11.349137720056778</v>
      </c>
      <c r="F75" s="13"/>
      <c r="G75" s="29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</row>
    <row r="76" spans="1:53" s="7" customFormat="1" ht="35.25" customHeight="1">
      <c r="A76" s="28"/>
      <c r="B76" s="62" t="s">
        <v>85</v>
      </c>
      <c r="C76" s="107">
        <v>1933.7</v>
      </c>
      <c r="D76" s="108">
        <v>445.2</v>
      </c>
      <c r="E76" s="10">
        <f t="shared" si="1"/>
        <v>23.023219734188345</v>
      </c>
      <c r="F76" s="13"/>
      <c r="G76" s="14"/>
      <c r="H76" s="93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</row>
    <row r="77" spans="1:53" s="7" customFormat="1" ht="47.25">
      <c r="A77" s="28"/>
      <c r="B77" s="62" t="s">
        <v>123</v>
      </c>
      <c r="C77" s="107">
        <v>680</v>
      </c>
      <c r="D77" s="108">
        <v>5.9</v>
      </c>
      <c r="E77" s="10">
        <f t="shared" si="1"/>
        <v>0.8676470588235294</v>
      </c>
      <c r="F77" s="93"/>
      <c r="G77" s="93"/>
      <c r="H77" s="93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</row>
    <row r="78" spans="1:53" s="7" customFormat="1" ht="63">
      <c r="A78" s="31"/>
      <c r="B78" s="62" t="s">
        <v>135</v>
      </c>
      <c r="C78" s="107">
        <v>12608</v>
      </c>
      <c r="D78" s="114">
        <v>4082.9</v>
      </c>
      <c r="E78" s="10">
        <f t="shared" si="1"/>
        <v>32.38340736040609</v>
      </c>
      <c r="F78" s="95"/>
      <c r="G78" s="14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</row>
    <row r="79" spans="1:53" s="7" customFormat="1" ht="48.75" customHeight="1">
      <c r="A79" s="28"/>
      <c r="B79" s="62" t="s">
        <v>111</v>
      </c>
      <c r="C79" s="107">
        <v>7803.7</v>
      </c>
      <c r="D79" s="108">
        <v>404.9</v>
      </c>
      <c r="E79" s="10">
        <f t="shared" si="1"/>
        <v>5.188564398938965</v>
      </c>
      <c r="F79" s="13"/>
      <c r="G79" s="14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</row>
    <row r="80" spans="1:53" s="7" customFormat="1" ht="36" customHeight="1">
      <c r="A80" s="28"/>
      <c r="B80" s="62" t="s">
        <v>115</v>
      </c>
      <c r="C80" s="114">
        <v>5665.3</v>
      </c>
      <c r="D80" s="108">
        <v>1117.1</v>
      </c>
      <c r="E80" s="10">
        <f t="shared" si="1"/>
        <v>19.71828499814661</v>
      </c>
      <c r="F80" s="13"/>
      <c r="G80" s="14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</row>
    <row r="81" spans="1:53" s="7" customFormat="1" ht="48.75" customHeight="1">
      <c r="A81" s="28"/>
      <c r="B81" s="62" t="s">
        <v>118</v>
      </c>
      <c r="C81" s="107">
        <v>21976.8</v>
      </c>
      <c r="D81" s="108">
        <v>134.7</v>
      </c>
      <c r="E81" s="10">
        <f t="shared" si="1"/>
        <v>0.6129190783007535</v>
      </c>
      <c r="F81" s="13"/>
      <c r="G81" s="14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</row>
    <row r="82" spans="1:53" s="7" customFormat="1" ht="47.25">
      <c r="A82" s="28"/>
      <c r="B82" s="126" t="s">
        <v>116</v>
      </c>
      <c r="C82" s="107">
        <v>1750</v>
      </c>
      <c r="D82" s="108">
        <v>0</v>
      </c>
      <c r="E82" s="10">
        <f t="shared" si="1"/>
        <v>0</v>
      </c>
      <c r="F82" s="13"/>
      <c r="G82" s="14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</row>
    <row r="83" spans="1:53" s="7" customFormat="1" ht="78.75">
      <c r="A83" s="28"/>
      <c r="B83" s="12" t="s">
        <v>141</v>
      </c>
      <c r="C83" s="107">
        <v>350</v>
      </c>
      <c r="D83" s="108">
        <v>0</v>
      </c>
      <c r="E83" s="10">
        <f t="shared" si="1"/>
        <v>0</v>
      </c>
      <c r="F83" s="13"/>
      <c r="G83" s="14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</row>
    <row r="84" spans="1:53" s="7" customFormat="1" ht="78.75">
      <c r="A84" s="28"/>
      <c r="B84" s="12" t="s">
        <v>142</v>
      </c>
      <c r="C84" s="107">
        <v>200</v>
      </c>
      <c r="D84" s="108">
        <v>0</v>
      </c>
      <c r="E84" s="10">
        <f t="shared" si="1"/>
        <v>0</v>
      </c>
      <c r="F84" s="13"/>
      <c r="G84" s="14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</row>
    <row r="85" spans="1:53" s="7" customFormat="1" ht="31.5">
      <c r="A85" s="28"/>
      <c r="B85" s="12" t="s">
        <v>143</v>
      </c>
      <c r="C85" s="107">
        <v>900</v>
      </c>
      <c r="D85" s="108">
        <v>29.7</v>
      </c>
      <c r="E85" s="10">
        <f t="shared" si="1"/>
        <v>3.3000000000000003</v>
      </c>
      <c r="F85" s="13"/>
      <c r="G85" s="14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</row>
    <row r="86" spans="1:53" s="7" customFormat="1" ht="15.75">
      <c r="A86" s="28"/>
      <c r="B86" s="62" t="s">
        <v>144</v>
      </c>
      <c r="C86" s="107">
        <v>200</v>
      </c>
      <c r="D86" s="108">
        <v>0</v>
      </c>
      <c r="E86" s="10">
        <f t="shared" si="1"/>
        <v>0</v>
      </c>
      <c r="F86" s="13"/>
      <c r="G86" s="14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</row>
    <row r="87" spans="1:53" s="7" customFormat="1" ht="32.25" customHeight="1">
      <c r="A87" s="28"/>
      <c r="B87" s="62" t="s">
        <v>71</v>
      </c>
      <c r="C87" s="107">
        <v>574.4</v>
      </c>
      <c r="D87" s="108">
        <v>0</v>
      </c>
      <c r="E87" s="10">
        <f t="shared" si="1"/>
        <v>0</v>
      </c>
      <c r="F87" s="13"/>
      <c r="G87" s="14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</row>
    <row r="88" spans="1:53" s="7" customFormat="1" ht="33.75" customHeight="1">
      <c r="A88" s="28"/>
      <c r="B88" s="62" t="s">
        <v>159</v>
      </c>
      <c r="C88" s="107">
        <v>520</v>
      </c>
      <c r="D88" s="108">
        <v>40</v>
      </c>
      <c r="E88" s="10">
        <f t="shared" si="1"/>
        <v>7.6923076923076925</v>
      </c>
      <c r="F88" s="13"/>
      <c r="G88" s="14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</row>
    <row r="89" spans="1:53" s="16" customFormat="1" ht="18.75">
      <c r="A89" s="56" t="s">
        <v>14</v>
      </c>
      <c r="B89" s="68" t="s">
        <v>15</v>
      </c>
      <c r="C89" s="113">
        <f>SUM(C90:C108)</f>
        <v>649697.1</v>
      </c>
      <c r="D89" s="113">
        <f>SUM(D90:D107)</f>
        <v>220389.4</v>
      </c>
      <c r="E89" s="113">
        <f>D89/C89*100</f>
        <v>33.92186912947587</v>
      </c>
      <c r="F89" s="13"/>
      <c r="G89" s="29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</row>
    <row r="90" spans="1:53" s="16" customFormat="1" ht="47.25">
      <c r="A90" s="56"/>
      <c r="B90" s="12" t="s">
        <v>145</v>
      </c>
      <c r="C90" s="109">
        <v>77695.1</v>
      </c>
      <c r="D90" s="109">
        <v>77695.1</v>
      </c>
      <c r="E90" s="10">
        <f t="shared" si="1"/>
        <v>100</v>
      </c>
      <c r="F90" s="13"/>
      <c r="G90" s="29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</row>
    <row r="91" spans="1:256" s="7" customFormat="1" ht="32.25" customHeight="1">
      <c r="A91" s="12"/>
      <c r="B91" s="62" t="s">
        <v>121</v>
      </c>
      <c r="C91" s="107">
        <v>1884</v>
      </c>
      <c r="D91" s="108">
        <v>0</v>
      </c>
      <c r="E91" s="10">
        <f t="shared" si="1"/>
        <v>0</v>
      </c>
      <c r="F91" s="76"/>
      <c r="G91" s="76"/>
      <c r="H91" s="77"/>
      <c r="I91" s="77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  <c r="HT91" s="9"/>
      <c r="HU91" s="9"/>
      <c r="HV91" s="9"/>
      <c r="HW91" s="9"/>
      <c r="HX91" s="9"/>
      <c r="HY91" s="9"/>
      <c r="HZ91" s="9"/>
      <c r="IA91" s="9"/>
      <c r="IB91" s="9"/>
      <c r="IC91" s="9"/>
      <c r="ID91" s="9"/>
      <c r="IE91" s="9"/>
      <c r="IF91" s="9"/>
      <c r="IG91" s="9"/>
      <c r="IH91" s="9"/>
      <c r="II91" s="9"/>
      <c r="IJ91" s="9"/>
      <c r="IK91" s="9"/>
      <c r="IL91" s="9"/>
      <c r="IM91" s="9"/>
      <c r="IN91" s="9"/>
      <c r="IO91" s="9"/>
      <c r="IP91" s="9"/>
      <c r="IQ91" s="9"/>
      <c r="IR91" s="9"/>
      <c r="IS91" s="9"/>
      <c r="IT91" s="9"/>
      <c r="IU91" s="9"/>
      <c r="IV91" s="9"/>
    </row>
    <row r="92" spans="1:256" s="7" customFormat="1" ht="47.25">
      <c r="A92" s="12"/>
      <c r="B92" s="62" t="s">
        <v>94</v>
      </c>
      <c r="C92" s="106">
        <v>7090.8</v>
      </c>
      <c r="D92" s="106">
        <v>1746.6</v>
      </c>
      <c r="E92" s="10">
        <f t="shared" si="1"/>
        <v>24.63191741411406</v>
      </c>
      <c r="F92" s="93"/>
      <c r="G92" s="93"/>
      <c r="H92" s="93"/>
      <c r="I92" s="77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  <c r="HU92" s="9"/>
      <c r="HV92" s="9"/>
      <c r="HW92" s="9"/>
      <c r="HX92" s="9"/>
      <c r="HY92" s="9"/>
      <c r="HZ92" s="9"/>
      <c r="IA92" s="9"/>
      <c r="IB92" s="9"/>
      <c r="IC92" s="9"/>
      <c r="ID92" s="9"/>
      <c r="IE92" s="9"/>
      <c r="IF92" s="9"/>
      <c r="IG92" s="9"/>
      <c r="IH92" s="9"/>
      <c r="II92" s="9"/>
      <c r="IJ92" s="9"/>
      <c r="IK92" s="9"/>
      <c r="IL92" s="9"/>
      <c r="IM92" s="9"/>
      <c r="IN92" s="9"/>
      <c r="IO92" s="9"/>
      <c r="IP92" s="9"/>
      <c r="IQ92" s="9"/>
      <c r="IR92" s="9"/>
      <c r="IS92" s="9"/>
      <c r="IT92" s="9"/>
      <c r="IU92" s="9"/>
      <c r="IV92" s="9"/>
    </row>
    <row r="93" spans="1:53" s="7" customFormat="1" ht="49.5" customHeight="1">
      <c r="A93" s="30"/>
      <c r="B93" s="62" t="s">
        <v>110</v>
      </c>
      <c r="C93" s="107">
        <v>229096.6</v>
      </c>
      <c r="D93" s="108">
        <v>52714.2</v>
      </c>
      <c r="E93" s="10">
        <f t="shared" si="1"/>
        <v>23.009595079106365</v>
      </c>
      <c r="F93" s="78"/>
      <c r="G93" s="79"/>
      <c r="H93" s="96"/>
      <c r="I93" s="96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</row>
    <row r="94" spans="1:53" s="7" customFormat="1" ht="50.25" customHeight="1">
      <c r="A94" s="28"/>
      <c r="B94" s="62" t="s">
        <v>109</v>
      </c>
      <c r="C94" s="107">
        <v>232090</v>
      </c>
      <c r="D94" s="108">
        <v>60054.4</v>
      </c>
      <c r="E94" s="10">
        <f t="shared" si="1"/>
        <v>25.87547933991124</v>
      </c>
      <c r="F94" s="78"/>
      <c r="G94" s="79"/>
      <c r="H94" s="96"/>
      <c r="I94" s="96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</row>
    <row r="95" spans="1:53" s="7" customFormat="1" ht="65.25" customHeight="1">
      <c r="A95" s="28"/>
      <c r="B95" s="62" t="s">
        <v>102</v>
      </c>
      <c r="C95" s="107">
        <v>2338.6</v>
      </c>
      <c r="D95" s="108">
        <v>0</v>
      </c>
      <c r="E95" s="10">
        <f t="shared" si="1"/>
        <v>0</v>
      </c>
      <c r="F95" s="97"/>
      <c r="G95" s="79"/>
      <c r="H95" s="96"/>
      <c r="I95" s="96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</row>
    <row r="96" spans="1:53" s="7" customFormat="1" ht="51" customHeight="1">
      <c r="A96" s="28"/>
      <c r="B96" s="62" t="s">
        <v>103</v>
      </c>
      <c r="C96" s="107">
        <v>1504.1</v>
      </c>
      <c r="D96" s="108">
        <v>35.7</v>
      </c>
      <c r="E96" s="10">
        <f t="shared" si="1"/>
        <v>2.373512399441527</v>
      </c>
      <c r="F96" s="97"/>
      <c r="G96" s="79"/>
      <c r="H96" s="93"/>
      <c r="I96" s="96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</row>
    <row r="97" spans="1:53" s="7" customFormat="1" ht="68.25" customHeight="1">
      <c r="A97" s="28"/>
      <c r="B97" s="62" t="s">
        <v>104</v>
      </c>
      <c r="C97" s="107">
        <v>8556.5</v>
      </c>
      <c r="D97" s="108">
        <v>1787.5</v>
      </c>
      <c r="E97" s="10">
        <f t="shared" si="1"/>
        <v>20.890551043066672</v>
      </c>
      <c r="F97" s="93"/>
      <c r="G97" s="79"/>
      <c r="H97" s="93"/>
      <c r="I97" s="96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</row>
    <row r="98" spans="1:53" s="7" customFormat="1" ht="33" customHeight="1">
      <c r="A98" s="28"/>
      <c r="B98" s="62" t="s">
        <v>105</v>
      </c>
      <c r="C98" s="107">
        <v>100</v>
      </c>
      <c r="D98" s="108">
        <v>0</v>
      </c>
      <c r="E98" s="10">
        <f t="shared" si="1"/>
        <v>0</v>
      </c>
      <c r="F98" s="93"/>
      <c r="G98" s="79"/>
      <c r="H98" s="96"/>
      <c r="I98" s="96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</row>
    <row r="99" spans="1:53" s="7" customFormat="1" ht="52.5" customHeight="1">
      <c r="A99" s="28"/>
      <c r="B99" s="62" t="s">
        <v>106</v>
      </c>
      <c r="C99" s="107">
        <v>25950.3</v>
      </c>
      <c r="D99" s="108">
        <v>14089.1</v>
      </c>
      <c r="E99" s="10">
        <f t="shared" si="1"/>
        <v>54.29262860159613</v>
      </c>
      <c r="F99" s="93"/>
      <c r="G99" s="79"/>
      <c r="H99" s="93"/>
      <c r="I99" s="96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</row>
    <row r="100" spans="1:53" s="7" customFormat="1" ht="63">
      <c r="A100" s="28"/>
      <c r="B100" s="62" t="s">
        <v>136</v>
      </c>
      <c r="C100" s="107">
        <v>13382.4</v>
      </c>
      <c r="D100" s="108">
        <v>3030</v>
      </c>
      <c r="E100" s="10">
        <f t="shared" si="1"/>
        <v>22.64167862266858</v>
      </c>
      <c r="F100" s="78"/>
      <c r="G100" s="79"/>
      <c r="H100" s="98"/>
      <c r="I100" s="96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</row>
    <row r="101" spans="1:53" s="7" customFormat="1" ht="48.75" customHeight="1">
      <c r="A101" s="28"/>
      <c r="B101" s="62" t="s">
        <v>77</v>
      </c>
      <c r="C101" s="107">
        <v>26744.1</v>
      </c>
      <c r="D101" s="108">
        <v>5093.3</v>
      </c>
      <c r="E101" s="10">
        <f t="shared" si="1"/>
        <v>19.044574317326067</v>
      </c>
      <c r="F101" s="93"/>
      <c r="G101" s="93"/>
      <c r="H101" s="93"/>
      <c r="I101" s="96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</row>
    <row r="102" spans="1:53" s="7" customFormat="1" ht="64.5" customHeight="1">
      <c r="A102" s="28"/>
      <c r="B102" s="62" t="s">
        <v>107</v>
      </c>
      <c r="C102" s="107">
        <v>3991.1</v>
      </c>
      <c r="D102" s="108">
        <v>840.9</v>
      </c>
      <c r="E102" s="10">
        <f t="shared" si="1"/>
        <v>21.06937936909624</v>
      </c>
      <c r="F102" s="78"/>
      <c r="G102" s="79"/>
      <c r="H102" s="96"/>
      <c r="I102" s="96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</row>
    <row r="103" spans="1:53" s="7" customFormat="1" ht="47.25">
      <c r="A103" s="28"/>
      <c r="B103" s="62" t="s">
        <v>108</v>
      </c>
      <c r="C103" s="107">
        <v>1500</v>
      </c>
      <c r="D103" s="108">
        <v>216.3</v>
      </c>
      <c r="E103" s="10">
        <f t="shared" si="1"/>
        <v>14.42</v>
      </c>
      <c r="F103" s="97"/>
      <c r="G103" s="97"/>
      <c r="H103" s="97"/>
      <c r="I103" s="96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</row>
    <row r="104" spans="1:53" s="7" customFormat="1" ht="35.25" customHeight="1">
      <c r="A104" s="28"/>
      <c r="B104" s="62" t="s">
        <v>13</v>
      </c>
      <c r="C104" s="107">
        <v>6536.8</v>
      </c>
      <c r="D104" s="108">
        <v>1552.9</v>
      </c>
      <c r="E104" s="10">
        <f t="shared" si="1"/>
        <v>23.756272182107455</v>
      </c>
      <c r="F104" s="78"/>
      <c r="G104" s="79"/>
      <c r="H104" s="96"/>
      <c r="I104" s="96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</row>
    <row r="105" spans="1:53" s="7" customFormat="1" ht="18" customHeight="1">
      <c r="A105" s="28"/>
      <c r="B105" s="62" t="s">
        <v>93</v>
      </c>
      <c r="C105" s="107">
        <v>8356.2</v>
      </c>
      <c r="D105" s="108">
        <v>1496.5</v>
      </c>
      <c r="E105" s="10">
        <f t="shared" si="1"/>
        <v>17.90885809339173</v>
      </c>
      <c r="F105" s="78"/>
      <c r="G105" s="79"/>
      <c r="H105" s="96"/>
      <c r="I105" s="96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</row>
    <row r="106" spans="1:53" s="7" customFormat="1" ht="48" customHeight="1">
      <c r="A106" s="28"/>
      <c r="B106" s="62" t="s">
        <v>137</v>
      </c>
      <c r="C106" s="107">
        <v>230</v>
      </c>
      <c r="D106" s="108">
        <v>36.9</v>
      </c>
      <c r="E106" s="10">
        <f t="shared" si="1"/>
        <v>16.043478260869566</v>
      </c>
      <c r="F106" s="78"/>
      <c r="G106" s="79"/>
      <c r="H106" s="96"/>
      <c r="I106" s="96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</row>
    <row r="107" spans="1:53" s="7" customFormat="1" ht="33.75" customHeight="1">
      <c r="A107" s="28"/>
      <c r="B107" s="62" t="s">
        <v>71</v>
      </c>
      <c r="C107" s="107">
        <v>1287</v>
      </c>
      <c r="D107" s="108">
        <v>0</v>
      </c>
      <c r="E107" s="10">
        <f t="shared" si="1"/>
        <v>0</v>
      </c>
      <c r="F107" s="78"/>
      <c r="G107" s="79"/>
      <c r="H107" s="96"/>
      <c r="I107" s="96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</row>
    <row r="108" spans="1:53" s="7" customFormat="1" ht="66.75" customHeight="1">
      <c r="A108" s="28"/>
      <c r="B108" s="62" t="s">
        <v>158</v>
      </c>
      <c r="C108" s="107">
        <v>1363.5</v>
      </c>
      <c r="D108" s="108">
        <v>0</v>
      </c>
      <c r="E108" s="10">
        <f t="shared" si="1"/>
        <v>0</v>
      </c>
      <c r="F108" s="78"/>
      <c r="G108" s="79"/>
      <c r="H108" s="96"/>
      <c r="I108" s="96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</row>
    <row r="109" spans="1:53" s="16" customFormat="1" ht="18.75" customHeight="1">
      <c r="A109" s="56" t="s">
        <v>16</v>
      </c>
      <c r="B109" s="68" t="s">
        <v>168</v>
      </c>
      <c r="C109" s="113">
        <f>SUM(C110:C118)</f>
        <v>28893.500000000004</v>
      </c>
      <c r="D109" s="113">
        <f>SUM(D110:D118)</f>
        <v>6978.9</v>
      </c>
      <c r="E109" s="57">
        <f t="shared" si="1"/>
        <v>24.1538754391126</v>
      </c>
      <c r="F109" s="13"/>
      <c r="G109" s="29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</row>
    <row r="110" spans="1:53" s="7" customFormat="1" ht="31.5" customHeight="1">
      <c r="A110" s="30"/>
      <c r="B110" s="62" t="s">
        <v>113</v>
      </c>
      <c r="C110" s="107">
        <v>3363.8</v>
      </c>
      <c r="D110" s="107">
        <v>775</v>
      </c>
      <c r="E110" s="10">
        <f t="shared" si="1"/>
        <v>23.039419703906294</v>
      </c>
      <c r="F110" s="13"/>
      <c r="G110" s="14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</row>
    <row r="111" spans="1:53" s="7" customFormat="1" ht="31.5" customHeight="1">
      <c r="A111" s="30"/>
      <c r="B111" s="62" t="s">
        <v>78</v>
      </c>
      <c r="C111" s="107">
        <v>14833.9</v>
      </c>
      <c r="D111" s="108">
        <v>3936.3</v>
      </c>
      <c r="E111" s="10">
        <f t="shared" si="1"/>
        <v>26.53584020385738</v>
      </c>
      <c r="F111" s="99"/>
      <c r="G111" s="14"/>
      <c r="H111" s="93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</row>
    <row r="112" spans="1:53" s="7" customFormat="1" ht="33" customHeight="1">
      <c r="A112" s="30"/>
      <c r="B112" s="62" t="s">
        <v>79</v>
      </c>
      <c r="C112" s="107">
        <v>2488.9</v>
      </c>
      <c r="D112" s="108">
        <v>732.2</v>
      </c>
      <c r="E112" s="10">
        <f t="shared" si="1"/>
        <v>29.418618666880953</v>
      </c>
      <c r="F112" s="100"/>
      <c r="G112" s="14"/>
      <c r="H112" s="93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</row>
    <row r="113" spans="1:53" s="7" customFormat="1" ht="30.75" customHeight="1">
      <c r="A113" s="30"/>
      <c r="B113" s="62" t="s">
        <v>80</v>
      </c>
      <c r="C113" s="107">
        <v>2995.5</v>
      </c>
      <c r="D113" s="108">
        <v>606.3</v>
      </c>
      <c r="E113" s="10">
        <f t="shared" si="1"/>
        <v>20.240360540811213</v>
      </c>
      <c r="F113" s="13"/>
      <c r="G113" s="14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</row>
    <row r="114" spans="1:53" s="7" customFormat="1" ht="34.5" customHeight="1">
      <c r="A114" s="30"/>
      <c r="B114" s="62" t="s">
        <v>81</v>
      </c>
      <c r="C114" s="107">
        <v>517</v>
      </c>
      <c r="D114" s="108">
        <v>107.4</v>
      </c>
      <c r="E114" s="10">
        <f aca="true" t="shared" si="2" ref="E114:E142">D114/C114*100</f>
        <v>20.77369439071567</v>
      </c>
      <c r="F114" s="100"/>
      <c r="G114" s="14"/>
      <c r="H114" s="93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</row>
    <row r="115" spans="1:53" s="7" customFormat="1" ht="31.5">
      <c r="A115" s="30"/>
      <c r="B115" s="62" t="s">
        <v>163</v>
      </c>
      <c r="C115" s="107">
        <v>10</v>
      </c>
      <c r="D115" s="108">
        <v>0</v>
      </c>
      <c r="E115" s="10">
        <f t="shared" si="2"/>
        <v>0</v>
      </c>
      <c r="F115" s="100"/>
      <c r="G115" s="14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</row>
    <row r="116" spans="1:53" s="7" customFormat="1" ht="31.5" customHeight="1">
      <c r="A116" s="30"/>
      <c r="B116" s="62" t="s">
        <v>122</v>
      </c>
      <c r="C116" s="107">
        <v>416</v>
      </c>
      <c r="D116" s="108">
        <v>0</v>
      </c>
      <c r="E116" s="10">
        <f t="shared" si="2"/>
        <v>0</v>
      </c>
      <c r="F116" s="13"/>
      <c r="G116" s="14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</row>
    <row r="117" spans="1:53" s="7" customFormat="1" ht="20.25" customHeight="1">
      <c r="A117" s="30"/>
      <c r="B117" s="62" t="s">
        <v>114</v>
      </c>
      <c r="C117" s="107">
        <v>3893.4</v>
      </c>
      <c r="D117" s="108">
        <v>821.7</v>
      </c>
      <c r="E117" s="10">
        <f t="shared" si="2"/>
        <v>21.104946833102172</v>
      </c>
      <c r="F117" s="13"/>
      <c r="G117" s="14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</row>
    <row r="118" spans="1:53" s="7" customFormat="1" ht="36" customHeight="1">
      <c r="A118" s="30"/>
      <c r="B118" s="62" t="s">
        <v>71</v>
      </c>
      <c r="C118" s="107">
        <v>375</v>
      </c>
      <c r="D118" s="108">
        <v>0</v>
      </c>
      <c r="E118" s="10">
        <f t="shared" si="2"/>
        <v>0</v>
      </c>
      <c r="F118" s="13"/>
      <c r="G118" s="14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</row>
    <row r="119" spans="1:53" s="52" customFormat="1" ht="19.5" customHeight="1" thickBot="1">
      <c r="A119" s="32">
        <v>10</v>
      </c>
      <c r="B119" s="68" t="s">
        <v>18</v>
      </c>
      <c r="C119" s="113">
        <f>SUM(C120:C135)</f>
        <v>46578.39999999999</v>
      </c>
      <c r="D119" s="113">
        <f>SUM(D120:D135)</f>
        <v>8250.7</v>
      </c>
      <c r="E119" s="57">
        <f t="shared" si="2"/>
        <v>17.713575391168447</v>
      </c>
      <c r="F119" s="101"/>
      <c r="G119" s="29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</row>
    <row r="120" spans="1:53" s="120" customFormat="1" ht="32.25" customHeight="1">
      <c r="A120" s="28"/>
      <c r="B120" s="62" t="s">
        <v>155</v>
      </c>
      <c r="C120" s="107">
        <v>7485.6</v>
      </c>
      <c r="D120" s="109">
        <v>1752.2</v>
      </c>
      <c r="E120" s="10">
        <f t="shared" si="2"/>
        <v>23.407609276477505</v>
      </c>
      <c r="F120" s="118"/>
      <c r="G120" s="118"/>
      <c r="H120" s="118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  <c r="Y120" s="119"/>
      <c r="Z120" s="119"/>
      <c r="AA120" s="119"/>
      <c r="AB120" s="119"/>
      <c r="AC120" s="119"/>
      <c r="AD120" s="119"/>
      <c r="AE120" s="119"/>
      <c r="AF120" s="119"/>
      <c r="AG120" s="119"/>
      <c r="AH120" s="119"/>
      <c r="AI120" s="119"/>
      <c r="AJ120" s="119"/>
      <c r="AK120" s="119"/>
      <c r="AL120" s="119"/>
      <c r="AM120" s="119"/>
      <c r="AN120" s="119"/>
      <c r="AO120" s="119"/>
      <c r="AP120" s="119"/>
      <c r="AQ120" s="119"/>
      <c r="AR120" s="119"/>
      <c r="AS120" s="119"/>
      <c r="AT120" s="119"/>
      <c r="AU120" s="119"/>
      <c r="AV120" s="119"/>
      <c r="AW120" s="119"/>
      <c r="AX120" s="119"/>
      <c r="AY120" s="119"/>
      <c r="AZ120" s="119"/>
      <c r="BA120" s="119"/>
    </row>
    <row r="121" spans="1:53" s="120" customFormat="1" ht="94.5">
      <c r="A121" s="28"/>
      <c r="B121" s="62" t="s">
        <v>154</v>
      </c>
      <c r="C121" s="107">
        <v>90</v>
      </c>
      <c r="D121" s="109">
        <v>0</v>
      </c>
      <c r="E121" s="10">
        <f t="shared" si="2"/>
        <v>0</v>
      </c>
      <c r="F121" s="121"/>
      <c r="G121" s="117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  <c r="Y121" s="119"/>
      <c r="Z121" s="119"/>
      <c r="AA121" s="119"/>
      <c r="AB121" s="119"/>
      <c r="AC121" s="119"/>
      <c r="AD121" s="119"/>
      <c r="AE121" s="119"/>
      <c r="AF121" s="119"/>
      <c r="AG121" s="119"/>
      <c r="AH121" s="119"/>
      <c r="AI121" s="119"/>
      <c r="AJ121" s="119"/>
      <c r="AK121" s="119"/>
      <c r="AL121" s="119"/>
      <c r="AM121" s="119"/>
      <c r="AN121" s="119"/>
      <c r="AO121" s="119"/>
      <c r="AP121" s="119"/>
      <c r="AQ121" s="119"/>
      <c r="AR121" s="119"/>
      <c r="AS121" s="119"/>
      <c r="AT121" s="119"/>
      <c r="AU121" s="119"/>
      <c r="AV121" s="119"/>
      <c r="AW121" s="119"/>
      <c r="AX121" s="119"/>
      <c r="AY121" s="119"/>
      <c r="AZ121" s="119"/>
      <c r="BA121" s="119"/>
    </row>
    <row r="122" spans="1:53" s="120" customFormat="1" ht="17.25" customHeight="1">
      <c r="A122" s="28"/>
      <c r="B122" s="62" t="s">
        <v>6</v>
      </c>
      <c r="C122" s="107">
        <v>90</v>
      </c>
      <c r="D122" s="109">
        <v>90</v>
      </c>
      <c r="E122" s="10">
        <f t="shared" si="2"/>
        <v>100</v>
      </c>
      <c r="F122" s="121"/>
      <c r="G122" s="117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  <c r="Y122" s="119"/>
      <c r="Z122" s="119"/>
      <c r="AA122" s="119"/>
      <c r="AB122" s="119"/>
      <c r="AC122" s="119"/>
      <c r="AD122" s="119"/>
      <c r="AE122" s="119"/>
      <c r="AF122" s="119"/>
      <c r="AG122" s="119"/>
      <c r="AH122" s="119"/>
      <c r="AI122" s="119"/>
      <c r="AJ122" s="119"/>
      <c r="AK122" s="119"/>
      <c r="AL122" s="119"/>
      <c r="AM122" s="119"/>
      <c r="AN122" s="119"/>
      <c r="AO122" s="119"/>
      <c r="AP122" s="119"/>
      <c r="AQ122" s="119"/>
      <c r="AR122" s="119"/>
      <c r="AS122" s="119"/>
      <c r="AT122" s="119"/>
      <c r="AU122" s="119"/>
      <c r="AV122" s="119"/>
      <c r="AW122" s="119"/>
      <c r="AX122" s="119"/>
      <c r="AY122" s="119"/>
      <c r="AZ122" s="119"/>
      <c r="BA122" s="119"/>
    </row>
    <row r="123" spans="1:53" s="120" customFormat="1" ht="51" customHeight="1">
      <c r="A123" s="28"/>
      <c r="B123" s="62" t="s">
        <v>48</v>
      </c>
      <c r="C123" s="107">
        <v>36</v>
      </c>
      <c r="D123" s="109">
        <v>9</v>
      </c>
      <c r="E123" s="10">
        <f t="shared" si="2"/>
        <v>25</v>
      </c>
      <c r="F123" s="121"/>
      <c r="G123" s="117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  <c r="Y123" s="119"/>
      <c r="Z123" s="119"/>
      <c r="AA123" s="119"/>
      <c r="AB123" s="119"/>
      <c r="AC123" s="119"/>
      <c r="AD123" s="119"/>
      <c r="AE123" s="119"/>
      <c r="AF123" s="119"/>
      <c r="AG123" s="119"/>
      <c r="AH123" s="119"/>
      <c r="AI123" s="119"/>
      <c r="AJ123" s="119"/>
      <c r="AK123" s="119"/>
      <c r="AL123" s="119"/>
      <c r="AM123" s="119"/>
      <c r="AN123" s="119"/>
      <c r="AO123" s="119"/>
      <c r="AP123" s="119"/>
      <c r="AQ123" s="119"/>
      <c r="AR123" s="119"/>
      <c r="AS123" s="119"/>
      <c r="AT123" s="119"/>
      <c r="AU123" s="119"/>
      <c r="AV123" s="119"/>
      <c r="AW123" s="119"/>
      <c r="AX123" s="119"/>
      <c r="AY123" s="119"/>
      <c r="AZ123" s="119"/>
      <c r="BA123" s="119"/>
    </row>
    <row r="124" spans="1:53" s="120" customFormat="1" ht="47.25">
      <c r="A124" s="28"/>
      <c r="B124" s="62" t="s">
        <v>153</v>
      </c>
      <c r="C124" s="107">
        <v>279.7</v>
      </c>
      <c r="D124" s="109">
        <v>79.4</v>
      </c>
      <c r="E124" s="10">
        <f t="shared" si="2"/>
        <v>28.387558097962106</v>
      </c>
      <c r="F124" s="116"/>
      <c r="G124" s="117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  <c r="Y124" s="119"/>
      <c r="Z124" s="119"/>
      <c r="AA124" s="119"/>
      <c r="AB124" s="119"/>
      <c r="AC124" s="119"/>
      <c r="AD124" s="119"/>
      <c r="AE124" s="119"/>
      <c r="AF124" s="119"/>
      <c r="AG124" s="119"/>
      <c r="AH124" s="119"/>
      <c r="AI124" s="119"/>
      <c r="AJ124" s="119"/>
      <c r="AK124" s="119"/>
      <c r="AL124" s="119"/>
      <c r="AM124" s="119"/>
      <c r="AN124" s="119"/>
      <c r="AO124" s="119"/>
      <c r="AP124" s="119"/>
      <c r="AQ124" s="119"/>
      <c r="AR124" s="119"/>
      <c r="AS124" s="119"/>
      <c r="AT124" s="119"/>
      <c r="AU124" s="119"/>
      <c r="AV124" s="119"/>
      <c r="AW124" s="119"/>
      <c r="AX124" s="119"/>
      <c r="AY124" s="119"/>
      <c r="AZ124" s="119"/>
      <c r="BA124" s="119"/>
    </row>
    <row r="125" spans="1:53" s="120" customFormat="1" ht="126.75" customHeight="1">
      <c r="A125" s="28"/>
      <c r="B125" s="122" t="s">
        <v>152</v>
      </c>
      <c r="C125" s="107">
        <v>25.2</v>
      </c>
      <c r="D125" s="109">
        <v>0</v>
      </c>
      <c r="E125" s="10">
        <f t="shared" si="2"/>
        <v>0</v>
      </c>
      <c r="F125" s="121"/>
      <c r="G125" s="117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  <c r="Y125" s="119"/>
      <c r="Z125" s="119"/>
      <c r="AA125" s="119"/>
      <c r="AB125" s="119"/>
      <c r="AC125" s="119"/>
      <c r="AD125" s="119"/>
      <c r="AE125" s="119"/>
      <c r="AF125" s="119"/>
      <c r="AG125" s="119"/>
      <c r="AH125" s="119"/>
      <c r="AI125" s="119"/>
      <c r="AJ125" s="119"/>
      <c r="AK125" s="119"/>
      <c r="AL125" s="119"/>
      <c r="AM125" s="119"/>
      <c r="AN125" s="119"/>
      <c r="AO125" s="119"/>
      <c r="AP125" s="119"/>
      <c r="AQ125" s="119"/>
      <c r="AR125" s="119"/>
      <c r="AS125" s="119"/>
      <c r="AT125" s="119"/>
      <c r="AU125" s="119"/>
      <c r="AV125" s="119"/>
      <c r="AW125" s="119"/>
      <c r="AX125" s="119"/>
      <c r="AY125" s="119"/>
      <c r="AZ125" s="119"/>
      <c r="BA125" s="119"/>
    </row>
    <row r="126" spans="1:53" s="120" customFormat="1" ht="65.25" customHeight="1">
      <c r="A126" s="28"/>
      <c r="B126" s="62" t="s">
        <v>151</v>
      </c>
      <c r="C126" s="107">
        <v>24.3</v>
      </c>
      <c r="D126" s="109">
        <v>3</v>
      </c>
      <c r="E126" s="10">
        <f t="shared" si="2"/>
        <v>12.345679012345679</v>
      </c>
      <c r="F126" s="121"/>
      <c r="G126" s="117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  <c r="Y126" s="119"/>
      <c r="Z126" s="119"/>
      <c r="AA126" s="119"/>
      <c r="AB126" s="119"/>
      <c r="AC126" s="119"/>
      <c r="AD126" s="119"/>
      <c r="AE126" s="119"/>
      <c r="AF126" s="119"/>
      <c r="AG126" s="119"/>
      <c r="AH126" s="119"/>
      <c r="AI126" s="119"/>
      <c r="AJ126" s="119"/>
      <c r="AK126" s="119"/>
      <c r="AL126" s="119"/>
      <c r="AM126" s="119"/>
      <c r="AN126" s="119"/>
      <c r="AO126" s="119"/>
      <c r="AP126" s="119"/>
      <c r="AQ126" s="119"/>
      <c r="AR126" s="119"/>
      <c r="AS126" s="119"/>
      <c r="AT126" s="119"/>
      <c r="AU126" s="119"/>
      <c r="AV126" s="119"/>
      <c r="AW126" s="119"/>
      <c r="AX126" s="119"/>
      <c r="AY126" s="119"/>
      <c r="AZ126" s="119"/>
      <c r="BA126" s="119"/>
    </row>
    <row r="127" spans="1:53" s="120" customFormat="1" ht="64.5" customHeight="1">
      <c r="A127" s="28"/>
      <c r="B127" s="62" t="s">
        <v>150</v>
      </c>
      <c r="C127" s="107">
        <v>7678.4</v>
      </c>
      <c r="D127" s="109">
        <v>0</v>
      </c>
      <c r="E127" s="10">
        <f t="shared" si="2"/>
        <v>0</v>
      </c>
      <c r="F127" s="118"/>
      <c r="G127" s="117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  <c r="Y127" s="119"/>
      <c r="Z127" s="119"/>
      <c r="AA127" s="119"/>
      <c r="AB127" s="119"/>
      <c r="AC127" s="119"/>
      <c r="AD127" s="119"/>
      <c r="AE127" s="119"/>
      <c r="AF127" s="119"/>
      <c r="AG127" s="119"/>
      <c r="AH127" s="119"/>
      <c r="AI127" s="119"/>
      <c r="AJ127" s="119"/>
      <c r="AK127" s="119"/>
      <c r="AL127" s="119"/>
      <c r="AM127" s="119"/>
      <c r="AN127" s="119"/>
      <c r="AO127" s="119"/>
      <c r="AP127" s="119"/>
      <c r="AQ127" s="119"/>
      <c r="AR127" s="119"/>
      <c r="AS127" s="119"/>
      <c r="AT127" s="119"/>
      <c r="AU127" s="119"/>
      <c r="AV127" s="119"/>
      <c r="AW127" s="119"/>
      <c r="AX127" s="119"/>
      <c r="AY127" s="119"/>
      <c r="AZ127" s="119"/>
      <c r="BA127" s="119"/>
    </row>
    <row r="128" spans="1:53" s="120" customFormat="1" ht="94.5" customHeight="1">
      <c r="A128" s="28"/>
      <c r="B128" s="62" t="s">
        <v>148</v>
      </c>
      <c r="C128" s="107">
        <v>10283.4</v>
      </c>
      <c r="D128" s="108">
        <v>3634.4</v>
      </c>
      <c r="E128" s="10">
        <f t="shared" si="2"/>
        <v>35.342396483653275</v>
      </c>
      <c r="F128" s="116"/>
      <c r="G128" s="117"/>
      <c r="H128" s="118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  <c r="Z128" s="119"/>
      <c r="AA128" s="119"/>
      <c r="AB128" s="119"/>
      <c r="AC128" s="119"/>
      <c r="AD128" s="119"/>
      <c r="AE128" s="119"/>
      <c r="AF128" s="119"/>
      <c r="AG128" s="119"/>
      <c r="AH128" s="119"/>
      <c r="AI128" s="119"/>
      <c r="AJ128" s="119"/>
      <c r="AK128" s="119"/>
      <c r="AL128" s="119"/>
      <c r="AM128" s="119"/>
      <c r="AN128" s="119"/>
      <c r="AO128" s="119"/>
      <c r="AP128" s="119"/>
      <c r="AQ128" s="119"/>
      <c r="AR128" s="119"/>
      <c r="AS128" s="119"/>
      <c r="AT128" s="119"/>
      <c r="AU128" s="119"/>
      <c r="AV128" s="119"/>
      <c r="AW128" s="119"/>
      <c r="AX128" s="119"/>
      <c r="AY128" s="119"/>
      <c r="AZ128" s="119"/>
      <c r="BA128" s="119"/>
    </row>
    <row r="129" spans="1:53" s="120" customFormat="1" ht="47.25" customHeight="1">
      <c r="A129" s="28"/>
      <c r="B129" s="62" t="s">
        <v>149</v>
      </c>
      <c r="C129" s="107">
        <v>11299.3</v>
      </c>
      <c r="D129" s="108">
        <v>2309.6</v>
      </c>
      <c r="E129" s="10">
        <f t="shared" si="2"/>
        <v>20.440204260440915</v>
      </c>
      <c r="F129" s="121"/>
      <c r="G129" s="117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  <c r="Y129" s="119"/>
      <c r="Z129" s="119"/>
      <c r="AA129" s="119"/>
      <c r="AB129" s="119"/>
      <c r="AC129" s="119"/>
      <c r="AD129" s="119"/>
      <c r="AE129" s="119"/>
      <c r="AF129" s="119"/>
      <c r="AG129" s="119"/>
      <c r="AH129" s="119"/>
      <c r="AI129" s="119"/>
      <c r="AJ129" s="119"/>
      <c r="AK129" s="119"/>
      <c r="AL129" s="119"/>
      <c r="AM129" s="119"/>
      <c r="AN129" s="119"/>
      <c r="AO129" s="119"/>
      <c r="AP129" s="119"/>
      <c r="AQ129" s="119"/>
      <c r="AR129" s="119"/>
      <c r="AS129" s="119"/>
      <c r="AT129" s="119"/>
      <c r="AU129" s="119"/>
      <c r="AV129" s="119"/>
      <c r="AW129" s="119"/>
      <c r="AX129" s="119"/>
      <c r="AY129" s="119"/>
      <c r="AZ129" s="119"/>
      <c r="BA129" s="119"/>
    </row>
    <row r="130" spans="1:53" s="120" customFormat="1" ht="49.5" customHeight="1">
      <c r="A130" s="28"/>
      <c r="B130" s="62" t="s">
        <v>58</v>
      </c>
      <c r="C130" s="107">
        <v>150</v>
      </c>
      <c r="D130" s="108">
        <v>0</v>
      </c>
      <c r="E130" s="10">
        <f t="shared" si="2"/>
        <v>0</v>
      </c>
      <c r="F130" s="121"/>
      <c r="G130" s="117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  <c r="Y130" s="119"/>
      <c r="Z130" s="119"/>
      <c r="AA130" s="119"/>
      <c r="AB130" s="119"/>
      <c r="AC130" s="119"/>
      <c r="AD130" s="119"/>
      <c r="AE130" s="119"/>
      <c r="AF130" s="119"/>
      <c r="AG130" s="119"/>
      <c r="AH130" s="119"/>
      <c r="AI130" s="119"/>
      <c r="AJ130" s="119"/>
      <c r="AK130" s="119"/>
      <c r="AL130" s="119"/>
      <c r="AM130" s="119"/>
      <c r="AN130" s="119"/>
      <c r="AO130" s="119"/>
      <c r="AP130" s="119"/>
      <c r="AQ130" s="119"/>
      <c r="AR130" s="119"/>
      <c r="AS130" s="119"/>
      <c r="AT130" s="119"/>
      <c r="AU130" s="119"/>
      <c r="AV130" s="119"/>
      <c r="AW130" s="119"/>
      <c r="AX130" s="119"/>
      <c r="AY130" s="119"/>
      <c r="AZ130" s="119"/>
      <c r="BA130" s="119"/>
    </row>
    <row r="131" spans="1:53" s="7" customFormat="1" ht="19.5" customHeight="1">
      <c r="A131" s="28"/>
      <c r="B131" s="62" t="s">
        <v>17</v>
      </c>
      <c r="C131" s="107">
        <v>2425.2</v>
      </c>
      <c r="D131" s="108">
        <v>373.1</v>
      </c>
      <c r="E131" s="10">
        <f t="shared" si="2"/>
        <v>15.384298202210129</v>
      </c>
      <c r="F131" s="13"/>
      <c r="G131" s="14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</row>
    <row r="132" spans="1:54" s="42" customFormat="1" ht="18" customHeight="1">
      <c r="A132" s="28"/>
      <c r="B132" s="62" t="s">
        <v>86</v>
      </c>
      <c r="C132" s="107">
        <v>2597.1</v>
      </c>
      <c r="D132" s="108">
        <v>0</v>
      </c>
      <c r="E132" s="10">
        <f t="shared" si="2"/>
        <v>0</v>
      </c>
      <c r="F132" s="102"/>
      <c r="G132" s="14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2"/>
    </row>
    <row r="133" spans="1:53" s="7" customFormat="1" ht="48.75" customHeight="1">
      <c r="A133" s="28"/>
      <c r="B133" s="62" t="s">
        <v>124</v>
      </c>
      <c r="C133" s="107">
        <v>1000</v>
      </c>
      <c r="D133" s="108">
        <v>0</v>
      </c>
      <c r="E133" s="10">
        <f t="shared" si="2"/>
        <v>0</v>
      </c>
      <c r="F133" s="13"/>
      <c r="G133" s="14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</row>
    <row r="134" spans="1:53" s="7" customFormat="1" ht="30" customHeight="1">
      <c r="A134" s="28"/>
      <c r="B134" s="62" t="s">
        <v>139</v>
      </c>
      <c r="C134" s="107">
        <v>3064.2</v>
      </c>
      <c r="D134" s="108">
        <v>0</v>
      </c>
      <c r="E134" s="10">
        <f t="shared" si="2"/>
        <v>0</v>
      </c>
      <c r="F134" s="13"/>
      <c r="G134" s="14"/>
      <c r="H134" s="103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</row>
    <row r="135" spans="1:53" s="16" customFormat="1" ht="255.75" customHeight="1" thickBot="1">
      <c r="A135" s="28"/>
      <c r="B135" s="12" t="s">
        <v>146</v>
      </c>
      <c r="C135" s="107">
        <v>50</v>
      </c>
      <c r="D135" s="108">
        <v>0</v>
      </c>
      <c r="E135" s="10">
        <f t="shared" si="2"/>
        <v>0</v>
      </c>
      <c r="F135" s="13"/>
      <c r="G135" s="14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</row>
    <row r="136" spans="1:53" s="38" customFormat="1" ht="18.75" customHeight="1" thickBot="1">
      <c r="A136" s="32">
        <v>11</v>
      </c>
      <c r="B136" s="68" t="s">
        <v>19</v>
      </c>
      <c r="C136" s="113">
        <f>SUM(C137:C140)</f>
        <v>31550.5</v>
      </c>
      <c r="D136" s="113">
        <f>SUM(D137:D140)</f>
        <v>2422.8999999999996</v>
      </c>
      <c r="E136" s="57">
        <f t="shared" si="2"/>
        <v>7.679434557297031</v>
      </c>
      <c r="F136" s="13"/>
      <c r="G136" s="104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</row>
    <row r="137" spans="1:53" s="7" customFormat="1" ht="69.75" customHeight="1">
      <c r="A137" s="74"/>
      <c r="B137" s="62" t="s">
        <v>112</v>
      </c>
      <c r="C137" s="109">
        <v>6000</v>
      </c>
      <c r="D137" s="109">
        <v>2283.2</v>
      </c>
      <c r="E137" s="10">
        <f t="shared" si="2"/>
        <v>38.05333333333333</v>
      </c>
      <c r="F137" s="100"/>
      <c r="G137" s="75"/>
      <c r="H137" s="93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</row>
    <row r="138" spans="1:53" s="7" customFormat="1" ht="47.25" customHeight="1">
      <c r="A138" s="74"/>
      <c r="B138" s="62" t="s">
        <v>147</v>
      </c>
      <c r="C138" s="109">
        <v>24791.9</v>
      </c>
      <c r="D138" s="109">
        <v>0</v>
      </c>
      <c r="E138" s="10">
        <f t="shared" si="2"/>
        <v>0</v>
      </c>
      <c r="F138" s="100"/>
      <c r="G138" s="75"/>
      <c r="H138" s="93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</row>
    <row r="139" spans="1:53" s="7" customFormat="1" ht="66" customHeight="1">
      <c r="A139" s="74"/>
      <c r="B139" s="62" t="s">
        <v>138</v>
      </c>
      <c r="C139" s="109">
        <v>620</v>
      </c>
      <c r="D139" s="109">
        <v>139.7</v>
      </c>
      <c r="E139" s="10">
        <f t="shared" si="2"/>
        <v>22.532258064516128</v>
      </c>
      <c r="F139" s="13">
        <v>948</v>
      </c>
      <c r="G139" s="75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</row>
    <row r="140" spans="1:53" s="7" customFormat="1" ht="35.25" customHeight="1" thickBot="1">
      <c r="A140" s="74"/>
      <c r="B140" s="62" t="s">
        <v>71</v>
      </c>
      <c r="C140" s="109">
        <v>138.6</v>
      </c>
      <c r="D140" s="109">
        <v>0</v>
      </c>
      <c r="E140" s="10">
        <f t="shared" si="2"/>
        <v>0</v>
      </c>
      <c r="F140" s="13"/>
      <c r="G140" s="75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</row>
    <row r="141" spans="1:53" s="38" customFormat="1" ht="37.5" customHeight="1" thickBot="1">
      <c r="A141" s="32">
        <v>13</v>
      </c>
      <c r="B141" s="68" t="s">
        <v>83</v>
      </c>
      <c r="C141" s="113">
        <v>5315.2</v>
      </c>
      <c r="D141" s="113">
        <v>1295.8</v>
      </c>
      <c r="E141" s="57">
        <f t="shared" si="2"/>
        <v>24.379139072847682</v>
      </c>
      <c r="F141" s="93"/>
      <c r="G141" s="104"/>
      <c r="H141" s="93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</row>
    <row r="142" spans="1:7" ht="17.25" customHeight="1">
      <c r="A142" s="32"/>
      <c r="B142" s="61" t="s">
        <v>76</v>
      </c>
      <c r="C142" s="113">
        <f>C66+C75+C89+C109+C119+C136+C47+C141</f>
        <v>961149.3999999999</v>
      </c>
      <c r="D142" s="113">
        <f>D66+D75+D89+D109+D119+D136+D47+D141</f>
        <v>265038.69999999995</v>
      </c>
      <c r="E142" s="57">
        <f t="shared" si="2"/>
        <v>27.575182380595564</v>
      </c>
      <c r="F142" s="13"/>
      <c r="G142" s="41"/>
    </row>
    <row r="143" spans="1:7" ht="17.25" customHeight="1">
      <c r="A143" s="45"/>
      <c r="B143" s="71"/>
      <c r="C143" s="81"/>
      <c r="D143" s="81"/>
      <c r="E143" s="46"/>
      <c r="F143" s="13"/>
      <c r="G143" s="41"/>
    </row>
    <row r="144" spans="1:7" ht="72" customHeight="1">
      <c r="A144" s="132" t="s">
        <v>170</v>
      </c>
      <c r="B144" s="132"/>
      <c r="C144" s="36"/>
      <c r="D144" s="134"/>
      <c r="E144" s="134"/>
      <c r="F144" s="13"/>
      <c r="G144" s="41"/>
    </row>
    <row r="145" spans="1:7" ht="16.5" customHeight="1">
      <c r="A145" s="133"/>
      <c r="B145" s="133"/>
      <c r="C145" s="37"/>
      <c r="D145" s="37"/>
      <c r="E145" s="47"/>
      <c r="F145" s="48"/>
      <c r="G145" s="48"/>
    </row>
    <row r="146" spans="1:7" ht="18.75">
      <c r="A146" s="131"/>
      <c r="B146" s="131"/>
      <c r="C146" s="129"/>
      <c r="D146" s="130"/>
      <c r="E146" s="130"/>
      <c r="F146" s="49"/>
      <c r="G146" s="49"/>
    </row>
    <row r="147" spans="6:7" ht="15.75">
      <c r="F147" s="105"/>
      <c r="G147" s="105"/>
    </row>
    <row r="148" spans="6:7" ht="15.75">
      <c r="F148" s="105"/>
      <c r="G148" s="105"/>
    </row>
    <row r="149" spans="6:7" ht="15.75">
      <c r="F149" s="105"/>
      <c r="G149" s="105"/>
    </row>
  </sheetData>
  <sheetProtection/>
  <mergeCells count="11">
    <mergeCell ref="A6:E6"/>
    <mergeCell ref="C1:E1"/>
    <mergeCell ref="C2:E2"/>
    <mergeCell ref="C4:E4"/>
    <mergeCell ref="C3:E3"/>
    <mergeCell ref="C146:E146"/>
    <mergeCell ref="A146:B146"/>
    <mergeCell ref="A144:B144"/>
    <mergeCell ref="A145:B145"/>
    <mergeCell ref="D144:E144"/>
    <mergeCell ref="A45:E45"/>
  </mergeCells>
  <printOptions/>
  <pageMargins left="0.86" right="0.28" top="0.33" bottom="0.39" header="0.14" footer="0.3937007874015748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Teapot</dc:creator>
  <cp:keywords/>
  <dc:description/>
  <cp:lastModifiedBy>Пользователь Windows</cp:lastModifiedBy>
  <cp:lastPrinted>2019-04-19T05:56:50Z</cp:lastPrinted>
  <dcterms:created xsi:type="dcterms:W3CDTF">2012-03-19T05:44:03Z</dcterms:created>
  <dcterms:modified xsi:type="dcterms:W3CDTF">2019-10-22T14:42:45Z</dcterms:modified>
  <cp:category/>
  <cp:version/>
  <cp:contentType/>
  <cp:contentStatus/>
</cp:coreProperties>
</file>