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60" windowWidth="24975" windowHeight="12330" activeTab="1"/>
  </bookViews>
  <sheets>
    <sheet name="Доходы" sheetId="3" r:id="rId1"/>
    <sheet name="Расходы" sheetId="4" r:id="rId2"/>
  </sheets>
  <definedNames>
    <definedName name="_xlnm.Print_Titles" localSheetId="0">Доходы!$6:$8</definedName>
    <definedName name="_xlnm.Print_Titles" localSheetId="1">Расходы!$2:$4</definedName>
    <definedName name="_xlnm.Print_Area" localSheetId="1">Расходы!$A$1:$I$173</definedName>
  </definedNames>
  <calcPr calcId="124519"/>
</workbook>
</file>

<file path=xl/calcChain.xml><?xml version="1.0" encoding="utf-8"?>
<calcChain xmlns="http://schemas.openxmlformats.org/spreadsheetml/2006/main">
  <c r="I91" i="4"/>
  <c r="H21"/>
  <c r="I21"/>
  <c r="H22"/>
  <c r="G21"/>
  <c r="H168"/>
  <c r="H167"/>
  <c r="H156"/>
  <c r="F154"/>
  <c r="H154" s="1"/>
  <c r="E154"/>
  <c r="C154"/>
  <c r="D154"/>
  <c r="H106"/>
  <c r="H84"/>
  <c r="F68"/>
  <c r="H73"/>
  <c r="H65"/>
  <c r="H55"/>
  <c r="H163"/>
  <c r="G164"/>
  <c r="I165"/>
  <c r="G166"/>
  <c r="H166"/>
  <c r="H169"/>
  <c r="H170"/>
  <c r="I170"/>
  <c r="I159"/>
  <c r="G146"/>
  <c r="H146"/>
  <c r="G147"/>
  <c r="H147"/>
  <c r="I147"/>
  <c r="I148"/>
  <c r="G149"/>
  <c r="H149"/>
  <c r="G150"/>
  <c r="H150"/>
  <c r="I150"/>
  <c r="G151"/>
  <c r="H151"/>
  <c r="G152"/>
  <c r="H152"/>
  <c r="I152"/>
  <c r="G153"/>
  <c r="H153"/>
  <c r="I153"/>
  <c r="I145"/>
  <c r="H142"/>
  <c r="I142"/>
  <c r="H143"/>
  <c r="G134"/>
  <c r="H134"/>
  <c r="I134"/>
  <c r="H129"/>
  <c r="H130"/>
  <c r="I130"/>
  <c r="H131"/>
  <c r="G114"/>
  <c r="H114"/>
  <c r="G115"/>
  <c r="H115"/>
  <c r="H116"/>
  <c r="I117"/>
  <c r="I118"/>
  <c r="I119"/>
  <c r="G120"/>
  <c r="H120"/>
  <c r="I120"/>
  <c r="I109"/>
  <c r="G102"/>
  <c r="H102"/>
  <c r="I102"/>
  <c r="I103"/>
  <c r="I104"/>
  <c r="G105"/>
  <c r="H105"/>
  <c r="H107"/>
  <c r="I107"/>
  <c r="G95"/>
  <c r="H95"/>
  <c r="G96"/>
  <c r="H96"/>
  <c r="I97"/>
  <c r="H98"/>
  <c r="I98"/>
  <c r="H99"/>
  <c r="I99"/>
  <c r="G90"/>
  <c r="H90"/>
  <c r="G91"/>
  <c r="H91"/>
  <c r="G92"/>
  <c r="H92"/>
  <c r="G93"/>
  <c r="H93"/>
  <c r="H83"/>
  <c r="G85"/>
  <c r="H85"/>
  <c r="I78"/>
  <c r="G70"/>
  <c r="H70"/>
  <c r="I70"/>
  <c r="G71"/>
  <c r="H71"/>
  <c r="H72"/>
  <c r="I72"/>
  <c r="I74"/>
  <c r="I75"/>
  <c r="G66"/>
  <c r="H66"/>
  <c r="I66"/>
  <c r="G67"/>
  <c r="H67"/>
  <c r="I61"/>
  <c r="G62"/>
  <c r="H62"/>
  <c r="I59"/>
  <c r="H53"/>
  <c r="H54"/>
  <c r="G56"/>
  <c r="H56"/>
  <c r="I56"/>
  <c r="H50"/>
  <c r="I50"/>
  <c r="I48"/>
  <c r="G49"/>
  <c r="H49"/>
  <c r="I49"/>
  <c r="H35"/>
  <c r="H36"/>
  <c r="G37"/>
  <c r="H37"/>
  <c r="H38"/>
  <c r="G39"/>
  <c r="H39"/>
  <c r="I30"/>
  <c r="I31"/>
  <c r="I32"/>
  <c r="G14"/>
  <c r="H14"/>
  <c r="I14"/>
  <c r="G15"/>
  <c r="H15"/>
  <c r="I15"/>
  <c r="G17"/>
  <c r="H17"/>
  <c r="G154" l="1"/>
  <c r="I154"/>
  <c r="H28" i="3"/>
  <c r="H41"/>
  <c r="I41"/>
  <c r="I32"/>
  <c r="G33"/>
  <c r="H33"/>
  <c r="I33"/>
  <c r="H34"/>
  <c r="D76" i="4"/>
  <c r="E76"/>
  <c r="F76"/>
  <c r="C76"/>
  <c r="G7"/>
  <c r="H7"/>
  <c r="I7"/>
  <c r="G10"/>
  <c r="H10"/>
  <c r="I10"/>
  <c r="G11"/>
  <c r="H11"/>
  <c r="I11"/>
  <c r="G13"/>
  <c r="H13"/>
  <c r="I13"/>
  <c r="G19"/>
  <c r="H19"/>
  <c r="I19"/>
  <c r="G20"/>
  <c r="H20"/>
  <c r="I20"/>
  <c r="G23"/>
  <c r="H23"/>
  <c r="G25"/>
  <c r="H25"/>
  <c r="I25"/>
  <c r="G26"/>
  <c r="H26"/>
  <c r="I26"/>
  <c r="G28"/>
  <c r="H28"/>
  <c r="I28"/>
  <c r="G29"/>
  <c r="H29"/>
  <c r="G30"/>
  <c r="H30"/>
  <c r="G31"/>
  <c r="H31"/>
  <c r="G32"/>
  <c r="H32"/>
  <c r="G33"/>
  <c r="H33"/>
  <c r="G34"/>
  <c r="H34"/>
  <c r="I39"/>
  <c r="G42"/>
  <c r="H42"/>
  <c r="G44"/>
  <c r="H44"/>
  <c r="I44"/>
  <c r="G46"/>
  <c r="H46"/>
  <c r="G47"/>
  <c r="H47"/>
  <c r="I47"/>
  <c r="G52"/>
  <c r="H52"/>
  <c r="I52"/>
  <c r="G60"/>
  <c r="H60"/>
  <c r="I60"/>
  <c r="G64"/>
  <c r="H64"/>
  <c r="I64"/>
  <c r="G69"/>
  <c r="H69"/>
  <c r="I69"/>
  <c r="G77"/>
  <c r="H77"/>
  <c r="I77"/>
  <c r="G81"/>
  <c r="H81"/>
  <c r="I81"/>
  <c r="G82"/>
  <c r="H82"/>
  <c r="I82"/>
  <c r="G87"/>
  <c r="H87"/>
  <c r="I87"/>
  <c r="G88"/>
  <c r="H88"/>
  <c r="I88"/>
  <c r="G89"/>
  <c r="H89"/>
  <c r="I89"/>
  <c r="G94"/>
  <c r="H94"/>
  <c r="I94"/>
  <c r="G101"/>
  <c r="H101"/>
  <c r="I101"/>
  <c r="G109"/>
  <c r="H109"/>
  <c r="G110"/>
  <c r="H110"/>
  <c r="G112"/>
  <c r="H112"/>
  <c r="I112"/>
  <c r="G113"/>
  <c r="H113"/>
  <c r="I113"/>
  <c r="G124"/>
  <c r="H124"/>
  <c r="I124"/>
  <c r="G125"/>
  <c r="H125"/>
  <c r="G126"/>
  <c r="H126"/>
  <c r="I126"/>
  <c r="G127"/>
  <c r="H127"/>
  <c r="G128"/>
  <c r="H128"/>
  <c r="G133"/>
  <c r="H133"/>
  <c r="I133"/>
  <c r="G135"/>
  <c r="H135"/>
  <c r="I135"/>
  <c r="G138"/>
  <c r="H138"/>
  <c r="I138"/>
  <c r="G140"/>
  <c r="H140"/>
  <c r="G141"/>
  <c r="H141"/>
  <c r="I141"/>
  <c r="G145"/>
  <c r="H145"/>
  <c r="G155"/>
  <c r="H155"/>
  <c r="I155"/>
  <c r="G160"/>
  <c r="H160"/>
  <c r="I160"/>
  <c r="G161"/>
  <c r="H161"/>
  <c r="I161"/>
  <c r="G162"/>
  <c r="H162"/>
  <c r="I162"/>
  <c r="G172"/>
  <c r="H172"/>
  <c r="I172"/>
  <c r="G24" i="3"/>
  <c r="H24"/>
  <c r="I24"/>
  <c r="C171" i="4"/>
  <c r="C12"/>
  <c r="G11" i="3"/>
  <c r="H11"/>
  <c r="I11"/>
  <c r="G12"/>
  <c r="H12"/>
  <c r="I12"/>
  <c r="I13"/>
  <c r="G14"/>
  <c r="H14"/>
  <c r="I14"/>
  <c r="G15"/>
  <c r="H15"/>
  <c r="I15"/>
  <c r="G17"/>
  <c r="H17"/>
  <c r="I17"/>
  <c r="G18"/>
  <c r="H18"/>
  <c r="I18"/>
  <c r="G19"/>
  <c r="H19"/>
  <c r="I19"/>
  <c r="G21"/>
  <c r="H21"/>
  <c r="G22"/>
  <c r="H22"/>
  <c r="I22"/>
  <c r="G23"/>
  <c r="H23"/>
  <c r="I23"/>
  <c r="G25"/>
  <c r="H25"/>
  <c r="I25"/>
  <c r="G26"/>
  <c r="H26"/>
  <c r="G27"/>
  <c r="H27"/>
  <c r="I27"/>
  <c r="G30"/>
  <c r="H30"/>
  <c r="G31"/>
  <c r="H31"/>
  <c r="I31"/>
  <c r="G37"/>
  <c r="H37"/>
  <c r="I37"/>
  <c r="G38"/>
  <c r="H38"/>
  <c r="G39"/>
  <c r="H39"/>
  <c r="I39"/>
  <c r="G40"/>
  <c r="H40"/>
  <c r="I40"/>
  <c r="G42"/>
  <c r="H42"/>
  <c r="I42"/>
  <c r="E20" l="1"/>
  <c r="F20"/>
  <c r="C20"/>
  <c r="D20"/>
  <c r="C6" i="4"/>
  <c r="D6"/>
  <c r="F6"/>
  <c r="E6"/>
  <c r="F12"/>
  <c r="D12"/>
  <c r="E12"/>
  <c r="F18"/>
  <c r="C18"/>
  <c r="D18"/>
  <c r="E18"/>
  <c r="E171"/>
  <c r="F171"/>
  <c r="C132"/>
  <c r="D111"/>
  <c r="E111"/>
  <c r="F111"/>
  <c r="C111"/>
  <c r="H20" i="3" l="1"/>
  <c r="G20"/>
  <c r="I20"/>
  <c r="H171" i="4"/>
  <c r="I171"/>
  <c r="G111"/>
  <c r="I111"/>
  <c r="H111"/>
  <c r="G18"/>
  <c r="I18"/>
  <c r="H18"/>
  <c r="H12"/>
  <c r="G12"/>
  <c r="I12"/>
  <c r="H6"/>
  <c r="G6"/>
  <c r="I6"/>
  <c r="C24"/>
  <c r="E144"/>
  <c r="F41"/>
  <c r="D24"/>
  <c r="E24"/>
  <c r="F24"/>
  <c r="D171"/>
  <c r="G171" s="1"/>
  <c r="D158"/>
  <c r="D157" s="1"/>
  <c r="E158"/>
  <c r="E157" s="1"/>
  <c r="F158"/>
  <c r="C158"/>
  <c r="C157" s="1"/>
  <c r="D144"/>
  <c r="F144"/>
  <c r="C144"/>
  <c r="D139"/>
  <c r="E139"/>
  <c r="F139"/>
  <c r="C139"/>
  <c r="D137"/>
  <c r="E137"/>
  <c r="F137"/>
  <c r="C137"/>
  <c r="D132"/>
  <c r="E132"/>
  <c r="F132"/>
  <c r="D123"/>
  <c r="E123"/>
  <c r="F123"/>
  <c r="C123"/>
  <c r="C122" s="1"/>
  <c r="D108"/>
  <c r="E108"/>
  <c r="F108"/>
  <c r="C108"/>
  <c r="D100"/>
  <c r="E100"/>
  <c r="F100"/>
  <c r="C100"/>
  <c r="D86"/>
  <c r="E86"/>
  <c r="F86"/>
  <c r="C86"/>
  <c r="D80"/>
  <c r="E80"/>
  <c r="F80"/>
  <c r="C80"/>
  <c r="D68"/>
  <c r="E68"/>
  <c r="C68"/>
  <c r="F63"/>
  <c r="E63"/>
  <c r="D63"/>
  <c r="C63"/>
  <c r="D58"/>
  <c r="E58"/>
  <c r="F58"/>
  <c r="D51"/>
  <c r="E51"/>
  <c r="F51"/>
  <c r="C51"/>
  <c r="D9"/>
  <c r="E9"/>
  <c r="F9"/>
  <c r="C9"/>
  <c r="C58"/>
  <c r="D45"/>
  <c r="E45"/>
  <c r="F45"/>
  <c r="C45"/>
  <c r="D43"/>
  <c r="E43"/>
  <c r="F43"/>
  <c r="C43"/>
  <c r="I43" s="1"/>
  <c r="D41"/>
  <c r="E41"/>
  <c r="C41"/>
  <c r="D16"/>
  <c r="E16"/>
  <c r="F16"/>
  <c r="C16"/>
  <c r="F29" i="3"/>
  <c r="F16"/>
  <c r="F36"/>
  <c r="D36"/>
  <c r="D35" s="1"/>
  <c r="E36"/>
  <c r="C36"/>
  <c r="D29"/>
  <c r="C29"/>
  <c r="D16"/>
  <c r="E16"/>
  <c r="E9" s="1"/>
  <c r="C16"/>
  <c r="I10"/>
  <c r="H10"/>
  <c r="G10"/>
  <c r="F5" i="4" l="1"/>
  <c r="D5"/>
  <c r="C5"/>
  <c r="E5"/>
  <c r="I108"/>
  <c r="H16"/>
  <c r="G16"/>
  <c r="I68"/>
  <c r="I63"/>
  <c r="I58"/>
  <c r="F35" i="3"/>
  <c r="G35" s="1"/>
  <c r="G36"/>
  <c r="I29"/>
  <c r="G29"/>
  <c r="H29"/>
  <c r="I16"/>
  <c r="G16"/>
  <c r="H16"/>
  <c r="E35"/>
  <c r="H36"/>
  <c r="G9" i="4"/>
  <c r="H9"/>
  <c r="H51"/>
  <c r="H132"/>
  <c r="G132"/>
  <c r="I132"/>
  <c r="H137"/>
  <c r="G137"/>
  <c r="I137"/>
  <c r="H139"/>
  <c r="H144"/>
  <c r="G144"/>
  <c r="I144"/>
  <c r="F157"/>
  <c r="G158"/>
  <c r="I158"/>
  <c r="H158"/>
  <c r="H43"/>
  <c r="G43"/>
  <c r="G45"/>
  <c r="H45"/>
  <c r="G58"/>
  <c r="H58"/>
  <c r="H63"/>
  <c r="G63"/>
  <c r="G68"/>
  <c r="H68"/>
  <c r="H80"/>
  <c r="G80"/>
  <c r="I80"/>
  <c r="H86"/>
  <c r="G86"/>
  <c r="I86"/>
  <c r="H100"/>
  <c r="G100"/>
  <c r="I100"/>
  <c r="G108"/>
  <c r="H108"/>
  <c r="G123"/>
  <c r="I123"/>
  <c r="H123"/>
  <c r="H41"/>
  <c r="G41"/>
  <c r="I9"/>
  <c r="C35" i="3"/>
  <c r="I36"/>
  <c r="G76" i="4"/>
  <c r="I76"/>
  <c r="H76"/>
  <c r="G24"/>
  <c r="H24"/>
  <c r="D57"/>
  <c r="E122"/>
  <c r="D136"/>
  <c r="D79"/>
  <c r="F122"/>
  <c r="F79"/>
  <c r="E79"/>
  <c r="E57"/>
  <c r="C79"/>
  <c r="D122"/>
  <c r="E136"/>
  <c r="F136"/>
  <c r="E45" i="3"/>
  <c r="F9"/>
  <c r="D9"/>
  <c r="D45" s="1"/>
  <c r="F57" i="4"/>
  <c r="C136"/>
  <c r="C57"/>
  <c r="D40"/>
  <c r="F40"/>
  <c r="C40"/>
  <c r="E40"/>
  <c r="C9" i="3"/>
  <c r="H35" l="1"/>
  <c r="F45"/>
  <c r="G45" s="1"/>
  <c r="I35"/>
  <c r="H45"/>
  <c r="H40" i="4"/>
  <c r="G40"/>
  <c r="G136"/>
  <c r="I136"/>
  <c r="H136"/>
  <c r="I122"/>
  <c r="G122"/>
  <c r="H122"/>
  <c r="H157"/>
  <c r="G157"/>
  <c r="I157"/>
  <c r="C45" i="3"/>
  <c r="I45" s="1"/>
  <c r="G79" i="4"/>
  <c r="I79"/>
  <c r="H79"/>
  <c r="G57"/>
  <c r="I57"/>
  <c r="H57"/>
  <c r="G5"/>
  <c r="H5"/>
  <c r="I5"/>
  <c r="D173"/>
  <c r="E173"/>
  <c r="C173"/>
  <c r="F173"/>
  <c r="H9" i="3"/>
  <c r="G9"/>
  <c r="I9"/>
  <c r="H173" i="4" l="1"/>
  <c r="I173"/>
  <c r="G173"/>
</calcChain>
</file>

<file path=xl/sharedStrings.xml><?xml version="1.0" encoding="utf-8"?>
<sst xmlns="http://schemas.openxmlformats.org/spreadsheetml/2006/main" count="441" uniqueCount="283">
  <si>
    <t>Код</t>
  </si>
  <si>
    <t>Наименование доходов</t>
  </si>
  <si>
    <t>Процент исполнения</t>
  </si>
  <si>
    <t>Первоначально утвержденный бюджет города на текущий год, тыс.рублей</t>
  </si>
  <si>
    <t>к первонач. утвержден. бюджету города</t>
  </si>
  <si>
    <t>к утвержден. бюджету с учетом внесенных уточнений</t>
  </si>
  <si>
    <t>НАЛОГОВЫЕ И НЕНАЛОГОВЫЕ ДОХОДЫ</t>
  </si>
  <si>
    <t>101 02000 01 0000 110</t>
  </si>
  <si>
    <t>Налог на доходы физических лиц</t>
  </si>
  <si>
    <t>103 02000 01 0000 110</t>
  </si>
  <si>
    <t>Акцизы по подакцизным товарам (продукции), производимым на территории Российской Федерации</t>
  </si>
  <si>
    <t>105 01000 00 0000 110</t>
  </si>
  <si>
    <t>Налог, взимаемый в связи с применением упрощенной системы налогообложения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</si>
  <si>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</si>
  <si>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</si>
  <si>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</si>
  <si>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</si>
  <si>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</si>
  <si>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</si>
  <si>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106 00000 00 0000 000</t>
  </si>
  <si>
    <t>Налоги на имущество                          *</t>
  </si>
  <si>
    <t xml:space="preserve">106 01020 04 0000 110 </t>
  </si>
  <si>
    <t>Налог на имущество физических лиц</t>
  </si>
  <si>
    <t>Земельный налог</t>
  </si>
  <si>
    <t>108 00000 00 0000 000</t>
  </si>
  <si>
    <t>Государственная пошлина</t>
  </si>
  <si>
    <t>111 00000 00 0000 000</t>
  </si>
  <si>
    <t xml:space="preserve">Доходы от использования имущества, находящегося в государственной и муниципальной собственности          *      </t>
  </si>
  <si>
    <t>111 01040 04 0000 120</t>
  </si>
  <si>
    <t>Дивиденды по акциям</t>
  </si>
  <si>
    <t>Доходы, получаемые в виде арендной платы за земельные участки</t>
  </si>
  <si>
    <t>111 05074 04 0000 120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</si>
  <si>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</si>
  <si>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</si>
  <si>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</si>
  <si>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</si>
  <si>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112 01000 01 0000 120</t>
  </si>
  <si>
    <t>Плата за негативное воздействие на окружающую среду</t>
  </si>
  <si>
    <t>113 02000 00 0000 120</t>
  </si>
  <si>
    <t xml:space="preserve">Доходы от оказания платных услуг   </t>
  </si>
  <si>
    <t>114 00000 00 0000 000</t>
  </si>
  <si>
    <t>Доходы от продажи материальных и нематериальных активов                    *</t>
  </si>
  <si>
    <t>114 02043 04 0000 410</t>
  </si>
  <si>
    <t>Доходы от реализации иного имущества, находящегося в собственности городских округов</t>
  </si>
  <si>
    <t>Доходы от продажи земельных участков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</si>
  <si>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</si>
  <si>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</si>
  <si>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</si>
  <si>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</si>
  <si>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117 00000 00 0000 180</t>
  </si>
  <si>
    <t>Прочие неналоговые доходы</t>
  </si>
  <si>
    <t>200 00000 00 0000 000</t>
  </si>
  <si>
    <t xml:space="preserve">БЕЗВОЗМЕЗДНЫЕ ПОСТУПЛЕНИЯ </t>
  </si>
  <si>
    <t>202 00000 00 0000 000</t>
  </si>
  <si>
    <t>202 1000 00 00000 150</t>
  </si>
  <si>
    <t>Дотации бюджетам бюджетной системы Российской Федерации</t>
  </si>
  <si>
    <t>202 2000 00 00000 150</t>
  </si>
  <si>
    <t xml:space="preserve">Субсидии бюджетам бюджетной системы Российской Федерации </t>
  </si>
  <si>
    <t>202 3000 00 00000 150</t>
  </si>
  <si>
    <t>Субвенции бюджетам бюджетной системы Российской Федерации</t>
  </si>
  <si>
    <t>202 4000 00 00000 150</t>
  </si>
  <si>
    <t>Иные межбюджетные трансферты</t>
  </si>
  <si>
    <t>207 00000 00 0000 000</t>
  </si>
  <si>
    <t xml:space="preserve">Прочие безвозмездные поступления 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</si>
  <si>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</si>
  <si>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</si>
  <si>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</si>
  <si>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</si>
  <si>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Приложение №1</t>
  </si>
  <si>
    <t>Таблица №1. Доходы</t>
  </si>
  <si>
    <t>к соотв. периоду прошлого года</t>
  </si>
  <si>
    <t>106 06032 04 0000 110  106 06042 04 0000 110</t>
  </si>
  <si>
    <t xml:space="preserve">114 06012 04 0000 430 114 06024 04 0000 430 </t>
  </si>
  <si>
    <t>111 05012 04 0000 120 111 05024 04 0000 120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</si>
  <si>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</si>
  <si>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</si>
  <si>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</si>
  <si>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</si>
  <si>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</si>
  <si>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Ливенского городского Совета народных депутатов</t>
  </si>
  <si>
    <t>Аппарат Ливенского городского Совета народных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</si>
  <si>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</si>
  <si>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Ливны</t>
  </si>
  <si>
    <t>Муниципальная программа «Развитие муниципальной службы в городе Ливны Орловской области на 2020 -2022 годы»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</si>
  <si>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</si>
  <si>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</si>
  <si>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</si>
  <si>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управление администрации г.Ливны</t>
  </si>
  <si>
    <t xml:space="preserve">Контрольно-счетная палата города Ливны </t>
  </si>
  <si>
    <t>Резервные фонды</t>
  </si>
  <si>
    <t>Другие общегосударственные вопросы</t>
  </si>
  <si>
    <t>Управление муниципального имущества администрации города Ливны</t>
  </si>
  <si>
    <t>Административная комиссия, отдел по труду, комиссия по делам несовершеннолетних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</si>
  <si>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</si>
  <si>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программа «Развитие архивного дела в городе Ливны Орловской области на 2018-2023 годы»</t>
  </si>
  <si>
    <t>Муниципальная программа «Профилактика правонарушений в городе Ливны Орловской области на 2020-2022 годы»</t>
  </si>
  <si>
    <t>Муниципальная программа «Поддержка социально-ориентированных некоммерческих организаций города Ливны Орловской области на 2020-2022 годы»</t>
  </si>
  <si>
    <t>Муниципальная программа «Стимулирование развития жилищного строительства на территории города Ливны Орловской области на 2020-2022 годы»</t>
  </si>
  <si>
    <t>Муниципальная программа «Профилактика экстремизма и терроризма в городе Ливны Орловской области на 2020-2022 годы»</t>
  </si>
  <si>
    <t>Выполнение наказов избирателей депутатам городского Совета народных депутатов</t>
  </si>
  <si>
    <t>Прочие расходы органов местного самоуправления</t>
  </si>
  <si>
    <t>Национальная экономика</t>
  </si>
  <si>
    <t>Общеэкономические вопросы</t>
  </si>
  <si>
    <t xml:space="preserve">Транспорт 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</si>
  <si>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</si>
  <si>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Дорожное хозяйство (дорожные фонды)</t>
  </si>
  <si>
    <t>Муниципальная программа «Формирование современной городской среды на территории города Ливны на 2018-2024 годы»</t>
  </si>
  <si>
    <t>Муниципальная программа «Формирование законопослушного поведения участников дорожного движения в городе Ливны Орловской области на 2019-2021 годы»</t>
  </si>
  <si>
    <t>Другие вопросы в области национальной экономики</t>
  </si>
  <si>
    <t>Мероприятия по землеустройству и землепользованию</t>
  </si>
  <si>
    <t xml:space="preserve">Муниципальная программа «Развитие и поддержка малого и среднего предпринимательства в городе Ливны на 2020-2022 годы» </t>
  </si>
  <si>
    <t>Жилищно-коммунальное хозяйство</t>
  </si>
  <si>
    <t>Жилищное хозяйство</t>
  </si>
  <si>
    <t>Муниципальная программа «Переселение граждан, проживающих на территории города Ливны из  аварийного жилищного фонда на 2019-2025 годы»</t>
  </si>
  <si>
    <t>Коммунальное хозяйство</t>
  </si>
  <si>
    <t>Субсидия МУКП «Ливенское» на возмещение затрат (недополученных доходов) в связи с оказанием банных услуг</t>
  </si>
  <si>
    <t>Муниципальная программа «Капитальный ремонт системы водоснабжения на территории города Ливны Орловской области на 2021-2023 годы»</t>
  </si>
  <si>
    <t>Благоустройство</t>
  </si>
  <si>
    <t>Реализация проекта благоустройства общественной территории – парк «Машиностроителей» г. Ливны Орловской области –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</si>
  <si>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Другие вопросы в области жилищно-коммунального хозяйства</t>
  </si>
  <si>
    <t>Управление жилищно-коммунального хозяйства администрации города Ливны</t>
  </si>
  <si>
    <t>Образование</t>
  </si>
  <si>
    <t>Дошкольное образование</t>
  </si>
  <si>
    <t>Реализация права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</si>
  <si>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«Функционирование и развитие сети образовательных организаций города Ливны»</t>
  </si>
  <si>
    <t>Общее образование</t>
  </si>
  <si>
    <t>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</t>
  </si>
  <si>
    <t xml:space="preserve">Организация питания обучающихся общеобразовательных организаций </t>
  </si>
  <si>
    <t>Ежемесячное денежное вознаграждение за классное руководство в рамках непрограммной части городского бюджета</t>
  </si>
  <si>
    <t>Дополнительное образование детей</t>
  </si>
  <si>
    <t>Подпрограмма «Развитие дополнительного образования в сфере культуры и искусства города Ливны»</t>
  </si>
  <si>
    <t>Подпрограмма «Развитие творческих способностей детей и молодежи на 2019-2023 годы»</t>
  </si>
  <si>
    <t>Основное мероприятие «Реализация регионального проекта «Культурная среда» федерального проекта «Культурная среда» в рамках национального проекта «Культура»</t>
  </si>
  <si>
    <t>Молодежная политика</t>
  </si>
  <si>
    <t>Другие вопросы в области образования</t>
  </si>
  <si>
    <t>Управление общего образования администрации г.Ливны</t>
  </si>
  <si>
    <t>Организация психолого-медико-социального сопровождения детей</t>
  </si>
  <si>
    <t>Выявление и поддержка одаренных детей</t>
  </si>
  <si>
    <t>Строительство, реконструкция, капитальный и текущий ремонт образовательных организаций города</t>
  </si>
  <si>
    <t>Культура, искусство и кинематография</t>
  </si>
  <si>
    <t>Культура</t>
  </si>
  <si>
    <t>Подпрограмма «Развитие учреждений культурно-досугового типа города Ливны»</t>
  </si>
  <si>
    <t>Подпрограмма «Развитие музейной деятельности в городе Ливны»</t>
  </si>
  <si>
    <t>Подпрограмма «Развитие библиотечной системы города Ливны»</t>
  </si>
  <si>
    <t>Подпрограмма «Проведение культурно-массовых мероприятий»</t>
  </si>
  <si>
    <t xml:space="preserve">Подпрограмма «Обеспечение сохранности объектов культурного наследия»   </t>
  </si>
  <si>
    <t>Другие вопросы в области культуры, кинематографии</t>
  </si>
  <si>
    <t xml:space="preserve">Управление культуры, молодежной политики и спорта администрации г. Ливны  </t>
  </si>
  <si>
    <t>МКУ города Ливны «Централизованная бухгалтерия»</t>
  </si>
  <si>
    <t>Социальная политика</t>
  </si>
  <si>
    <t>Пенсионное обеспечение</t>
  </si>
  <si>
    <t>Доплаты к пенсиям выборным  лицам, пенсии за выслугу лет</t>
  </si>
  <si>
    <t>Социальное обеспечение населения</t>
  </si>
  <si>
    <t>Меры социальной поддержки Почетным гражданам города</t>
  </si>
  <si>
    <t>Выплата персональных надбавок местного значения лицам, имеющим особые заслуги перед городом</t>
  </si>
  <si>
    <t>Обеспечение жильем отдельных категорий граждан, установленных Федеральным законом от 12 января 1995 года №5-ФЗ «О ветеранах»</t>
  </si>
  <si>
    <t>Охрана семьи и детства</t>
  </si>
  <si>
    <t>Обеспечение жилыми помещениями детей-сирот, детей, оставшихся без попечения родителей</t>
  </si>
  <si>
    <t>Содержание ребенка в семье опекуна и приемной семье, а также вознаграждение, причитающееся приемному родителю</t>
  </si>
  <si>
    <t>Единовременное пособие при всех формах устройства детей в семью</t>
  </si>
  <si>
    <t>Единовременная выплата на ремонт жилых помещений, закрепленных на праве собственности за детьми-сиротами и детьми, оставшимися без попечения родителей</t>
  </si>
  <si>
    <t>Выплата единовременного пособия гражданам, усыновившим детей-сирот и детей, оставшихся без попечения родителей</t>
  </si>
  <si>
    <t>Компенсация проезда школьников из малоимущих семей</t>
  </si>
  <si>
    <t>Компенсация части родительской платы за присмотр и уход за детьми  в дошкольном учреждении</t>
  </si>
  <si>
    <t>Другие вопросы в области социальной политики</t>
  </si>
  <si>
    <t>Отдел опеки и попечительства</t>
  </si>
  <si>
    <t>Физическая культура и спорт</t>
  </si>
  <si>
    <t>Массовый спорт</t>
  </si>
  <si>
    <t>Подпрограмма «Развитие муниципального бюджетного учреждения спортивной подготовки в городе Ливны Орловской области на 2021-2024 годы»</t>
  </si>
  <si>
    <t xml:space="preserve">Создание условий по организации и проведению физкультурно-оздоровительных, спортивно-массовых и учебно-тренировочных мероприятий в МАУ «ФОК» </t>
  </si>
  <si>
    <t xml:space="preserve">Организация, участие и проведение официальных физкультурных, физкультурно-оздоровительных и спортивных мероприятий </t>
  </si>
  <si>
    <t>Содержание спортивных сооружений</t>
  </si>
  <si>
    <t>Ремонт трибун  МАУ «ФОК»</t>
  </si>
  <si>
    <t>Обслуживание государственного и муниципального долга</t>
  </si>
  <si>
    <t>Обслуживание муниципального долга</t>
  </si>
  <si>
    <t>ВСЕГО РАСХОДОВ:</t>
  </si>
  <si>
    <t>Таблица №2. Расходы</t>
  </si>
  <si>
    <t>ВСЕГО ДОХОДОВ:</t>
  </si>
  <si>
    <t>0102</t>
  </si>
  <si>
    <t>0103</t>
  </si>
  <si>
    <t>0104</t>
  </si>
  <si>
    <t>0105</t>
  </si>
  <si>
    <t>0106</t>
  </si>
  <si>
    <t>0111</t>
  </si>
  <si>
    <t>0113</t>
  </si>
  <si>
    <t>01</t>
  </si>
  <si>
    <t>04</t>
  </si>
  <si>
    <t>0401</t>
  </si>
  <si>
    <t>0408</t>
  </si>
  <si>
    <t>0409</t>
  </si>
  <si>
    <t>0412</t>
  </si>
  <si>
    <t>05</t>
  </si>
  <si>
    <t>0501</t>
  </si>
  <si>
    <t>0502</t>
  </si>
  <si>
    <t>0503</t>
  </si>
  <si>
    <t>07</t>
  </si>
  <si>
    <t>0701</t>
  </si>
  <si>
    <t>0702</t>
  </si>
  <si>
    <t>0703</t>
  </si>
  <si>
    <t>0707</t>
  </si>
  <si>
    <t>0709</t>
  </si>
  <si>
    <t>08</t>
  </si>
  <si>
    <t>0801</t>
  </si>
  <si>
    <t>0804</t>
  </si>
  <si>
    <t>1001</t>
  </si>
  <si>
    <t>10</t>
  </si>
  <si>
    <t>Подпрограмма «Развитие системы отдыха детей и подростков в каникулярное время» (школьный лагерь)</t>
  </si>
  <si>
    <t>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</t>
  </si>
  <si>
    <t>Доходы от сдачи в аренду имущества</t>
  </si>
  <si>
    <t>Безвозмездные поступления от других бюджетов бюджетной системы РФ                                     *</t>
  </si>
  <si>
    <t>0505</t>
  </si>
  <si>
    <t>Резервный фонд</t>
  </si>
  <si>
    <t>-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</si>
  <si>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</si>
  <si>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Поощрение муниципальных управленческих команд, деятельность которых способствовала достижению значений, (уровней) показателей для оценки эффективности деятельностигубернатора Орловской области и деятельности органов исполнительной власти Орловской области</t>
  </si>
  <si>
    <t>Взносы на капитальный ремонт муниципального жилищного фонда</t>
  </si>
  <si>
    <t>2022 год</t>
  </si>
  <si>
    <t>111 09080 04 0000 120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</si>
  <si>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собсвтенности городских округов, и на землях или земельных участках, государственная собственность на которые не разграничена</t>
  </si>
  <si>
    <t>Прочие расходы органов местного самоуправления в рамках непрограммной части городского бюджета</t>
  </si>
  <si>
    <t>Выполнение решений судебных органов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</si>
  <si>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</t>
  </si>
  <si>
    <t>Единая дежурно-диспетчерская служба города Ливны и административно-хозяйственная служба администрации города Ливны</t>
  </si>
  <si>
    <t>Реализация мероприятий для участия во Всеросийском конкурсе лучших проектов туристского кода города</t>
  </si>
  <si>
    <t>Капитальный ремонт крыш</t>
  </si>
  <si>
    <t>Муниципальная программа «Доступная среда города Ливны Орловской области на 2020-2026 годы»</t>
  </si>
  <si>
    <t xml:space="preserve">Организация бесплатного горячего питания обучающихся, получающих начальное общее образование в муниципальных общеобразовательных организациях </t>
  </si>
  <si>
    <t xml:space="preserve">Подпрограмма «Функционирование и развитие сети образовательных организаций города Ливны»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</si>
  <si>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Муниципальная программа «Формирование законопослушного поведения участников дорожного движения в городе Ливны Орловской области»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</si>
  <si>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«Развитие дополнительного образования в городе Ливны»</t>
  </si>
  <si>
    <t>Муниципальная программа «Молодежь города Ливны Орловской области»</t>
  </si>
  <si>
    <t xml:space="preserve">Подпрограмма «Функционирование и развитие сети образовательных организаций города Ливны» </t>
  </si>
  <si>
    <t>Муниципальная программа «Развитие муниципальной службы в городе Ливны Орловской области на 2020-2022 годы»</t>
  </si>
  <si>
    <t>Предоставление жилых помещений детям-сиротам,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бюджета</t>
  </si>
  <si>
    <t>Выполнение работ по инженерным изысканиям  и изготовлению проектной документации на строительство крытого катка с искусственным льдом в г. Ливны</t>
  </si>
  <si>
    <t>Обеспечение деятельности муниципального бюджетного учреждения "Спортивная школа города Ливны"</t>
  </si>
  <si>
    <t>Единая дежурно-диспетчерская служба г</t>
  </si>
  <si>
    <t>Поощрение муниципальных управленческих команд, деятельность которых способствовала достижению значений,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</t>
  </si>
  <si>
    <t>Подпрограмма «Развитие системы отдыха детей и подростков» (путевки)</t>
  </si>
  <si>
    <t xml:space="preserve">Строительство крытого ледового катка с искусственным льдом </t>
  </si>
  <si>
    <t>к аналитической записке КСП от 25.07.2022г.</t>
  </si>
  <si>
    <t>Исполнение за 1 полугодие 2021  года, тыс.рублей</t>
  </si>
  <si>
    <t xml:space="preserve">Утвержденный бюджет города на  1 июля с учетом внесенных уточнений, тыс.рублей </t>
  </si>
  <si>
    <t>Исполнение за         1 полугодие, тыс.рублей</t>
  </si>
  <si>
    <t>Исполнение            за 1 полугодие 2021 года, тыс.рублей</t>
  </si>
  <si>
    <t>Утвержденный бюджет города на 1 июля с учетом внесенных уточнений, тыс.рублей</t>
  </si>
  <si>
    <t>Исполнение за 1 полугодие, тыс.рублей</t>
  </si>
  <si>
    <t>Иные мероприятия в области жилищного хозяйства в рамках непрограммной части городского бюджета</t>
  </si>
  <si>
    <t>Основное мероприятие "Строительство, реконструкция, капитальный и текущий ремонт образовательных организаций"</t>
  </si>
  <si>
    <t xml:space="preserve">Анализ исполнения бюджета города Ливны за 1 полугодие 2022 года </t>
  </si>
  <si>
    <t>увел. в 16 раз</t>
  </si>
  <si>
    <t>увел. в 24 раза</t>
  </si>
  <si>
    <t>увел. в 11 раз</t>
  </si>
  <si>
    <t>увел. в 44 раза</t>
  </si>
  <si>
    <t>увел. в 3 раза</t>
  </si>
  <si>
    <t>Организация и проведение рейтингового голосования</t>
  </si>
  <si>
    <t>Реализация государтвенных функций Орловской области в сфере госуправления</t>
  </si>
  <si>
    <t>Муниципальная программа «Благоустройство города Ливны Орловской области»</t>
  </si>
  <si>
    <t>Муниципальная программа «Обеспечение безопасности дорожного движения на территории города Ливны Орловской области»</t>
  </si>
  <si>
    <t>Выполнение наказов избирателей депутатам Орловского областного Совета народных депутатов</t>
  </si>
  <si>
    <t>Выполнение наказов избирателей депутатам Ливенского городского Совета народных депутатов</t>
  </si>
  <si>
    <t>Создание новых мест в образовательных организациях в связис ростом числа обучающихся, вызванных демографическим фактором</t>
  </si>
  <si>
    <t>Выявление и поддержка одаренных детей и молодежи</t>
  </si>
  <si>
    <t>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области-капитальный ремонт трибун МАУ "ФОК"</t>
  </si>
  <si>
    <t>0107</t>
  </si>
  <si>
    <t>Обеспечение проведения выборов и референдумов</t>
  </si>
  <si>
    <t>увел. в 7 раз</t>
  </si>
  <si>
    <t>увел. в 2 раза</t>
  </si>
  <si>
    <t>увел. в 2,8 раза</t>
  </si>
  <si>
    <t>увел. в 2,9 раза</t>
  </si>
  <si>
    <t>увел. в 6,7 раза</t>
  </si>
  <si>
    <t>увел. в 25 раз</t>
  </si>
  <si>
    <t>увел. в 4 раза</t>
  </si>
  <si>
    <t>увел. в 2,7 раза</t>
  </si>
  <si>
    <t>увел. в 3,8 раза</t>
  </si>
  <si>
    <t>увел. в 7,5 раз</t>
  </si>
  <si>
    <t>увел. в 43 раза</t>
  </si>
  <si>
    <t xml:space="preserve">Выполнение наказов избирателей депутатам Орловского областного Совета народных депутатов                              </t>
  </si>
  <si>
    <t>Подпрограмма «Содействие занятости молодежи города Ливны»</t>
  </si>
  <si>
    <t>Муниципальная программа «Развитие территориального общественного самоуправления в городе Ливны»</t>
  </si>
  <si>
    <t xml:space="preserve">Муниципальная программа «Ремонт, строительство, реконструкция и содержание автомобильных дорог общего пользования местного значения» </t>
  </si>
  <si>
    <t>Подпрограмма «Муниципальная поддержка работников системы образования, талантливых детей и молодежи в городе Ливны»</t>
  </si>
  <si>
    <t xml:space="preserve">Подпрограмма «Обеспечение жильем молодых семей»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</si>
</sst>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/>
    <xf numFmtId="0" fontId="1" fillId="0" borderId="1" xfId="0" applyFont="1" applyBorder="1" applyAlignment="1">
      <alignment horizontal="center" vertical="distributed" wrapText="1"/>
    </xf>
    <xf numFmtId="0" fontId="1" fillId="2" borderId="1" xfId="0" applyFont="1" applyFill="1" applyBorder="1" applyAlignment="1">
      <alignment horizontal="center" vertical="distributed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4" fillId="0" borderId="1" xfId="0" applyNumberFormat="1" applyFont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64" fontId="5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distributed" wrapText="1"/>
    </xf>
    <xf numFmtId="0" fontId="1" fillId="0" borderId="3" xfId="0" applyFont="1" applyBorder="1" applyAlignment="1">
      <alignment horizontal="center" vertical="distributed" wrapText="1"/>
    </xf>
    <xf numFmtId="164" fontId="4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distributed" wrapText="1"/>
    </xf>
    <xf numFmtId="0" fontId="4" fillId="0" borderId="1" xfId="0" applyFont="1" applyBorder="1" applyAlignment="1">
      <alignment vertical="distributed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0" fontId="7" fillId="0" borderId="0" xfId="0" applyFont="1"/>
    <xf numFmtId="164" fontId="9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 wrapText="1"/>
    </xf>
    <xf numFmtId="164" fontId="1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right" wrapText="1"/>
    </xf>
    <xf numFmtId="164" fontId="13" fillId="0" borderId="1" xfId="0" applyNumberFormat="1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14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workbookViewId="0">
      <pane ySplit="3690" activePane="bottomLeft"/>
      <selection activeCell="B5" sqref="B5"/>
      <selection pane="bottomLeft" activeCell="F40" sqref="F40"/>
    </sheetView>
  </sheetViews>
  <sheetFormatPr defaultRowHeight="15"/>
  <cols>
    <col min="1" max="1" width="23.28515625" customWidth="1"/>
    <col min="2" max="2" width="37.28515625" customWidth="1"/>
    <col min="3" max="3" width="12.28515625" customWidth="1"/>
    <col min="4" max="6" width="16.42578125" customWidth="1"/>
    <col min="7" max="9" width="11.5703125" customWidth="1"/>
  </cols>
  <sheetData>
    <row r="1" spans="1:9">
      <c r="I1" s="1" t="s">
        <v>68</v>
      </c>
    </row>
    <row r="2" spans="1:9">
      <c r="I2" s="1" t="s">
        <v>240</v>
      </c>
    </row>
    <row r="3" spans="1:9">
      <c r="I3" s="1"/>
    </row>
    <row r="4" spans="1:9">
      <c r="B4" s="61" t="s">
        <v>249</v>
      </c>
      <c r="C4" s="61"/>
      <c r="D4" s="61"/>
      <c r="E4" s="61"/>
      <c r="F4" s="61"/>
      <c r="G4" s="61"/>
      <c r="I4" s="1"/>
    </row>
    <row r="5" spans="1:9">
      <c r="I5" s="3" t="s">
        <v>69</v>
      </c>
    </row>
    <row r="6" spans="1:9" ht="15.75" customHeight="1">
      <c r="A6" s="62" t="s">
        <v>0</v>
      </c>
      <c r="B6" s="62" t="s">
        <v>1</v>
      </c>
      <c r="C6" s="59" t="s">
        <v>241</v>
      </c>
      <c r="D6" s="64" t="s">
        <v>216</v>
      </c>
      <c r="E6" s="64"/>
      <c r="F6" s="64"/>
      <c r="G6" s="64" t="s">
        <v>2</v>
      </c>
      <c r="H6" s="64"/>
      <c r="I6" s="64"/>
    </row>
    <row r="7" spans="1:9" ht="78.75" customHeight="1">
      <c r="A7" s="63"/>
      <c r="B7" s="63"/>
      <c r="C7" s="60"/>
      <c r="D7" s="2" t="s">
        <v>3</v>
      </c>
      <c r="E7" s="53" t="s">
        <v>242</v>
      </c>
      <c r="F7" s="53" t="s">
        <v>243</v>
      </c>
      <c r="G7" s="2" t="s">
        <v>4</v>
      </c>
      <c r="H7" s="2" t="s">
        <v>5</v>
      </c>
      <c r="I7" s="2" t="s">
        <v>70</v>
      </c>
    </row>
    <row r="8" spans="1:9" ht="12.75" customHeight="1">
      <c r="A8" s="6">
        <v>1</v>
      </c>
      <c r="B8" s="6">
        <v>2</v>
      </c>
      <c r="C8" s="6">
        <v>3</v>
      </c>
      <c r="D8" s="6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s="4" customFormat="1" ht="29.25" customHeight="1">
      <c r="A9" s="7"/>
      <c r="B9" s="7" t="s">
        <v>6</v>
      </c>
      <c r="C9" s="12">
        <f>C10+C11+C12+C13+C14+C15+C16+C19+C20+C27+C28+C29+C32+C33+C34</f>
        <v>185689.40000000002</v>
      </c>
      <c r="D9" s="12">
        <f>D10+D11+D12+D13+D14+D15+D16+D19+D20+D27+D28+D29+D32+D33+D34</f>
        <v>403817.8</v>
      </c>
      <c r="E9" s="12">
        <f>E10+E11+E12+E13+E14+E15+E16+E19+E20+E27+E28+E29+E32+E33+E34</f>
        <v>407143.39999999997</v>
      </c>
      <c r="F9" s="12">
        <f>F10+F11+F12+F13+F14+F15+F16+F19+F20+F27+F28+F29+F32+F33+F34</f>
        <v>179198.00000000003</v>
      </c>
      <c r="G9" s="13">
        <f>F9/D9*100</f>
        <v>44.375953709816663</v>
      </c>
      <c r="H9" s="13">
        <f>F9/E9*100</f>
        <v>44.013485175002231</v>
      </c>
      <c r="I9" s="13">
        <f>F9/C9*100</f>
        <v>96.504162326982595</v>
      </c>
    </row>
    <row r="10" spans="1:9" s="4" customFormat="1" ht="21" customHeight="1">
      <c r="A10" s="8" t="s">
        <v>7</v>
      </c>
      <c r="B10" s="8" t="s">
        <v>8</v>
      </c>
      <c r="C10" s="14">
        <v>106346.7</v>
      </c>
      <c r="D10" s="14">
        <v>266242.2</v>
      </c>
      <c r="E10" s="15">
        <v>266242.2</v>
      </c>
      <c r="F10" s="15">
        <v>117752.8</v>
      </c>
      <c r="G10" s="15">
        <f>F10/D10*100</f>
        <v>44.227699440584551</v>
      </c>
      <c r="H10" s="15">
        <f>F10/E10*100</f>
        <v>44.227699440584551</v>
      </c>
      <c r="I10" s="15">
        <f>F10/C10*100</f>
        <v>110.72539157303424</v>
      </c>
    </row>
    <row r="11" spans="1:9" s="4" customFormat="1" ht="49.5" customHeight="1">
      <c r="A11" s="8" t="s">
        <v>9</v>
      </c>
      <c r="B11" s="8" t="s">
        <v>10</v>
      </c>
      <c r="C11" s="14">
        <v>1613.6</v>
      </c>
      <c r="D11" s="14">
        <v>3541.4</v>
      </c>
      <c r="E11" s="15">
        <v>3487.1</v>
      </c>
      <c r="F11" s="15">
        <v>1888.5</v>
      </c>
      <c r="G11" s="15">
        <f t="shared" ref="G11:G45" si="0">F11/D11*100</f>
        <v>53.326368103010104</v>
      </c>
      <c r="H11" s="15">
        <f t="shared" ref="H11:H45" si="1">F11/E11*100</f>
        <v>54.156749161194121</v>
      </c>
      <c r="I11" s="15">
        <f t="shared" ref="I11:I45" si="2">F11/C11*100</f>
        <v>117.03644025780864</v>
      </c>
    </row>
    <row r="12" spans="1:9" s="4" customFormat="1" ht="49.5" customHeight="1">
      <c r="A12" s="8" t="s">
        <v>11</v>
      </c>
      <c r="B12" s="8" t="s">
        <v>12</v>
      </c>
      <c r="C12" s="14">
        <v>14812.6</v>
      </c>
      <c r="D12" s="14">
        <v>30360</v>
      </c>
      <c r="E12" s="15">
        <v>30360</v>
      </c>
      <c r="F12" s="15">
        <v>15276</v>
      </c>
      <c r="G12" s="15">
        <f t="shared" si="0"/>
        <v>50.316205533596836</v>
      </c>
      <c r="H12" s="15">
        <f t="shared" si="1"/>
        <v>50.316205533596836</v>
      </c>
      <c r="I12" s="15">
        <f t="shared" si="2"/>
        <v>103.12841769844592</v>
      </c>
    </row>
    <row r="13" spans="1:9" s="4" customFormat="1" ht="33.75" customHeight="1">
      <c r="A13" s="8" t="s">
        <v>13</v>
      </c>
      <c r="B13" s="8" t="s">
        <v>14</v>
      </c>
      <c r="C13" s="14">
        <v>7525.7</v>
      </c>
      <c r="D13" s="14">
        <v>0</v>
      </c>
      <c r="E13" s="15">
        <v>0</v>
      </c>
      <c r="F13" s="15">
        <v>48.6</v>
      </c>
      <c r="G13" s="15">
        <v>0</v>
      </c>
      <c r="H13" s="15">
        <v>0</v>
      </c>
      <c r="I13" s="15">
        <f t="shared" si="2"/>
        <v>0.64578710286086349</v>
      </c>
    </row>
    <row r="14" spans="1:9" s="4" customFormat="1" ht="27.75" customHeight="1">
      <c r="A14" s="8" t="s">
        <v>15</v>
      </c>
      <c r="B14" s="8" t="s">
        <v>16</v>
      </c>
      <c r="C14" s="14">
        <v>9218.7000000000007</v>
      </c>
      <c r="D14" s="14">
        <v>3867</v>
      </c>
      <c r="E14" s="15">
        <v>3867</v>
      </c>
      <c r="F14" s="15">
        <v>3118.7</v>
      </c>
      <c r="G14" s="15">
        <f t="shared" si="0"/>
        <v>80.649081975691743</v>
      </c>
      <c r="H14" s="15">
        <f t="shared" si="1"/>
        <v>80.649081975691743</v>
      </c>
      <c r="I14" s="15">
        <f t="shared" si="2"/>
        <v>33.830149587251995</v>
      </c>
    </row>
    <row r="15" spans="1:9" s="4" customFormat="1" ht="63" customHeight="1">
      <c r="A15" s="8" t="s">
        <v>17</v>
      </c>
      <c r="B15" s="8" t="s">
        <v>18</v>
      </c>
      <c r="C15" s="14">
        <v>5193.2</v>
      </c>
      <c r="D15" s="14">
        <v>12000</v>
      </c>
      <c r="E15" s="15">
        <v>12000</v>
      </c>
      <c r="F15" s="15">
        <v>8145.6</v>
      </c>
      <c r="G15" s="15">
        <f t="shared" si="0"/>
        <v>67.88000000000001</v>
      </c>
      <c r="H15" s="15">
        <f t="shared" si="1"/>
        <v>67.88000000000001</v>
      </c>
      <c r="I15" s="15">
        <f t="shared" si="2"/>
        <v>156.85126704151585</v>
      </c>
    </row>
    <row r="16" spans="1:9" s="4" customFormat="1" ht="21.75" customHeight="1">
      <c r="A16" s="8" t="s">
        <v>19</v>
      </c>
      <c r="B16" s="8" t="s">
        <v>20</v>
      </c>
      <c r="C16" s="14">
        <f>C17+C18</f>
        <v>8991.6999999999989</v>
      </c>
      <c r="D16" s="14">
        <f t="shared" ref="D16:F16" si="3">D17+D18</f>
        <v>33250</v>
      </c>
      <c r="E16" s="14">
        <f t="shared" si="3"/>
        <v>33250</v>
      </c>
      <c r="F16" s="14">
        <f t="shared" si="3"/>
        <v>6916</v>
      </c>
      <c r="G16" s="15">
        <f t="shared" si="0"/>
        <v>20.8</v>
      </c>
      <c r="H16" s="15">
        <f t="shared" si="1"/>
        <v>20.8</v>
      </c>
      <c r="I16" s="15">
        <f t="shared" si="2"/>
        <v>76.915377514819227</v>
      </c>
    </row>
    <row r="17" spans="1:9" s="4" customFormat="1" ht="26.25" customHeight="1">
      <c r="A17" s="9" t="s">
        <v>21</v>
      </c>
      <c r="B17" s="18" t="s">
        <v>22</v>
      </c>
      <c r="C17" s="27">
        <v>555.9</v>
      </c>
      <c r="D17" s="27">
        <v>7250</v>
      </c>
      <c r="E17" s="26">
        <v>7250</v>
      </c>
      <c r="F17" s="26">
        <v>660.7</v>
      </c>
      <c r="G17" s="15">
        <f t="shared" si="0"/>
        <v>9.1131034482758633</v>
      </c>
      <c r="H17" s="15">
        <f t="shared" si="1"/>
        <v>9.1131034482758633</v>
      </c>
      <c r="I17" s="15">
        <f t="shared" si="2"/>
        <v>118.85231156682859</v>
      </c>
    </row>
    <row r="18" spans="1:9" s="4" customFormat="1" ht="33" customHeight="1">
      <c r="A18" s="8" t="s">
        <v>71</v>
      </c>
      <c r="B18" s="18" t="s">
        <v>23</v>
      </c>
      <c r="C18" s="28">
        <v>8435.7999999999993</v>
      </c>
      <c r="D18" s="28">
        <v>26000</v>
      </c>
      <c r="E18" s="29">
        <v>26000</v>
      </c>
      <c r="F18" s="29">
        <v>6255.3</v>
      </c>
      <c r="G18" s="15">
        <f t="shared" si="0"/>
        <v>24.058846153846154</v>
      </c>
      <c r="H18" s="15">
        <f t="shared" si="1"/>
        <v>24.058846153846154</v>
      </c>
      <c r="I18" s="15">
        <f t="shared" si="2"/>
        <v>74.151829109272398</v>
      </c>
    </row>
    <row r="19" spans="1:9" s="4" customFormat="1" ht="24.75" customHeight="1">
      <c r="A19" s="10" t="s">
        <v>24</v>
      </c>
      <c r="B19" s="10" t="s">
        <v>25</v>
      </c>
      <c r="C19" s="14">
        <v>4109.5</v>
      </c>
      <c r="D19" s="14">
        <v>8515</v>
      </c>
      <c r="E19" s="15">
        <v>8515</v>
      </c>
      <c r="F19" s="15">
        <v>4508</v>
      </c>
      <c r="G19" s="15">
        <f t="shared" si="0"/>
        <v>52.941867293012336</v>
      </c>
      <c r="H19" s="15">
        <f t="shared" si="1"/>
        <v>52.941867293012336</v>
      </c>
      <c r="I19" s="15">
        <f t="shared" si="2"/>
        <v>109.69704343594111</v>
      </c>
    </row>
    <row r="20" spans="1:9" s="4" customFormat="1" ht="49.5" customHeight="1">
      <c r="A20" s="8" t="s">
        <v>26</v>
      </c>
      <c r="B20" s="8" t="s">
        <v>27</v>
      </c>
      <c r="C20" s="15">
        <f>C21+C22+C23+C24+C25+C26</f>
        <v>18431.900000000001</v>
      </c>
      <c r="D20" s="15">
        <f>D21+D22+D23+D24+D25+D26</f>
        <v>40790.699999999997</v>
      </c>
      <c r="E20" s="15">
        <f t="shared" ref="E20:F20" si="4">E21+E22+E23+E24+E25+E26</f>
        <v>40790.699999999997</v>
      </c>
      <c r="F20" s="15">
        <f t="shared" si="4"/>
        <v>14436.900000000001</v>
      </c>
      <c r="G20" s="15">
        <f t="shared" si="0"/>
        <v>35.392626260397599</v>
      </c>
      <c r="H20" s="15">
        <f t="shared" si="1"/>
        <v>35.392626260397599</v>
      </c>
      <c r="I20" s="15">
        <f t="shared" si="2"/>
        <v>78.325620256186284</v>
      </c>
    </row>
    <row r="21" spans="1:9" s="4" customFormat="1" ht="24.75" customHeight="1">
      <c r="A21" s="9" t="s">
        <v>28</v>
      </c>
      <c r="B21" s="18" t="s">
        <v>29</v>
      </c>
      <c r="C21" s="26">
        <v>0</v>
      </c>
      <c r="D21" s="26">
        <v>153.5</v>
      </c>
      <c r="E21" s="26">
        <v>153.5</v>
      </c>
      <c r="F21" s="26">
        <v>0</v>
      </c>
      <c r="G21" s="15">
        <f t="shared" si="0"/>
        <v>0</v>
      </c>
      <c r="H21" s="15">
        <f t="shared" si="1"/>
        <v>0</v>
      </c>
      <c r="I21" s="15" t="s">
        <v>212</v>
      </c>
    </row>
    <row r="22" spans="1:9" s="4" customFormat="1" ht="30.75" customHeight="1">
      <c r="A22" s="9" t="s">
        <v>73</v>
      </c>
      <c r="B22" s="20" t="s">
        <v>30</v>
      </c>
      <c r="C22" s="26">
        <v>14885</v>
      </c>
      <c r="D22" s="27">
        <v>27600</v>
      </c>
      <c r="E22" s="26">
        <v>27600</v>
      </c>
      <c r="F22" s="26">
        <v>8700.9</v>
      </c>
      <c r="G22" s="15">
        <f t="shared" si="0"/>
        <v>31.524999999999999</v>
      </c>
      <c r="H22" s="15">
        <f t="shared" si="1"/>
        <v>31.524999999999999</v>
      </c>
      <c r="I22" s="15">
        <f t="shared" si="2"/>
        <v>58.454148471615717</v>
      </c>
    </row>
    <row r="23" spans="1:9" s="4" customFormat="1" ht="30.75" customHeight="1">
      <c r="A23" s="8" t="s">
        <v>31</v>
      </c>
      <c r="B23" s="18" t="s">
        <v>208</v>
      </c>
      <c r="C23" s="26">
        <v>1169.2</v>
      </c>
      <c r="D23" s="27">
        <v>2582.8000000000002</v>
      </c>
      <c r="E23" s="26">
        <v>2582.8000000000002</v>
      </c>
      <c r="F23" s="26">
        <v>1246.5999999999999</v>
      </c>
      <c r="G23" s="15">
        <f t="shared" si="0"/>
        <v>48.265448350627224</v>
      </c>
      <c r="H23" s="15">
        <f t="shared" si="1"/>
        <v>48.265448350627224</v>
      </c>
      <c r="I23" s="15">
        <f t="shared" si="2"/>
        <v>106.61991105029078</v>
      </c>
    </row>
    <row r="24" spans="1:9" s="4" customFormat="1" ht="82.5" customHeight="1">
      <c r="A24" s="8" t="s">
        <v>32</v>
      </c>
      <c r="B24" s="18" t="s">
        <v>33</v>
      </c>
      <c r="C24" s="26">
        <v>1718</v>
      </c>
      <c r="D24" s="27">
        <v>6395.7</v>
      </c>
      <c r="E24" s="26">
        <v>6395.7</v>
      </c>
      <c r="F24" s="26">
        <v>1315</v>
      </c>
      <c r="G24" s="15">
        <f t="shared" ref="G24" si="5">F24/D24*100</f>
        <v>20.560689213065029</v>
      </c>
      <c r="H24" s="15">
        <f t="shared" ref="H24" si="6">F24/E24*100</f>
        <v>20.560689213065029</v>
      </c>
      <c r="I24" s="15">
        <f t="shared" ref="I24" si="7">F24/C24*100</f>
        <v>76.542491268917345</v>
      </c>
    </row>
    <row r="25" spans="1:9" s="4" customFormat="1" ht="143.25" customHeight="1">
      <c r="A25" s="8" t="s">
        <v>34</v>
      </c>
      <c r="B25" s="18" t="s">
        <v>35</v>
      </c>
      <c r="C25" s="26">
        <v>659.7</v>
      </c>
      <c r="D25" s="27">
        <v>1284.7</v>
      </c>
      <c r="E25" s="26">
        <v>1284.7</v>
      </c>
      <c r="F25" s="26">
        <v>663.1</v>
      </c>
      <c r="G25" s="15">
        <f t="shared" si="0"/>
        <v>51.615163073090997</v>
      </c>
      <c r="H25" s="15">
        <f t="shared" si="1"/>
        <v>51.615163073090997</v>
      </c>
      <c r="I25" s="15">
        <f t="shared" si="2"/>
        <v>100.51538578141579</v>
      </c>
    </row>
    <row r="26" spans="1:9" s="4" customFormat="1" ht="187.5" customHeight="1">
      <c r="A26" s="8" t="s">
        <v>217</v>
      </c>
      <c r="B26" s="18" t="s">
        <v>218</v>
      </c>
      <c r="C26" s="26">
        <v>0</v>
      </c>
      <c r="D26" s="27">
        <v>2774</v>
      </c>
      <c r="E26" s="26">
        <v>2774</v>
      </c>
      <c r="F26" s="26">
        <v>2511.3000000000002</v>
      </c>
      <c r="G26" s="15">
        <f t="shared" si="0"/>
        <v>90.529920692141317</v>
      </c>
      <c r="H26" s="15">
        <f t="shared" si="1"/>
        <v>90.529920692141317</v>
      </c>
      <c r="I26" s="15" t="s">
        <v>212</v>
      </c>
    </row>
    <row r="27" spans="1:9" s="4" customFormat="1" ht="33" customHeight="1">
      <c r="A27" s="8" t="s">
        <v>36</v>
      </c>
      <c r="B27" s="8" t="s">
        <v>37</v>
      </c>
      <c r="C27" s="15">
        <v>497.8</v>
      </c>
      <c r="D27" s="15">
        <v>731.6</v>
      </c>
      <c r="E27" s="15">
        <v>731.6</v>
      </c>
      <c r="F27" s="15">
        <v>198</v>
      </c>
      <c r="G27" s="15">
        <f t="shared" si="0"/>
        <v>27.063969382176051</v>
      </c>
      <c r="H27" s="15">
        <f t="shared" si="1"/>
        <v>27.063969382176051</v>
      </c>
      <c r="I27" s="15">
        <f t="shared" si="2"/>
        <v>39.775010044194453</v>
      </c>
    </row>
    <row r="28" spans="1:9" s="4" customFormat="1" ht="26.25" customHeight="1">
      <c r="A28" s="8" t="s">
        <v>38</v>
      </c>
      <c r="B28" s="8" t="s">
        <v>39</v>
      </c>
      <c r="C28" s="15">
        <v>117.8</v>
      </c>
      <c r="D28" s="15">
        <v>0</v>
      </c>
      <c r="E28" s="15">
        <v>1834.9</v>
      </c>
      <c r="F28" s="15">
        <v>1834.9</v>
      </c>
      <c r="G28" s="15" t="s">
        <v>212</v>
      </c>
      <c r="H28" s="15">
        <f t="shared" si="1"/>
        <v>100</v>
      </c>
      <c r="I28" s="36" t="s">
        <v>250</v>
      </c>
    </row>
    <row r="29" spans="1:9" s="4" customFormat="1" ht="34.5" customHeight="1">
      <c r="A29" s="8" t="s">
        <v>40</v>
      </c>
      <c r="B29" s="8" t="s">
        <v>41</v>
      </c>
      <c r="C29" s="15">
        <f>C30+C31</f>
        <v>6243.8</v>
      </c>
      <c r="D29" s="15">
        <f t="shared" ref="D29:F29" si="8">D30+D31</f>
        <v>3500</v>
      </c>
      <c r="E29" s="15">
        <v>4360</v>
      </c>
      <c r="F29" s="15">
        <f t="shared" si="8"/>
        <v>3556.1</v>
      </c>
      <c r="G29" s="15">
        <f t="shared" si="0"/>
        <v>101.60285714285715</v>
      </c>
      <c r="H29" s="15">
        <f t="shared" si="1"/>
        <v>81.561926605504581</v>
      </c>
      <c r="I29" s="15">
        <f t="shared" si="2"/>
        <v>56.954098465677951</v>
      </c>
    </row>
    <row r="30" spans="1:9" s="4" customFormat="1" ht="49.5" customHeight="1">
      <c r="A30" s="9" t="s">
        <v>42</v>
      </c>
      <c r="B30" s="18" t="s">
        <v>43</v>
      </c>
      <c r="C30" s="26">
        <v>48.8</v>
      </c>
      <c r="D30" s="27">
        <v>1900</v>
      </c>
      <c r="E30" s="26">
        <v>1900</v>
      </c>
      <c r="F30" s="26">
        <v>1150.5</v>
      </c>
      <c r="G30" s="15">
        <f t="shared" si="0"/>
        <v>60.55263157894737</v>
      </c>
      <c r="H30" s="15">
        <f t="shared" si="1"/>
        <v>60.55263157894737</v>
      </c>
      <c r="I30" s="36" t="s">
        <v>251</v>
      </c>
    </row>
    <row r="31" spans="1:9" s="4" customFormat="1" ht="34.5" customHeight="1">
      <c r="A31" s="9" t="s">
        <v>72</v>
      </c>
      <c r="B31" s="20" t="s">
        <v>44</v>
      </c>
      <c r="C31" s="30">
        <v>6195</v>
      </c>
      <c r="D31" s="27">
        <v>1600</v>
      </c>
      <c r="E31" s="26">
        <v>2460</v>
      </c>
      <c r="F31" s="26">
        <v>2405.6</v>
      </c>
      <c r="G31" s="15">
        <f t="shared" si="0"/>
        <v>150.35</v>
      </c>
      <c r="H31" s="15">
        <f t="shared" si="1"/>
        <v>97.788617886178869</v>
      </c>
      <c r="I31" s="15">
        <f t="shared" si="2"/>
        <v>38.831315577078286</v>
      </c>
    </row>
    <row r="32" spans="1:9" s="4" customFormat="1" ht="27" customHeight="1">
      <c r="A32" s="8" t="s">
        <v>45</v>
      </c>
      <c r="B32" s="8" t="s">
        <v>46</v>
      </c>
      <c r="C32" s="15">
        <v>2009.7</v>
      </c>
      <c r="D32" s="14">
        <v>1.6</v>
      </c>
      <c r="E32" s="15">
        <v>1.6</v>
      </c>
      <c r="F32" s="15">
        <v>17.7</v>
      </c>
      <c r="G32" s="36" t="s">
        <v>252</v>
      </c>
      <c r="H32" s="36" t="s">
        <v>252</v>
      </c>
      <c r="I32" s="15">
        <f t="shared" ref="I32:I33" si="9">F32/C32*100</f>
        <v>0.88072846693536333</v>
      </c>
    </row>
    <row r="33" spans="1:9" s="4" customFormat="1" ht="25.5" customHeight="1">
      <c r="A33" s="8" t="s">
        <v>47</v>
      </c>
      <c r="B33" s="8" t="s">
        <v>48</v>
      </c>
      <c r="C33" s="15">
        <v>557</v>
      </c>
      <c r="D33" s="14">
        <v>1018.3</v>
      </c>
      <c r="E33" s="15">
        <v>1018.3</v>
      </c>
      <c r="F33" s="15">
        <v>630.6</v>
      </c>
      <c r="G33" s="15">
        <f t="shared" ref="G33" si="10">F33/D33*100</f>
        <v>61.926740646175006</v>
      </c>
      <c r="H33" s="15">
        <f t="shared" ref="H33:H34" si="11">F33/E33*100</f>
        <v>61.926740646175006</v>
      </c>
      <c r="I33" s="15">
        <f t="shared" si="9"/>
        <v>113.21364452423698</v>
      </c>
    </row>
    <row r="34" spans="1:9" s="4" customFormat="1" ht="25.5" customHeight="1">
      <c r="A34" s="8" t="s">
        <v>49</v>
      </c>
      <c r="B34" s="8" t="s">
        <v>50</v>
      </c>
      <c r="C34" s="15">
        <v>19.7</v>
      </c>
      <c r="D34" s="15">
        <v>0</v>
      </c>
      <c r="E34" s="15">
        <v>685</v>
      </c>
      <c r="F34" s="15">
        <v>869.6</v>
      </c>
      <c r="G34" s="15" t="s">
        <v>212</v>
      </c>
      <c r="H34" s="15">
        <f t="shared" si="11"/>
        <v>126.94890510948906</v>
      </c>
      <c r="I34" s="36" t="s">
        <v>253</v>
      </c>
    </row>
    <row r="35" spans="1:9" s="4" customFormat="1" ht="30" customHeight="1">
      <c r="A35" s="11" t="s">
        <v>51</v>
      </c>
      <c r="B35" s="11" t="s">
        <v>52</v>
      </c>
      <c r="C35" s="13">
        <f>C36+C41+C42+C43+C44</f>
        <v>326042.3</v>
      </c>
      <c r="D35" s="13">
        <f>D36+D41+D42+D43+D44</f>
        <v>744786.4</v>
      </c>
      <c r="E35" s="13">
        <f>E36+E41+E42+E43+E44</f>
        <v>774244.10000000009</v>
      </c>
      <c r="F35" s="13">
        <f>F36+F41+F42+F43+F44</f>
        <v>404461.79999999993</v>
      </c>
      <c r="G35" s="13">
        <f t="shared" si="0"/>
        <v>54.305744573209168</v>
      </c>
      <c r="H35" s="13">
        <f t="shared" si="1"/>
        <v>52.239571473647636</v>
      </c>
      <c r="I35" s="13">
        <f t="shared" si="2"/>
        <v>124.05194049974494</v>
      </c>
    </row>
    <row r="36" spans="1:9" s="4" customFormat="1" ht="49.5" customHeight="1">
      <c r="A36" s="11" t="s">
        <v>53</v>
      </c>
      <c r="B36" s="11" t="s">
        <v>209</v>
      </c>
      <c r="C36" s="13">
        <f>C37+C38+C39+C40</f>
        <v>324196.8</v>
      </c>
      <c r="D36" s="13">
        <f t="shared" ref="D36:E36" si="12">D37+D38+D39+D40</f>
        <v>744786.4</v>
      </c>
      <c r="E36" s="13">
        <f t="shared" si="12"/>
        <v>772511.20000000007</v>
      </c>
      <c r="F36" s="13">
        <f>F37+F38+F39+F40</f>
        <v>402699.79999999993</v>
      </c>
      <c r="G36" s="13">
        <f t="shared" si="0"/>
        <v>54.069166676512879</v>
      </c>
      <c r="H36" s="13">
        <f t="shared" si="1"/>
        <v>52.128668166882228</v>
      </c>
      <c r="I36" s="13">
        <f t="shared" si="2"/>
        <v>124.21461285244023</v>
      </c>
    </row>
    <row r="37" spans="1:9" s="4" customFormat="1" ht="33.75" customHeight="1">
      <c r="A37" s="8" t="s">
        <v>54</v>
      </c>
      <c r="B37" s="18" t="s">
        <v>55</v>
      </c>
      <c r="C37" s="26">
        <v>23559.599999999999</v>
      </c>
      <c r="D37" s="27">
        <v>27088</v>
      </c>
      <c r="E37" s="26">
        <v>28190.799999999999</v>
      </c>
      <c r="F37" s="26">
        <v>20290.5</v>
      </c>
      <c r="G37" s="15">
        <f t="shared" si="0"/>
        <v>74.905862374483164</v>
      </c>
      <c r="H37" s="15">
        <f t="shared" si="1"/>
        <v>71.975609063949946</v>
      </c>
      <c r="I37" s="15">
        <f t="shared" si="2"/>
        <v>86.124127744104314</v>
      </c>
    </row>
    <row r="38" spans="1:9" s="4" customFormat="1" ht="36.75" customHeight="1">
      <c r="A38" s="8" t="s">
        <v>56</v>
      </c>
      <c r="B38" s="18" t="s">
        <v>57</v>
      </c>
      <c r="C38" s="26">
        <v>37757.4</v>
      </c>
      <c r="D38" s="27">
        <v>251004.5</v>
      </c>
      <c r="E38" s="26">
        <v>248633.8</v>
      </c>
      <c r="F38" s="26">
        <v>112204.9</v>
      </c>
      <c r="G38" s="15">
        <f t="shared" si="0"/>
        <v>44.702345973876959</v>
      </c>
      <c r="H38" s="15">
        <f t="shared" si="1"/>
        <v>45.128578656642823</v>
      </c>
      <c r="I38" s="36" t="s">
        <v>254</v>
      </c>
    </row>
    <row r="39" spans="1:9" s="4" customFormat="1" ht="30.75" customHeight="1">
      <c r="A39" s="8" t="s">
        <v>58</v>
      </c>
      <c r="B39" s="18" t="s">
        <v>59</v>
      </c>
      <c r="C39" s="26">
        <v>248335.1</v>
      </c>
      <c r="D39" s="27">
        <v>447340</v>
      </c>
      <c r="E39" s="26">
        <v>469873.7</v>
      </c>
      <c r="F39" s="26">
        <v>254429.8</v>
      </c>
      <c r="G39" s="15">
        <f t="shared" si="0"/>
        <v>56.87615683819913</v>
      </c>
      <c r="H39" s="15">
        <f t="shared" si="1"/>
        <v>54.148550982955626</v>
      </c>
      <c r="I39" s="15">
        <f t="shared" si="2"/>
        <v>102.45422415115704</v>
      </c>
    </row>
    <row r="40" spans="1:9" s="4" customFormat="1" ht="27.75" customHeight="1">
      <c r="A40" s="8" t="s">
        <v>60</v>
      </c>
      <c r="B40" s="18" t="s">
        <v>61</v>
      </c>
      <c r="C40" s="26">
        <v>14544.7</v>
      </c>
      <c r="D40" s="27">
        <v>19353.900000000001</v>
      </c>
      <c r="E40" s="26">
        <v>25812.9</v>
      </c>
      <c r="F40" s="26">
        <v>15774.6</v>
      </c>
      <c r="G40" s="15">
        <f t="shared" si="0"/>
        <v>81.506053043572606</v>
      </c>
      <c r="H40" s="15">
        <f t="shared" si="1"/>
        <v>61.111304812709918</v>
      </c>
      <c r="I40" s="15">
        <f t="shared" si="2"/>
        <v>108.45600115505991</v>
      </c>
    </row>
    <row r="41" spans="1:9" s="4" customFormat="1" ht="27.75" customHeight="1">
      <c r="A41" s="11" t="s">
        <v>62</v>
      </c>
      <c r="B41" s="11" t="s">
        <v>63</v>
      </c>
      <c r="C41" s="13">
        <v>1845.5</v>
      </c>
      <c r="D41" s="12">
        <v>0</v>
      </c>
      <c r="E41" s="13">
        <v>1732.9</v>
      </c>
      <c r="F41" s="13">
        <v>1752</v>
      </c>
      <c r="G41" s="15" t="s">
        <v>212</v>
      </c>
      <c r="H41" s="15">
        <f t="shared" ref="H41" si="13">F41/E41*100</f>
        <v>101.10219862657972</v>
      </c>
      <c r="I41" s="15">
        <f t="shared" ref="I41" si="14">F41/C41*100</f>
        <v>94.933622324573292</v>
      </c>
    </row>
    <row r="42" spans="1:9" s="48" customFormat="1" ht="0.75" customHeight="1">
      <c r="A42" s="45"/>
      <c r="B42" s="45"/>
      <c r="C42" s="46"/>
      <c r="D42" s="47"/>
      <c r="E42" s="46"/>
      <c r="F42" s="46"/>
      <c r="G42" s="15" t="e">
        <f t="shared" si="0"/>
        <v>#DIV/0!</v>
      </c>
      <c r="H42" s="15" t="e">
        <f t="shared" si="1"/>
        <v>#DIV/0!</v>
      </c>
      <c r="I42" s="15" t="e">
        <f t="shared" si="2"/>
        <v>#DIV/0!</v>
      </c>
    </row>
    <row r="43" spans="1:9" s="4" customFormat="1" ht="92.25" customHeight="1">
      <c r="A43" s="11" t="s">
        <v>64</v>
      </c>
      <c r="B43" s="11" t="s">
        <v>65</v>
      </c>
      <c r="C43" s="13">
        <v>0</v>
      </c>
      <c r="D43" s="12">
        <v>0</v>
      </c>
      <c r="E43" s="13">
        <v>0</v>
      </c>
      <c r="F43" s="13">
        <v>1000.8</v>
      </c>
      <c r="G43" s="13" t="s">
        <v>212</v>
      </c>
      <c r="H43" s="13" t="s">
        <v>212</v>
      </c>
      <c r="I43" s="13" t="s">
        <v>212</v>
      </c>
    </row>
    <row r="44" spans="1:9" s="4" customFormat="1" ht="60" customHeight="1">
      <c r="A44" s="11" t="s">
        <v>66</v>
      </c>
      <c r="B44" s="11" t="s">
        <v>67</v>
      </c>
      <c r="C44" s="13">
        <v>0</v>
      </c>
      <c r="D44" s="12">
        <v>0</v>
      </c>
      <c r="E44" s="13">
        <v>0</v>
      </c>
      <c r="F44" s="13">
        <v>-990.8</v>
      </c>
      <c r="G44" s="13" t="s">
        <v>212</v>
      </c>
      <c r="H44" s="13" t="s">
        <v>212</v>
      </c>
      <c r="I44" s="13" t="s">
        <v>212</v>
      </c>
    </row>
    <row r="45" spans="1:9" s="4" customFormat="1" ht="23.25" customHeight="1">
      <c r="A45" s="11"/>
      <c r="B45" s="19" t="s">
        <v>177</v>
      </c>
      <c r="C45" s="13">
        <f>C9+C35</f>
        <v>511731.7</v>
      </c>
      <c r="D45" s="13">
        <f>D9+D35</f>
        <v>1148604.2</v>
      </c>
      <c r="E45" s="13">
        <f>E9+E35</f>
        <v>1181387.5</v>
      </c>
      <c r="F45" s="13">
        <f>F9+F35</f>
        <v>583659.79999999993</v>
      </c>
      <c r="G45" s="13">
        <f t="shared" si="0"/>
        <v>50.814701879028469</v>
      </c>
      <c r="H45" s="13">
        <f t="shared" si="1"/>
        <v>49.404602638846271</v>
      </c>
      <c r="I45" s="13">
        <f t="shared" si="2"/>
        <v>114.05582261173188</v>
      </c>
    </row>
  </sheetData>
  <mergeCells count="6">
    <mergeCell ref="C6:C7"/>
    <mergeCell ref="B4:G4"/>
    <mergeCell ref="A6:A7"/>
    <mergeCell ref="B6:B7"/>
    <mergeCell ref="D6:F6"/>
    <mergeCell ref="G6:I6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8" orientation="landscape" horizontalDpi="0" verticalDpi="0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tabSelected="1" zoomScaleSheetLayoutView="100" workbookViewId="0">
      <pane ySplit="4" topLeftCell="A5" activePane="bottomLeft" state="frozen"/>
      <selection pane="bottomLeft" activeCell="D98" sqref="D98"/>
    </sheetView>
  </sheetViews>
  <sheetFormatPr defaultRowHeight="15"/>
  <cols>
    <col min="1" max="1" width="7.85546875" style="25" customWidth="1"/>
    <col min="2" max="2" width="70.140625" customWidth="1"/>
    <col min="3" max="3" width="13" customWidth="1"/>
    <col min="4" max="4" width="13.5703125" customWidth="1"/>
    <col min="5" max="6" width="13" customWidth="1"/>
    <col min="7" max="9" width="11.42578125" customWidth="1"/>
  </cols>
  <sheetData>
    <row r="1" spans="1:9" ht="18" customHeight="1">
      <c r="A1" s="21"/>
      <c r="B1" s="17"/>
      <c r="C1" s="17"/>
      <c r="D1" s="17"/>
      <c r="E1" s="17"/>
      <c r="F1" s="17"/>
      <c r="G1" s="65" t="s">
        <v>176</v>
      </c>
      <c r="H1" s="65"/>
      <c r="I1" s="65"/>
    </row>
    <row r="2" spans="1:9">
      <c r="A2" s="66"/>
      <c r="B2" s="67" t="s">
        <v>74</v>
      </c>
      <c r="C2" s="64" t="s">
        <v>244</v>
      </c>
      <c r="D2" s="64" t="s">
        <v>216</v>
      </c>
      <c r="E2" s="64"/>
      <c r="F2" s="64"/>
      <c r="G2" s="64" t="s">
        <v>2</v>
      </c>
      <c r="H2" s="64"/>
      <c r="I2" s="64"/>
    </row>
    <row r="3" spans="1:9" ht="93.75" customHeight="1">
      <c r="A3" s="66"/>
      <c r="B3" s="67"/>
      <c r="C3" s="64"/>
      <c r="D3" s="16" t="s">
        <v>3</v>
      </c>
      <c r="E3" s="53" t="s">
        <v>245</v>
      </c>
      <c r="F3" s="53" t="s">
        <v>246</v>
      </c>
      <c r="G3" s="16" t="s">
        <v>4</v>
      </c>
      <c r="H3" s="16" t="s">
        <v>5</v>
      </c>
      <c r="I3" s="16" t="s">
        <v>70</v>
      </c>
    </row>
    <row r="4" spans="1:9" ht="12.75" customHeigh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</row>
    <row r="5" spans="1:9" s="32" customFormat="1" ht="15.75">
      <c r="A5" s="31" t="s">
        <v>185</v>
      </c>
      <c r="B5" s="39" t="s">
        <v>75</v>
      </c>
      <c r="C5" s="33">
        <f t="shared" ref="C5:D5" si="0">C6+C9+C12+C16+C18+C22+C23+C24</f>
        <v>25775.8</v>
      </c>
      <c r="D5" s="33">
        <f t="shared" si="0"/>
        <v>70765.2</v>
      </c>
      <c r="E5" s="33">
        <f>E6+E9+E12+E16+E18+E22+E23+E24</f>
        <v>85949.6</v>
      </c>
      <c r="F5" s="33">
        <f>F6+F9+F12+F16+F18+F22+F23+F24</f>
        <v>45206.2</v>
      </c>
      <c r="G5" s="52">
        <f>F5/D5*100</f>
        <v>63.881964581460934</v>
      </c>
      <c r="H5" s="33">
        <f>F5/E5*100</f>
        <v>52.596172640710357</v>
      </c>
      <c r="I5" s="52">
        <f>F5/C5*100</f>
        <v>175.38233536883433</v>
      </c>
    </row>
    <row r="6" spans="1:9" ht="28.5">
      <c r="A6" s="23" t="s">
        <v>178</v>
      </c>
      <c r="B6" s="40" t="s">
        <v>76</v>
      </c>
      <c r="C6" s="13">
        <f t="shared" ref="C6:D6" si="1">C7+C8</f>
        <v>891.8</v>
      </c>
      <c r="D6" s="13">
        <f t="shared" si="1"/>
        <v>1722.1</v>
      </c>
      <c r="E6" s="13">
        <f>E7+E8</f>
        <v>1722.1</v>
      </c>
      <c r="F6" s="13">
        <f>F7+F8</f>
        <v>839.4</v>
      </c>
      <c r="G6" s="56">
        <f t="shared" ref="G6:G69" si="2">F6/D6*100</f>
        <v>48.742814006155278</v>
      </c>
      <c r="H6" s="57">
        <f t="shared" ref="H6:H69" si="3">F6/E6*100</f>
        <v>48.742814006155278</v>
      </c>
      <c r="I6" s="56">
        <f t="shared" ref="I6:I69" si="4">F6/C6*100</f>
        <v>94.124243103834942</v>
      </c>
    </row>
    <row r="7" spans="1:9" ht="15.75">
      <c r="A7" s="23"/>
      <c r="B7" s="41" t="s">
        <v>77</v>
      </c>
      <c r="C7" s="26">
        <v>891.8</v>
      </c>
      <c r="D7" s="26">
        <v>1722.1</v>
      </c>
      <c r="E7" s="26">
        <v>1722.1</v>
      </c>
      <c r="F7" s="26">
        <v>839.4</v>
      </c>
      <c r="G7" s="54">
        <f t="shared" si="2"/>
        <v>48.742814006155278</v>
      </c>
      <c r="H7" s="58">
        <f t="shared" si="3"/>
        <v>48.742814006155278</v>
      </c>
      <c r="I7" s="54">
        <f t="shared" si="4"/>
        <v>94.124243103834942</v>
      </c>
    </row>
    <row r="8" spans="1:9" ht="75" hidden="1">
      <c r="A8" s="23"/>
      <c r="B8" s="41" t="s">
        <v>214</v>
      </c>
      <c r="C8" s="26">
        <v>0</v>
      </c>
      <c r="D8" s="26">
        <v>0</v>
      </c>
      <c r="E8" s="26">
        <v>0</v>
      </c>
      <c r="F8" s="26">
        <v>0</v>
      </c>
      <c r="G8" s="49" t="s">
        <v>212</v>
      </c>
      <c r="H8" s="50" t="s">
        <v>212</v>
      </c>
      <c r="I8" s="49" t="s">
        <v>212</v>
      </c>
    </row>
    <row r="9" spans="1:9" ht="42.75" customHeight="1">
      <c r="A9" s="23" t="s">
        <v>179</v>
      </c>
      <c r="B9" s="40" t="s">
        <v>78</v>
      </c>
      <c r="C9" s="13">
        <f>SUM(C10:C11)</f>
        <v>1543.8</v>
      </c>
      <c r="D9" s="13">
        <f t="shared" ref="D9:F9" si="5">SUM(D10:D11)</f>
        <v>3116.4</v>
      </c>
      <c r="E9" s="13">
        <f t="shared" si="5"/>
        <v>3103.4</v>
      </c>
      <c r="F9" s="13">
        <f t="shared" si="5"/>
        <v>1613.6</v>
      </c>
      <c r="G9" s="52">
        <f t="shared" si="2"/>
        <v>51.777692208959046</v>
      </c>
      <c r="H9" s="33">
        <f t="shared" si="3"/>
        <v>51.994586582457949</v>
      </c>
      <c r="I9" s="52">
        <f t="shared" si="4"/>
        <v>104.52131105065423</v>
      </c>
    </row>
    <row r="10" spans="1:9" ht="15.75" customHeight="1">
      <c r="A10" s="23"/>
      <c r="B10" s="41" t="s">
        <v>79</v>
      </c>
      <c r="C10" s="26">
        <v>793.9</v>
      </c>
      <c r="D10" s="26">
        <v>1525.7</v>
      </c>
      <c r="E10" s="26">
        <v>1525.7</v>
      </c>
      <c r="F10" s="26">
        <v>740.1</v>
      </c>
      <c r="G10" s="54">
        <f t="shared" si="2"/>
        <v>48.508881169299336</v>
      </c>
      <c r="H10" s="58">
        <f t="shared" si="3"/>
        <v>48.508881169299336</v>
      </c>
      <c r="I10" s="54">
        <f t="shared" si="4"/>
        <v>93.223327875047246</v>
      </c>
    </row>
    <row r="11" spans="1:9" ht="17.25" customHeight="1">
      <c r="A11" s="23"/>
      <c r="B11" s="41" t="s">
        <v>80</v>
      </c>
      <c r="C11" s="26">
        <v>749.9</v>
      </c>
      <c r="D11" s="26">
        <v>1590.7</v>
      </c>
      <c r="E11" s="26">
        <v>1577.7</v>
      </c>
      <c r="F11" s="26">
        <v>873.5</v>
      </c>
      <c r="G11" s="54">
        <f t="shared" si="2"/>
        <v>54.912931413842955</v>
      </c>
      <c r="H11" s="58">
        <f t="shared" si="3"/>
        <v>55.365405336882802</v>
      </c>
      <c r="I11" s="54">
        <f t="shared" si="4"/>
        <v>116.4821976263502</v>
      </c>
    </row>
    <row r="12" spans="1:9" ht="43.5">
      <c r="A12" s="23" t="s">
        <v>180</v>
      </c>
      <c r="B12" s="38" t="s">
        <v>81</v>
      </c>
      <c r="C12" s="13">
        <f t="shared" ref="C12:D12" si="6">SUM(C13:C15)</f>
        <v>13540.9</v>
      </c>
      <c r="D12" s="13">
        <f t="shared" si="6"/>
        <v>25001.5</v>
      </c>
      <c r="E12" s="13">
        <f>SUM(E13:E15)</f>
        <v>28725.199999999997</v>
      </c>
      <c r="F12" s="13">
        <f>SUM(F13:F15)</f>
        <v>17130.599999999999</v>
      </c>
      <c r="G12" s="52">
        <f t="shared" si="2"/>
        <v>68.51828890266583</v>
      </c>
      <c r="H12" s="33">
        <f t="shared" si="3"/>
        <v>59.636138303649759</v>
      </c>
      <c r="I12" s="52">
        <f t="shared" si="4"/>
        <v>126.51005472309815</v>
      </c>
    </row>
    <row r="13" spans="1:9" ht="15.75">
      <c r="A13" s="23"/>
      <c r="B13" s="42" t="s">
        <v>82</v>
      </c>
      <c r="C13" s="26">
        <v>13536.5</v>
      </c>
      <c r="D13" s="26">
        <v>24901.5</v>
      </c>
      <c r="E13" s="26">
        <v>28638.1</v>
      </c>
      <c r="F13" s="26">
        <v>17127.599999999999</v>
      </c>
      <c r="G13" s="54">
        <f t="shared" si="2"/>
        <v>68.781398710921025</v>
      </c>
      <c r="H13" s="58">
        <f t="shared" si="3"/>
        <v>59.80704027152639</v>
      </c>
      <c r="I13" s="54">
        <f t="shared" si="4"/>
        <v>126.52901414693605</v>
      </c>
    </row>
    <row r="14" spans="1:9" ht="30">
      <c r="A14" s="23"/>
      <c r="B14" s="42" t="s">
        <v>83</v>
      </c>
      <c r="C14" s="26">
        <v>4.4000000000000004</v>
      </c>
      <c r="D14" s="26">
        <v>100</v>
      </c>
      <c r="E14" s="26">
        <v>87.1</v>
      </c>
      <c r="F14" s="26">
        <v>3</v>
      </c>
      <c r="G14" s="54">
        <f t="shared" ref="G14:G17" si="7">F14/D14*100</f>
        <v>3</v>
      </c>
      <c r="H14" s="58">
        <f t="shared" ref="H14:H17" si="8">F14/E14*100</f>
        <v>3.4443168771526986</v>
      </c>
      <c r="I14" s="54">
        <f t="shared" ref="I14:I15" si="9">F14/C14*100</f>
        <v>68.181818181818173</v>
      </c>
    </row>
    <row r="15" spans="1:9" ht="75" hidden="1">
      <c r="A15" s="23"/>
      <c r="B15" s="41" t="s">
        <v>237</v>
      </c>
      <c r="C15" s="26">
        <v>0</v>
      </c>
      <c r="D15" s="26">
        <v>0</v>
      </c>
      <c r="E15" s="26">
        <v>0</v>
      </c>
      <c r="F15" s="26">
        <v>0</v>
      </c>
      <c r="G15" s="49" t="e">
        <f t="shared" si="7"/>
        <v>#DIV/0!</v>
      </c>
      <c r="H15" s="50" t="e">
        <f t="shared" si="8"/>
        <v>#DIV/0!</v>
      </c>
      <c r="I15" s="49" t="e">
        <f t="shared" si="9"/>
        <v>#DIV/0!</v>
      </c>
    </row>
    <row r="16" spans="1:9" ht="31.5">
      <c r="A16" s="23" t="s">
        <v>181</v>
      </c>
      <c r="B16" s="38" t="s">
        <v>84</v>
      </c>
      <c r="C16" s="13">
        <f>C17</f>
        <v>19.100000000000001</v>
      </c>
      <c r="D16" s="13">
        <f t="shared" ref="D16:F16" si="10">D17</f>
        <v>149.9</v>
      </c>
      <c r="E16" s="13">
        <f t="shared" si="10"/>
        <v>149.9</v>
      </c>
      <c r="F16" s="37">
        <f t="shared" si="10"/>
        <v>131.80000000000001</v>
      </c>
      <c r="G16" s="52">
        <f t="shared" si="7"/>
        <v>87.925283522348238</v>
      </c>
      <c r="H16" s="33">
        <f t="shared" si="8"/>
        <v>87.925283522348238</v>
      </c>
      <c r="I16" s="55" t="s">
        <v>266</v>
      </c>
    </row>
    <row r="17" spans="1:9" ht="43.5" customHeight="1">
      <c r="A17" s="23"/>
      <c r="B17" s="42" t="s">
        <v>85</v>
      </c>
      <c r="C17" s="26">
        <v>19.100000000000001</v>
      </c>
      <c r="D17" s="26">
        <v>149.9</v>
      </c>
      <c r="E17" s="26">
        <v>149.9</v>
      </c>
      <c r="F17" s="26">
        <v>131.80000000000001</v>
      </c>
      <c r="G17" s="54">
        <f t="shared" si="7"/>
        <v>87.925283522348238</v>
      </c>
      <c r="H17" s="58">
        <f t="shared" si="8"/>
        <v>87.925283522348238</v>
      </c>
      <c r="I17" s="54" t="s">
        <v>266</v>
      </c>
    </row>
    <row r="18" spans="1:9" ht="32.25" customHeight="1">
      <c r="A18" s="23" t="s">
        <v>182</v>
      </c>
      <c r="B18" s="38" t="s">
        <v>86</v>
      </c>
      <c r="C18" s="13">
        <f t="shared" ref="C18:F18" si="11">SUM(C19:C21)</f>
        <v>3411.6</v>
      </c>
      <c r="D18" s="13">
        <f t="shared" si="11"/>
        <v>7736.6</v>
      </c>
      <c r="E18" s="13">
        <f>SUM(E19:E21)</f>
        <v>7836.6</v>
      </c>
      <c r="F18" s="13">
        <f t="shared" si="11"/>
        <v>3600.3999999999996</v>
      </c>
      <c r="G18" s="52">
        <f t="shared" si="2"/>
        <v>46.537238580254886</v>
      </c>
      <c r="H18" s="33">
        <f t="shared" si="3"/>
        <v>45.943393818747921</v>
      </c>
      <c r="I18" s="52">
        <f t="shared" si="4"/>
        <v>105.53406026497829</v>
      </c>
    </row>
    <row r="19" spans="1:9" ht="15.75">
      <c r="A19" s="23"/>
      <c r="B19" s="42" t="s">
        <v>87</v>
      </c>
      <c r="C19" s="26">
        <v>2826.7</v>
      </c>
      <c r="D19" s="36">
        <v>6366.5</v>
      </c>
      <c r="E19" s="26">
        <v>6466.5</v>
      </c>
      <c r="F19" s="26">
        <v>2882.1</v>
      </c>
      <c r="G19" s="54">
        <f t="shared" si="2"/>
        <v>45.269771459985861</v>
      </c>
      <c r="H19" s="58">
        <f t="shared" si="3"/>
        <v>44.569705404778468</v>
      </c>
      <c r="I19" s="54">
        <f t="shared" si="4"/>
        <v>101.95988254855486</v>
      </c>
    </row>
    <row r="20" spans="1:9" ht="15.75">
      <c r="A20" s="23"/>
      <c r="B20" s="42" t="s">
        <v>88</v>
      </c>
      <c r="C20" s="26">
        <v>584.9</v>
      </c>
      <c r="D20" s="36">
        <v>1370.1</v>
      </c>
      <c r="E20" s="26">
        <v>1370.1</v>
      </c>
      <c r="F20" s="26">
        <v>718.3</v>
      </c>
      <c r="G20" s="54">
        <f t="shared" si="2"/>
        <v>52.4268301583826</v>
      </c>
      <c r="H20" s="58">
        <f t="shared" si="3"/>
        <v>52.4268301583826</v>
      </c>
      <c r="I20" s="54">
        <f t="shared" si="4"/>
        <v>122.80731749016927</v>
      </c>
    </row>
    <row r="21" spans="1:9" ht="75" hidden="1">
      <c r="A21" s="23"/>
      <c r="B21" s="41" t="s">
        <v>214</v>
      </c>
      <c r="C21" s="26">
        <v>0</v>
      </c>
      <c r="D21" s="26">
        <v>0</v>
      </c>
      <c r="E21" s="26">
        <v>0</v>
      </c>
      <c r="F21" s="26">
        <v>0</v>
      </c>
      <c r="G21" s="49" t="e">
        <f t="shared" ref="G21" si="12">F21/D21*100</f>
        <v>#DIV/0!</v>
      </c>
      <c r="H21" s="50" t="e">
        <f t="shared" ref="H21:H22" si="13">F21/E21*100</f>
        <v>#DIV/0!</v>
      </c>
      <c r="I21" s="49" t="e">
        <f t="shared" ref="I21" si="14">F21/C21*100</f>
        <v>#DIV/0!</v>
      </c>
    </row>
    <row r="22" spans="1:9" ht="15.75">
      <c r="A22" s="23" t="s">
        <v>264</v>
      </c>
      <c r="B22" s="40" t="s">
        <v>265</v>
      </c>
      <c r="C22" s="13">
        <v>0</v>
      </c>
      <c r="D22" s="13">
        <v>0</v>
      </c>
      <c r="E22" s="13">
        <v>120</v>
      </c>
      <c r="F22" s="13">
        <v>0</v>
      </c>
      <c r="G22" s="52" t="s">
        <v>212</v>
      </c>
      <c r="H22" s="33">
        <f t="shared" si="13"/>
        <v>0</v>
      </c>
      <c r="I22" s="52" t="s">
        <v>212</v>
      </c>
    </row>
    <row r="23" spans="1:9" ht="15.75">
      <c r="A23" s="23" t="s">
        <v>183</v>
      </c>
      <c r="B23" s="38" t="s">
        <v>89</v>
      </c>
      <c r="C23" s="13">
        <v>0</v>
      </c>
      <c r="D23" s="13">
        <v>200</v>
      </c>
      <c r="E23" s="13">
        <v>125</v>
      </c>
      <c r="F23" s="13">
        <v>0</v>
      </c>
      <c r="G23" s="52">
        <f t="shared" si="2"/>
        <v>0</v>
      </c>
      <c r="H23" s="33">
        <f t="shared" si="3"/>
        <v>0</v>
      </c>
      <c r="I23" s="52" t="s">
        <v>212</v>
      </c>
    </row>
    <row r="24" spans="1:9" ht="31.5">
      <c r="A24" s="23" t="s">
        <v>184</v>
      </c>
      <c r="B24" s="38" t="s">
        <v>90</v>
      </c>
      <c r="C24" s="13">
        <f>SUM(C25:C39)</f>
        <v>6368.5999999999995</v>
      </c>
      <c r="D24" s="13">
        <f t="shared" ref="D24:F24" si="15">SUM(D25:D39)</f>
        <v>32838.699999999997</v>
      </c>
      <c r="E24" s="13">
        <f t="shared" si="15"/>
        <v>44167.4</v>
      </c>
      <c r="F24" s="13">
        <f t="shared" si="15"/>
        <v>21890.399999999998</v>
      </c>
      <c r="G24" s="52">
        <f t="shared" si="2"/>
        <v>66.66037327908839</v>
      </c>
      <c r="H24" s="33">
        <f t="shared" si="3"/>
        <v>49.562346889334663</v>
      </c>
      <c r="I24" s="55" t="s">
        <v>254</v>
      </c>
    </row>
    <row r="25" spans="1:9" ht="17.25" customHeight="1">
      <c r="A25" s="23"/>
      <c r="B25" s="42" t="s">
        <v>91</v>
      </c>
      <c r="C25" s="26">
        <v>3999.1</v>
      </c>
      <c r="D25" s="26">
        <v>7177.3</v>
      </c>
      <c r="E25" s="36">
        <v>7277.3</v>
      </c>
      <c r="F25" s="51">
        <v>4435</v>
      </c>
      <c r="G25" s="54">
        <f t="shared" si="2"/>
        <v>61.792038788959637</v>
      </c>
      <c r="H25" s="58">
        <f t="shared" si="3"/>
        <v>60.942932131422367</v>
      </c>
      <c r="I25" s="54">
        <f t="shared" si="4"/>
        <v>110.89995248931011</v>
      </c>
    </row>
    <row r="26" spans="1:9" ht="30.75" customHeight="1">
      <c r="A26" s="23"/>
      <c r="B26" s="42" t="s">
        <v>92</v>
      </c>
      <c r="C26" s="26">
        <v>642.4</v>
      </c>
      <c r="D26" s="26">
        <v>1591.2</v>
      </c>
      <c r="E26" s="36">
        <v>1752.3</v>
      </c>
      <c r="F26" s="51">
        <v>683.9</v>
      </c>
      <c r="G26" s="54">
        <f t="shared" si="2"/>
        <v>42.980140774258416</v>
      </c>
      <c r="H26" s="58">
        <f t="shared" si="3"/>
        <v>39.028705130400041</v>
      </c>
      <c r="I26" s="54">
        <f t="shared" si="4"/>
        <v>106.46014943960149</v>
      </c>
    </row>
    <row r="27" spans="1:9" ht="75.75" hidden="1" customHeight="1">
      <c r="A27" s="23"/>
      <c r="B27" s="41" t="s">
        <v>214</v>
      </c>
      <c r="C27" s="26">
        <v>0</v>
      </c>
      <c r="D27" s="26">
        <v>0</v>
      </c>
      <c r="E27" s="36">
        <v>0</v>
      </c>
      <c r="F27" s="51">
        <v>0</v>
      </c>
      <c r="G27" s="54" t="s">
        <v>212</v>
      </c>
      <c r="H27" s="58" t="s">
        <v>212</v>
      </c>
      <c r="I27" s="54" t="s">
        <v>212</v>
      </c>
    </row>
    <row r="28" spans="1:9" ht="30">
      <c r="A28" s="23"/>
      <c r="B28" s="42" t="s">
        <v>93</v>
      </c>
      <c r="C28" s="26">
        <v>588.1</v>
      </c>
      <c r="D28" s="26">
        <v>1856.3</v>
      </c>
      <c r="E28" s="36">
        <v>2748.1</v>
      </c>
      <c r="F28" s="51">
        <v>759.5</v>
      </c>
      <c r="G28" s="54">
        <f t="shared" si="2"/>
        <v>40.914722835748535</v>
      </c>
      <c r="H28" s="58">
        <f t="shared" si="3"/>
        <v>27.637276663876857</v>
      </c>
      <c r="I28" s="54">
        <f t="shared" si="4"/>
        <v>129.1447032817548</v>
      </c>
    </row>
    <row r="29" spans="1:9" ht="30">
      <c r="A29" s="22"/>
      <c r="B29" s="42" t="s">
        <v>94</v>
      </c>
      <c r="C29" s="26">
        <v>0</v>
      </c>
      <c r="D29" s="26">
        <v>50</v>
      </c>
      <c r="E29" s="36">
        <v>50</v>
      </c>
      <c r="F29" s="51">
        <v>34.6</v>
      </c>
      <c r="G29" s="54">
        <f t="shared" si="2"/>
        <v>69.2</v>
      </c>
      <c r="H29" s="58">
        <f t="shared" si="3"/>
        <v>69.2</v>
      </c>
      <c r="I29" s="54" t="s">
        <v>212</v>
      </c>
    </row>
    <row r="30" spans="1:9" ht="30">
      <c r="A30" s="23"/>
      <c r="B30" s="42" t="s">
        <v>279</v>
      </c>
      <c r="C30" s="26">
        <v>127.9</v>
      </c>
      <c r="D30" s="26">
        <v>372.6</v>
      </c>
      <c r="E30" s="36">
        <v>372.6</v>
      </c>
      <c r="F30" s="51">
        <v>130.80000000000001</v>
      </c>
      <c r="G30" s="54">
        <f t="shared" si="2"/>
        <v>35.104669887278583</v>
      </c>
      <c r="H30" s="58">
        <f t="shared" si="3"/>
        <v>35.104669887278583</v>
      </c>
      <c r="I30" s="54">
        <f t="shared" si="4"/>
        <v>102.2673964034402</v>
      </c>
    </row>
    <row r="31" spans="1:9" ht="30">
      <c r="A31" s="23"/>
      <c r="B31" s="42" t="s">
        <v>95</v>
      </c>
      <c r="C31" s="26">
        <v>14.2</v>
      </c>
      <c r="D31" s="26">
        <v>100</v>
      </c>
      <c r="E31" s="36">
        <v>100</v>
      </c>
      <c r="F31" s="51">
        <v>11.5</v>
      </c>
      <c r="G31" s="54">
        <f t="shared" si="2"/>
        <v>11.5</v>
      </c>
      <c r="H31" s="58">
        <f t="shared" si="3"/>
        <v>11.5</v>
      </c>
      <c r="I31" s="54">
        <f t="shared" si="4"/>
        <v>80.985915492957744</v>
      </c>
    </row>
    <row r="32" spans="1:9" ht="42.75" customHeight="1">
      <c r="A32" s="23"/>
      <c r="B32" s="42" t="s">
        <v>96</v>
      </c>
      <c r="C32" s="26">
        <v>130</v>
      </c>
      <c r="D32" s="26">
        <v>138</v>
      </c>
      <c r="E32" s="36">
        <v>138</v>
      </c>
      <c r="F32" s="51">
        <v>123.5</v>
      </c>
      <c r="G32" s="54">
        <f t="shared" si="2"/>
        <v>89.492753623188406</v>
      </c>
      <c r="H32" s="58">
        <f t="shared" si="3"/>
        <v>89.492753623188406</v>
      </c>
      <c r="I32" s="54">
        <f t="shared" si="4"/>
        <v>95</v>
      </c>
    </row>
    <row r="33" spans="1:9" ht="30">
      <c r="A33" s="23"/>
      <c r="B33" s="42" t="s">
        <v>98</v>
      </c>
      <c r="C33" s="26">
        <v>0</v>
      </c>
      <c r="D33" s="26">
        <v>100</v>
      </c>
      <c r="E33" s="36">
        <v>100</v>
      </c>
      <c r="F33" s="51">
        <v>0</v>
      </c>
      <c r="G33" s="54">
        <f t="shared" si="2"/>
        <v>0</v>
      </c>
      <c r="H33" s="58">
        <f t="shared" si="3"/>
        <v>0</v>
      </c>
      <c r="I33" s="54" t="s">
        <v>212</v>
      </c>
    </row>
    <row r="34" spans="1:9" ht="30.75" customHeight="1">
      <c r="A34" s="23"/>
      <c r="B34" s="42" t="s">
        <v>260</v>
      </c>
      <c r="C34" s="26">
        <v>0</v>
      </c>
      <c r="D34" s="26">
        <v>4800</v>
      </c>
      <c r="E34" s="36">
        <v>2110</v>
      </c>
      <c r="F34" s="51">
        <v>0</v>
      </c>
      <c r="G34" s="54">
        <f t="shared" si="2"/>
        <v>0</v>
      </c>
      <c r="H34" s="58">
        <f t="shared" si="3"/>
        <v>0</v>
      </c>
      <c r="I34" s="54" t="s">
        <v>212</v>
      </c>
    </row>
    <row r="35" spans="1:9" ht="30.75" customHeight="1">
      <c r="A35" s="23"/>
      <c r="B35" s="42" t="s">
        <v>277</v>
      </c>
      <c r="C35" s="26">
        <v>0</v>
      </c>
      <c r="D35" s="26">
        <v>0</v>
      </c>
      <c r="E35" s="36">
        <v>310</v>
      </c>
      <c r="F35" s="51">
        <v>0</v>
      </c>
      <c r="G35" s="54" t="s">
        <v>212</v>
      </c>
      <c r="H35" s="58">
        <f t="shared" ref="H35:H39" si="16">F35/E35*100</f>
        <v>0</v>
      </c>
      <c r="I35" s="54" t="s">
        <v>212</v>
      </c>
    </row>
    <row r="36" spans="1:9" ht="15.75">
      <c r="A36" s="23"/>
      <c r="B36" s="42" t="s">
        <v>220</v>
      </c>
      <c r="C36" s="26">
        <v>0</v>
      </c>
      <c r="D36" s="26">
        <v>0</v>
      </c>
      <c r="E36" s="36">
        <v>3513.1</v>
      </c>
      <c r="F36" s="51">
        <v>3334</v>
      </c>
      <c r="G36" s="54" t="s">
        <v>212</v>
      </c>
      <c r="H36" s="58">
        <f t="shared" si="16"/>
        <v>94.901938458910934</v>
      </c>
      <c r="I36" s="54" t="s">
        <v>212</v>
      </c>
    </row>
    <row r="37" spans="1:9" ht="45">
      <c r="A37" s="23"/>
      <c r="B37" s="42" t="s">
        <v>222</v>
      </c>
      <c r="C37" s="26">
        <v>0</v>
      </c>
      <c r="D37" s="26">
        <v>15842.3</v>
      </c>
      <c r="E37" s="36">
        <v>16299.6</v>
      </c>
      <c r="F37" s="51">
        <v>7638.4</v>
      </c>
      <c r="G37" s="54">
        <f t="shared" ref="G37:G39" si="17">F37/D37*100</f>
        <v>48.215221274688652</v>
      </c>
      <c r="H37" s="58">
        <f t="shared" si="16"/>
        <v>46.862499693244004</v>
      </c>
      <c r="I37" s="54" t="s">
        <v>212</v>
      </c>
    </row>
    <row r="38" spans="1:9" ht="45">
      <c r="A38" s="23"/>
      <c r="B38" s="42" t="s">
        <v>221</v>
      </c>
      <c r="C38" s="26">
        <v>0</v>
      </c>
      <c r="D38" s="26">
        <v>0</v>
      </c>
      <c r="E38" s="36">
        <v>8343.9</v>
      </c>
      <c r="F38" s="51">
        <v>4222.3</v>
      </c>
      <c r="G38" s="54" t="s">
        <v>212</v>
      </c>
      <c r="H38" s="58">
        <f t="shared" si="16"/>
        <v>50.603434844617034</v>
      </c>
      <c r="I38" s="54" t="s">
        <v>212</v>
      </c>
    </row>
    <row r="39" spans="1:9" ht="28.5" customHeight="1">
      <c r="A39" s="23"/>
      <c r="B39" s="42" t="s">
        <v>100</v>
      </c>
      <c r="C39" s="26">
        <v>866.9</v>
      </c>
      <c r="D39" s="26">
        <v>811</v>
      </c>
      <c r="E39" s="36">
        <v>1052.5</v>
      </c>
      <c r="F39" s="51">
        <v>516.9</v>
      </c>
      <c r="G39" s="54">
        <f t="shared" si="17"/>
        <v>63.736128236744761</v>
      </c>
      <c r="H39" s="58">
        <f t="shared" si="16"/>
        <v>49.111638954869356</v>
      </c>
      <c r="I39" s="54">
        <f t="shared" si="4"/>
        <v>59.626254469950403</v>
      </c>
    </row>
    <row r="40" spans="1:9" s="32" customFormat="1" ht="31.5" customHeight="1">
      <c r="A40" s="31" t="s">
        <v>186</v>
      </c>
      <c r="B40" s="44" t="s">
        <v>101</v>
      </c>
      <c r="C40" s="33">
        <f>C41+C43+C45+C51</f>
        <v>16521.599999999999</v>
      </c>
      <c r="D40" s="33">
        <f>D41+D43+D45+D51</f>
        <v>134604.79999999999</v>
      </c>
      <c r="E40" s="33">
        <f>E41+E43+E45+E51</f>
        <v>139123.9</v>
      </c>
      <c r="F40" s="33">
        <f>F41+F43+F45+F51</f>
        <v>46580.5</v>
      </c>
      <c r="G40" s="52">
        <f t="shared" si="2"/>
        <v>34.60537811430202</v>
      </c>
      <c r="H40" s="33">
        <f t="shared" si="3"/>
        <v>33.481306950135817</v>
      </c>
      <c r="I40" s="55" t="s">
        <v>268</v>
      </c>
    </row>
    <row r="41" spans="1:9" ht="29.25" customHeight="1">
      <c r="A41" s="23" t="s">
        <v>187</v>
      </c>
      <c r="B41" s="38" t="s">
        <v>102</v>
      </c>
      <c r="C41" s="13">
        <f>C42</f>
        <v>31.8</v>
      </c>
      <c r="D41" s="13">
        <f t="shared" ref="D41:F41" si="18">D42</f>
        <v>150</v>
      </c>
      <c r="E41" s="13">
        <f t="shared" si="18"/>
        <v>150</v>
      </c>
      <c r="F41" s="13">
        <f t="shared" si="18"/>
        <v>74.5</v>
      </c>
      <c r="G41" s="56">
        <f t="shared" si="2"/>
        <v>49.666666666666664</v>
      </c>
      <c r="H41" s="57">
        <f t="shared" si="3"/>
        <v>49.666666666666664</v>
      </c>
      <c r="I41" s="55" t="s">
        <v>267</v>
      </c>
    </row>
    <row r="42" spans="1:9" ht="32.25" customHeight="1">
      <c r="A42" s="23"/>
      <c r="B42" s="42" t="s">
        <v>278</v>
      </c>
      <c r="C42" s="26">
        <v>31.8</v>
      </c>
      <c r="D42" s="26">
        <v>150</v>
      </c>
      <c r="E42" s="26">
        <v>150</v>
      </c>
      <c r="F42" s="26">
        <v>74.5</v>
      </c>
      <c r="G42" s="54">
        <f t="shared" si="2"/>
        <v>49.666666666666664</v>
      </c>
      <c r="H42" s="58">
        <f t="shared" si="3"/>
        <v>49.666666666666664</v>
      </c>
      <c r="I42" s="54" t="s">
        <v>267</v>
      </c>
    </row>
    <row r="43" spans="1:9" ht="27" customHeight="1">
      <c r="A43" s="23" t="s">
        <v>188</v>
      </c>
      <c r="B43" s="38" t="s">
        <v>103</v>
      </c>
      <c r="C43" s="13">
        <f>C44</f>
        <v>58.1</v>
      </c>
      <c r="D43" s="13">
        <f t="shared" ref="D43:F43" si="19">D44</f>
        <v>220</v>
      </c>
      <c r="E43" s="13">
        <f t="shared" si="19"/>
        <v>220</v>
      </c>
      <c r="F43" s="13">
        <f t="shared" si="19"/>
        <v>0</v>
      </c>
      <c r="G43" s="56">
        <f t="shared" si="2"/>
        <v>0</v>
      </c>
      <c r="H43" s="57">
        <f t="shared" si="3"/>
        <v>0</v>
      </c>
      <c r="I43" s="56">
        <f t="shared" si="4"/>
        <v>0</v>
      </c>
    </row>
    <row r="44" spans="1:9" ht="56.25" customHeight="1">
      <c r="A44" s="23"/>
      <c r="B44" s="42" t="s">
        <v>104</v>
      </c>
      <c r="C44" s="26">
        <v>58.1</v>
      </c>
      <c r="D44" s="26">
        <v>220</v>
      </c>
      <c r="E44" s="26">
        <v>220</v>
      </c>
      <c r="F44" s="26">
        <v>0</v>
      </c>
      <c r="G44" s="54">
        <f t="shared" si="2"/>
        <v>0</v>
      </c>
      <c r="H44" s="58">
        <f t="shared" si="3"/>
        <v>0</v>
      </c>
      <c r="I44" s="54">
        <f t="shared" si="4"/>
        <v>0</v>
      </c>
    </row>
    <row r="45" spans="1:9" ht="30" customHeight="1">
      <c r="A45" s="23" t="s">
        <v>189</v>
      </c>
      <c r="B45" s="38" t="s">
        <v>105</v>
      </c>
      <c r="C45" s="13">
        <f>SUM(C46:C50)</f>
        <v>16257.7</v>
      </c>
      <c r="D45" s="13">
        <f t="shared" ref="D45:F45" si="20">SUM(D46:D50)</f>
        <v>133824.79999999999</v>
      </c>
      <c r="E45" s="13">
        <f t="shared" si="20"/>
        <v>134893.9</v>
      </c>
      <c r="F45" s="13">
        <f t="shared" si="20"/>
        <v>45338.5</v>
      </c>
      <c r="G45" s="52">
        <f t="shared" si="2"/>
        <v>33.878997016995363</v>
      </c>
      <c r="H45" s="33">
        <f t="shared" si="3"/>
        <v>33.610489429099466</v>
      </c>
      <c r="I45" s="55" t="s">
        <v>268</v>
      </c>
    </row>
    <row r="46" spans="1:9" ht="45" customHeight="1">
      <c r="A46" s="23"/>
      <c r="B46" s="42" t="s">
        <v>280</v>
      </c>
      <c r="C46" s="26">
        <v>15661.6</v>
      </c>
      <c r="D46" s="26">
        <v>116309</v>
      </c>
      <c r="E46" s="26">
        <v>117146.9</v>
      </c>
      <c r="F46" s="26">
        <v>45038.5</v>
      </c>
      <c r="G46" s="54">
        <f t="shared" si="2"/>
        <v>38.723142663078526</v>
      </c>
      <c r="H46" s="58">
        <f t="shared" si="3"/>
        <v>38.446173138170963</v>
      </c>
      <c r="I46" s="54" t="s">
        <v>269</v>
      </c>
    </row>
    <row r="47" spans="1:9" ht="30">
      <c r="A47" s="23"/>
      <c r="B47" s="42" t="s">
        <v>106</v>
      </c>
      <c r="C47" s="26">
        <v>106.1</v>
      </c>
      <c r="D47" s="26">
        <v>16615.8</v>
      </c>
      <c r="E47" s="26">
        <v>16752</v>
      </c>
      <c r="F47" s="26">
        <v>0</v>
      </c>
      <c r="G47" s="54">
        <f t="shared" si="2"/>
        <v>0</v>
      </c>
      <c r="H47" s="58">
        <f t="shared" si="3"/>
        <v>0</v>
      </c>
      <c r="I47" s="54">
        <f t="shared" si="4"/>
        <v>0</v>
      </c>
    </row>
    <row r="48" spans="1:9" ht="45">
      <c r="A48" s="23"/>
      <c r="B48" s="42" t="s">
        <v>107</v>
      </c>
      <c r="C48" s="26">
        <v>20</v>
      </c>
      <c r="D48" s="26">
        <v>0</v>
      </c>
      <c r="E48" s="26">
        <v>0</v>
      </c>
      <c r="F48" s="26">
        <v>0</v>
      </c>
      <c r="G48" s="54" t="s">
        <v>212</v>
      </c>
      <c r="H48" s="58" t="s">
        <v>212</v>
      </c>
      <c r="I48" s="54">
        <f t="shared" ref="I48:I50" si="21">F48/C48*100</f>
        <v>0</v>
      </c>
    </row>
    <row r="49" spans="1:9" ht="28.5" customHeight="1">
      <c r="A49" s="22"/>
      <c r="B49" s="42" t="s">
        <v>258</v>
      </c>
      <c r="C49" s="26">
        <v>360</v>
      </c>
      <c r="D49" s="26">
        <v>900</v>
      </c>
      <c r="E49" s="26">
        <v>900</v>
      </c>
      <c r="F49" s="26">
        <v>300</v>
      </c>
      <c r="G49" s="54">
        <f t="shared" ref="G49" si="22">F49/D49*100</f>
        <v>33.333333333333329</v>
      </c>
      <c r="H49" s="58">
        <f t="shared" ref="H49:H50" si="23">F49/E49*100</f>
        <v>33.333333333333329</v>
      </c>
      <c r="I49" s="54">
        <f t="shared" si="21"/>
        <v>83.333333333333343</v>
      </c>
    </row>
    <row r="50" spans="1:9" ht="30.75" customHeight="1">
      <c r="A50" s="22"/>
      <c r="B50" s="42" t="s">
        <v>99</v>
      </c>
      <c r="C50" s="26">
        <v>110</v>
      </c>
      <c r="D50" s="26">
        <v>0</v>
      </c>
      <c r="E50" s="26">
        <v>95</v>
      </c>
      <c r="F50" s="26">
        <v>0</v>
      </c>
      <c r="G50" s="54" t="s">
        <v>212</v>
      </c>
      <c r="H50" s="58">
        <f t="shared" si="23"/>
        <v>0</v>
      </c>
      <c r="I50" s="54">
        <f t="shared" si="21"/>
        <v>0</v>
      </c>
    </row>
    <row r="51" spans="1:9" ht="30.75" customHeight="1">
      <c r="A51" s="23" t="s">
        <v>190</v>
      </c>
      <c r="B51" s="38" t="s">
        <v>108</v>
      </c>
      <c r="C51" s="13">
        <f>SUM(C52:C56)</f>
        <v>174</v>
      </c>
      <c r="D51" s="13">
        <f t="shared" ref="D51:F51" si="24">SUM(D52:D56)</f>
        <v>410</v>
      </c>
      <c r="E51" s="13">
        <f t="shared" si="24"/>
        <v>3860</v>
      </c>
      <c r="F51" s="13">
        <f t="shared" si="24"/>
        <v>1167.5</v>
      </c>
      <c r="G51" s="55" t="s">
        <v>268</v>
      </c>
      <c r="H51" s="33">
        <f t="shared" si="3"/>
        <v>30.246113989637308</v>
      </c>
      <c r="I51" s="55" t="s">
        <v>270</v>
      </c>
    </row>
    <row r="52" spans="1:9" ht="15" customHeight="1">
      <c r="A52" s="23"/>
      <c r="B52" s="42" t="s">
        <v>109</v>
      </c>
      <c r="C52" s="26">
        <v>154</v>
      </c>
      <c r="D52" s="26">
        <v>350</v>
      </c>
      <c r="E52" s="26">
        <v>1350</v>
      </c>
      <c r="F52" s="26">
        <v>17.5</v>
      </c>
      <c r="G52" s="54">
        <f t="shared" si="2"/>
        <v>5</v>
      </c>
      <c r="H52" s="58">
        <f t="shared" si="3"/>
        <v>1.2962962962962963</v>
      </c>
      <c r="I52" s="54">
        <f t="shared" si="4"/>
        <v>11.363636363636363</v>
      </c>
    </row>
    <row r="53" spans="1:9" ht="31.5" customHeight="1">
      <c r="A53" s="23"/>
      <c r="B53" s="42" t="s">
        <v>223</v>
      </c>
      <c r="C53" s="26">
        <v>0</v>
      </c>
      <c r="D53" s="26">
        <v>0</v>
      </c>
      <c r="E53" s="26">
        <v>1200</v>
      </c>
      <c r="F53" s="26">
        <v>500</v>
      </c>
      <c r="G53" s="54" t="s">
        <v>212</v>
      </c>
      <c r="H53" s="58">
        <f t="shared" ref="H53:H56" si="25">F53/E53*100</f>
        <v>41.666666666666671</v>
      </c>
      <c r="I53" s="54" t="s">
        <v>212</v>
      </c>
    </row>
    <row r="54" spans="1:9" ht="17.25" customHeight="1">
      <c r="A54" s="23"/>
      <c r="B54" s="42" t="s">
        <v>255</v>
      </c>
      <c r="C54" s="26">
        <v>0</v>
      </c>
      <c r="D54" s="26">
        <v>0</v>
      </c>
      <c r="E54" s="26">
        <v>50</v>
      </c>
      <c r="F54" s="26">
        <v>50</v>
      </c>
      <c r="G54" s="54" t="s">
        <v>212</v>
      </c>
      <c r="H54" s="58">
        <f t="shared" si="25"/>
        <v>100</v>
      </c>
      <c r="I54" s="54" t="s">
        <v>212</v>
      </c>
    </row>
    <row r="55" spans="1:9" ht="29.25" customHeight="1">
      <c r="A55" s="23"/>
      <c r="B55" s="42" t="s">
        <v>256</v>
      </c>
      <c r="C55" s="26">
        <v>0</v>
      </c>
      <c r="D55" s="26">
        <v>0</v>
      </c>
      <c r="E55" s="26">
        <v>1200</v>
      </c>
      <c r="F55" s="26">
        <v>600</v>
      </c>
      <c r="G55" s="54" t="s">
        <v>212</v>
      </c>
      <c r="H55" s="58">
        <f t="shared" si="25"/>
        <v>50</v>
      </c>
      <c r="I55" s="54" t="s">
        <v>212</v>
      </c>
    </row>
    <row r="56" spans="1:9" ht="30">
      <c r="A56" s="23"/>
      <c r="B56" s="42" t="s">
        <v>110</v>
      </c>
      <c r="C56" s="26">
        <v>20</v>
      </c>
      <c r="D56" s="26">
        <v>60</v>
      </c>
      <c r="E56" s="26">
        <v>60</v>
      </c>
      <c r="F56" s="26">
        <v>0</v>
      </c>
      <c r="G56" s="54">
        <f t="shared" ref="G56" si="26">F56/D56*100</f>
        <v>0</v>
      </c>
      <c r="H56" s="58">
        <f t="shared" si="25"/>
        <v>0</v>
      </c>
      <c r="I56" s="54">
        <f t="shared" ref="I56" si="27">F56/C56*100</f>
        <v>0</v>
      </c>
    </row>
    <row r="57" spans="1:9" s="32" customFormat="1" ht="15.75">
      <c r="A57" s="31" t="s">
        <v>191</v>
      </c>
      <c r="B57" s="44" t="s">
        <v>111</v>
      </c>
      <c r="C57" s="33">
        <f>C58+C63+C68+C76</f>
        <v>23005.7</v>
      </c>
      <c r="D57" s="33">
        <f>D58+D63+D68+D76</f>
        <v>59764.3</v>
      </c>
      <c r="E57" s="33">
        <f>E58+E63+E68+E76</f>
        <v>60641.399999999994</v>
      </c>
      <c r="F57" s="33">
        <f>F58+F63+F68+F76</f>
        <v>17710.7</v>
      </c>
      <c r="G57" s="52">
        <f t="shared" si="2"/>
        <v>29.634246531792392</v>
      </c>
      <c r="H57" s="33">
        <f t="shared" si="3"/>
        <v>29.205625199945917</v>
      </c>
      <c r="I57" s="52">
        <f t="shared" si="4"/>
        <v>76.983964843495315</v>
      </c>
    </row>
    <row r="58" spans="1:9" ht="15.75">
      <c r="A58" s="23" t="s">
        <v>192</v>
      </c>
      <c r="B58" s="38" t="s">
        <v>112</v>
      </c>
      <c r="C58" s="13">
        <f>SUM(C59:C62)</f>
        <v>3189.7000000000003</v>
      </c>
      <c r="D58" s="13">
        <f t="shared" ref="D58:F58" si="28">SUM(D59:D62)</f>
        <v>2268</v>
      </c>
      <c r="E58" s="13">
        <f t="shared" si="28"/>
        <v>2727</v>
      </c>
      <c r="F58" s="13">
        <f t="shared" si="28"/>
        <v>780.5</v>
      </c>
      <c r="G58" s="52">
        <f t="shared" si="2"/>
        <v>34.413580246913575</v>
      </c>
      <c r="H58" s="33">
        <f t="shared" si="3"/>
        <v>28.621195452878624</v>
      </c>
      <c r="I58" s="52">
        <f t="shared" si="4"/>
        <v>24.469385835658525</v>
      </c>
    </row>
    <row r="59" spans="1:9" ht="41.25" customHeight="1">
      <c r="A59" s="23"/>
      <c r="B59" s="42" t="s">
        <v>113</v>
      </c>
      <c r="C59" s="26">
        <v>2386.8000000000002</v>
      </c>
      <c r="D59" s="26">
        <v>0</v>
      </c>
      <c r="E59" s="26">
        <v>0</v>
      </c>
      <c r="F59" s="26">
        <v>0</v>
      </c>
      <c r="G59" s="54" t="s">
        <v>212</v>
      </c>
      <c r="H59" s="58" t="s">
        <v>212</v>
      </c>
      <c r="I59" s="54">
        <f t="shared" ref="I59" si="29">F59/C59*100</f>
        <v>0</v>
      </c>
    </row>
    <row r="60" spans="1:9" ht="15" customHeight="1">
      <c r="A60" s="23"/>
      <c r="B60" s="42" t="s">
        <v>215</v>
      </c>
      <c r="C60" s="26">
        <v>662.9</v>
      </c>
      <c r="D60" s="26">
        <v>1918</v>
      </c>
      <c r="E60" s="26">
        <v>2377</v>
      </c>
      <c r="F60" s="26">
        <v>780.5</v>
      </c>
      <c r="G60" s="54">
        <f t="shared" si="2"/>
        <v>40.693430656934304</v>
      </c>
      <c r="H60" s="58">
        <f t="shared" si="3"/>
        <v>32.835506941522929</v>
      </c>
      <c r="I60" s="54">
        <f t="shared" si="4"/>
        <v>117.74023231256601</v>
      </c>
    </row>
    <row r="61" spans="1:9" ht="28.5" customHeight="1">
      <c r="A61" s="23"/>
      <c r="B61" s="42" t="s">
        <v>247</v>
      </c>
      <c r="C61" s="26">
        <v>140</v>
      </c>
      <c r="D61" s="26"/>
      <c r="E61" s="26"/>
      <c r="F61" s="26"/>
      <c r="G61" s="54" t="s">
        <v>212</v>
      </c>
      <c r="H61" s="58" t="s">
        <v>212</v>
      </c>
      <c r="I61" s="54">
        <f t="shared" si="4"/>
        <v>0</v>
      </c>
    </row>
    <row r="62" spans="1:9" ht="15.75">
      <c r="A62" s="23"/>
      <c r="B62" s="42" t="s">
        <v>224</v>
      </c>
      <c r="C62" s="26">
        <v>0</v>
      </c>
      <c r="D62" s="26">
        <v>350</v>
      </c>
      <c r="E62" s="26">
        <v>350</v>
      </c>
      <c r="F62" s="26">
        <v>0</v>
      </c>
      <c r="G62" s="54">
        <f t="shared" ref="G62" si="30">F62/D62*100</f>
        <v>0</v>
      </c>
      <c r="H62" s="58">
        <f t="shared" ref="H62" si="31">F62/E62*100</f>
        <v>0</v>
      </c>
      <c r="I62" s="54" t="s">
        <v>212</v>
      </c>
    </row>
    <row r="63" spans="1:9" ht="15.75">
      <c r="A63" s="23" t="s">
        <v>193</v>
      </c>
      <c r="B63" s="38" t="s">
        <v>114</v>
      </c>
      <c r="C63" s="13">
        <f>SUM(C64:C67)</f>
        <v>1000.7</v>
      </c>
      <c r="D63" s="13">
        <f t="shared" ref="D63:F63" si="32">SUM(D64:D67)</f>
        <v>6486.5</v>
      </c>
      <c r="E63" s="13">
        <f t="shared" si="32"/>
        <v>4268.5</v>
      </c>
      <c r="F63" s="13">
        <f t="shared" si="32"/>
        <v>387.6</v>
      </c>
      <c r="G63" s="52">
        <f t="shared" si="2"/>
        <v>5.9754875510676024</v>
      </c>
      <c r="H63" s="33">
        <f t="shared" si="3"/>
        <v>9.0804732341571999</v>
      </c>
      <c r="I63" s="52">
        <f t="shared" si="4"/>
        <v>38.732886979114625</v>
      </c>
    </row>
    <row r="64" spans="1:9" ht="30">
      <c r="A64" s="23"/>
      <c r="B64" s="42" t="s">
        <v>115</v>
      </c>
      <c r="C64" s="26">
        <v>489.6</v>
      </c>
      <c r="D64" s="26">
        <v>850</v>
      </c>
      <c r="E64" s="26">
        <v>850</v>
      </c>
      <c r="F64" s="26">
        <v>387.6</v>
      </c>
      <c r="G64" s="54">
        <f t="shared" si="2"/>
        <v>45.6</v>
      </c>
      <c r="H64" s="58">
        <f t="shared" si="3"/>
        <v>45.6</v>
      </c>
      <c r="I64" s="54">
        <f t="shared" si="4"/>
        <v>79.166666666666657</v>
      </c>
    </row>
    <row r="65" spans="1:9" ht="30.75" customHeight="1">
      <c r="A65" s="23"/>
      <c r="B65" s="42" t="s">
        <v>260</v>
      </c>
      <c r="C65" s="26">
        <v>0</v>
      </c>
      <c r="D65" s="26">
        <v>0</v>
      </c>
      <c r="E65" s="26">
        <v>75</v>
      </c>
      <c r="F65" s="26">
        <v>0</v>
      </c>
      <c r="G65" s="54" t="s">
        <v>212</v>
      </c>
      <c r="H65" s="58">
        <f t="shared" ref="H65:H67" si="33">F65/E65*100</f>
        <v>0</v>
      </c>
      <c r="I65" s="54" t="s">
        <v>212</v>
      </c>
    </row>
    <row r="66" spans="1:9" ht="45.75" customHeight="1">
      <c r="A66" s="23"/>
      <c r="B66" s="42" t="s">
        <v>97</v>
      </c>
      <c r="C66" s="26">
        <v>511.1</v>
      </c>
      <c r="D66" s="26">
        <v>5486.5</v>
      </c>
      <c r="E66" s="26">
        <v>3193.5</v>
      </c>
      <c r="F66" s="26">
        <v>0</v>
      </c>
      <c r="G66" s="54">
        <f t="shared" ref="G66:G67" si="34">F66/D66*100</f>
        <v>0</v>
      </c>
      <c r="H66" s="58">
        <f t="shared" si="33"/>
        <v>0</v>
      </c>
      <c r="I66" s="54">
        <f t="shared" ref="I66" si="35">F66/C66*100</f>
        <v>0</v>
      </c>
    </row>
    <row r="67" spans="1:9" ht="42.75" customHeight="1">
      <c r="A67" s="23"/>
      <c r="B67" s="42" t="s">
        <v>116</v>
      </c>
      <c r="C67" s="26">
        <v>0</v>
      </c>
      <c r="D67" s="26">
        <v>150</v>
      </c>
      <c r="E67" s="26">
        <v>150</v>
      </c>
      <c r="F67" s="26">
        <v>0</v>
      </c>
      <c r="G67" s="54">
        <f t="shared" si="34"/>
        <v>0</v>
      </c>
      <c r="H67" s="58">
        <f t="shared" si="33"/>
        <v>0</v>
      </c>
      <c r="I67" s="54" t="s">
        <v>212</v>
      </c>
    </row>
    <row r="68" spans="1:9" ht="15.75">
      <c r="A68" s="23" t="s">
        <v>194</v>
      </c>
      <c r="B68" s="38" t="s">
        <v>117</v>
      </c>
      <c r="C68" s="13">
        <f>SUM(C69:C75)</f>
        <v>14194.1</v>
      </c>
      <c r="D68" s="13">
        <f t="shared" ref="D68:E68" si="36">SUM(D69:D75)</f>
        <v>44880.5</v>
      </c>
      <c r="E68" s="13">
        <f t="shared" si="36"/>
        <v>47429.399999999994</v>
      </c>
      <c r="F68" s="13">
        <f>SUM(F69:F75)</f>
        <v>12883.3</v>
      </c>
      <c r="G68" s="52">
        <f t="shared" si="2"/>
        <v>28.70578536335379</v>
      </c>
      <c r="H68" s="33">
        <f t="shared" si="3"/>
        <v>27.163109801093839</v>
      </c>
      <c r="I68" s="52">
        <f t="shared" si="4"/>
        <v>90.765177080618002</v>
      </c>
    </row>
    <row r="69" spans="1:9" ht="30">
      <c r="A69" s="23"/>
      <c r="B69" s="42" t="s">
        <v>257</v>
      </c>
      <c r="C69" s="26">
        <v>6238.5</v>
      </c>
      <c r="D69" s="26">
        <v>11462</v>
      </c>
      <c r="E69" s="26">
        <v>12326.3</v>
      </c>
      <c r="F69" s="26">
        <v>3858</v>
      </c>
      <c r="G69" s="54">
        <f t="shared" si="2"/>
        <v>33.659047286686445</v>
      </c>
      <c r="H69" s="58">
        <f t="shared" si="3"/>
        <v>31.298929930311616</v>
      </c>
      <c r="I69" s="54">
        <f t="shared" si="4"/>
        <v>61.841788891560469</v>
      </c>
    </row>
    <row r="70" spans="1:9" ht="31.5" customHeight="1">
      <c r="A70" s="23"/>
      <c r="B70" s="42" t="s">
        <v>258</v>
      </c>
      <c r="C70" s="26">
        <v>7220.7</v>
      </c>
      <c r="D70" s="26">
        <v>16400</v>
      </c>
      <c r="E70" s="26">
        <v>17647.599999999999</v>
      </c>
      <c r="F70" s="26">
        <v>8531.4</v>
      </c>
      <c r="G70" s="54">
        <f t="shared" ref="G70:G71" si="37">F70/D70*100</f>
        <v>52.020731707317069</v>
      </c>
      <c r="H70" s="58">
        <f t="shared" ref="H70:H73" si="38">F70/E70*100</f>
        <v>48.343117477730686</v>
      </c>
      <c r="I70" s="54">
        <f t="shared" ref="I70:I75" si="39">F70/C70*100</f>
        <v>118.15197972495741</v>
      </c>
    </row>
    <row r="71" spans="1:9" ht="31.5">
      <c r="A71" s="23"/>
      <c r="B71" s="42" t="s">
        <v>106</v>
      </c>
      <c r="C71" s="26">
        <v>19.5</v>
      </c>
      <c r="D71" s="26">
        <v>17018.5</v>
      </c>
      <c r="E71" s="26">
        <v>17100.5</v>
      </c>
      <c r="F71" s="26">
        <v>493.9</v>
      </c>
      <c r="G71" s="54">
        <f t="shared" si="37"/>
        <v>2.9021359109204687</v>
      </c>
      <c r="H71" s="58">
        <f t="shared" si="38"/>
        <v>2.888219642700506</v>
      </c>
      <c r="I71" s="54" t="s">
        <v>271</v>
      </c>
    </row>
    <row r="72" spans="1:9" ht="33.75" customHeight="1">
      <c r="A72" s="23"/>
      <c r="B72" s="42" t="s">
        <v>260</v>
      </c>
      <c r="C72" s="26">
        <v>90</v>
      </c>
      <c r="D72" s="26">
        <v>0</v>
      </c>
      <c r="E72" s="26">
        <v>255</v>
      </c>
      <c r="F72" s="26">
        <v>0</v>
      </c>
      <c r="G72" s="54" t="s">
        <v>212</v>
      </c>
      <c r="H72" s="58">
        <f t="shared" si="38"/>
        <v>0</v>
      </c>
      <c r="I72" s="54">
        <f t="shared" si="39"/>
        <v>0</v>
      </c>
    </row>
    <row r="73" spans="1:9" ht="33.75" customHeight="1">
      <c r="A73" s="23"/>
      <c r="B73" s="42" t="s">
        <v>259</v>
      </c>
      <c r="C73" s="26">
        <v>0</v>
      </c>
      <c r="D73" s="26">
        <v>0</v>
      </c>
      <c r="E73" s="26">
        <v>100</v>
      </c>
      <c r="F73" s="26">
        <v>0</v>
      </c>
      <c r="G73" s="54" t="s">
        <v>212</v>
      </c>
      <c r="H73" s="58">
        <f t="shared" si="38"/>
        <v>0</v>
      </c>
      <c r="I73" s="54" t="s">
        <v>212</v>
      </c>
    </row>
    <row r="74" spans="1:9" ht="30" customHeight="1">
      <c r="A74" s="23"/>
      <c r="B74" s="42" t="s">
        <v>219</v>
      </c>
      <c r="C74" s="26">
        <v>416.1</v>
      </c>
      <c r="D74" s="26">
        <v>0</v>
      </c>
      <c r="E74" s="26">
        <v>0</v>
      </c>
      <c r="F74" s="26">
        <v>0</v>
      </c>
      <c r="G74" s="54" t="s">
        <v>212</v>
      </c>
      <c r="H74" s="58" t="s">
        <v>212</v>
      </c>
      <c r="I74" s="54">
        <f t="shared" si="39"/>
        <v>0</v>
      </c>
    </row>
    <row r="75" spans="1:9" ht="60" customHeight="1">
      <c r="A75" s="23"/>
      <c r="B75" s="42" t="s">
        <v>118</v>
      </c>
      <c r="C75" s="26">
        <v>209.3</v>
      </c>
      <c r="D75" s="26">
        <v>0</v>
      </c>
      <c r="E75" s="26">
        <v>0</v>
      </c>
      <c r="F75" s="26">
        <v>0</v>
      </c>
      <c r="G75" s="54" t="s">
        <v>212</v>
      </c>
      <c r="H75" s="58" t="s">
        <v>212</v>
      </c>
      <c r="I75" s="54">
        <f t="shared" si="39"/>
        <v>0</v>
      </c>
    </row>
    <row r="76" spans="1:9" ht="15.75">
      <c r="A76" s="23" t="s">
        <v>210</v>
      </c>
      <c r="B76" s="38" t="s">
        <v>119</v>
      </c>
      <c r="C76" s="13">
        <f>SUM(C77:C78)</f>
        <v>4621.2</v>
      </c>
      <c r="D76" s="13">
        <f t="shared" ref="D76:F76" si="40">SUM(D77:D78)</f>
        <v>6129.3</v>
      </c>
      <c r="E76" s="13">
        <f t="shared" si="40"/>
        <v>6216.5</v>
      </c>
      <c r="F76" s="13">
        <f t="shared" si="40"/>
        <v>3659.3</v>
      </c>
      <c r="G76" s="52">
        <f t="shared" ref="G76:G138" si="41">F76/D76*100</f>
        <v>59.701760396782667</v>
      </c>
      <c r="H76" s="33">
        <f t="shared" ref="H76:H138" si="42">F76/E76*100</f>
        <v>58.864312716158615</v>
      </c>
      <c r="I76" s="52">
        <f t="shared" ref="I76:I138" si="43">F76/C76*100</f>
        <v>79.185060157534849</v>
      </c>
    </row>
    <row r="77" spans="1:9" ht="31.5" customHeight="1">
      <c r="A77" s="23"/>
      <c r="B77" s="42" t="s">
        <v>120</v>
      </c>
      <c r="C77" s="26">
        <v>2696</v>
      </c>
      <c r="D77" s="26">
        <v>6129.3</v>
      </c>
      <c r="E77" s="26">
        <v>6216.5</v>
      </c>
      <c r="F77" s="26">
        <v>3659.3</v>
      </c>
      <c r="G77" s="54">
        <f t="shared" si="41"/>
        <v>59.701760396782667</v>
      </c>
      <c r="H77" s="58">
        <f t="shared" si="42"/>
        <v>58.864312716158615</v>
      </c>
      <c r="I77" s="54">
        <f t="shared" si="43"/>
        <v>135.73071216617211</v>
      </c>
    </row>
    <row r="78" spans="1:9" ht="33.75" customHeight="1">
      <c r="A78" s="23"/>
      <c r="B78" s="42" t="s">
        <v>106</v>
      </c>
      <c r="C78" s="26">
        <v>1925.2</v>
      </c>
      <c r="D78" s="26"/>
      <c r="E78" s="26"/>
      <c r="F78" s="26"/>
      <c r="G78" s="54" t="s">
        <v>212</v>
      </c>
      <c r="H78" s="58" t="s">
        <v>212</v>
      </c>
      <c r="I78" s="54">
        <f t="shared" ref="I78" si="44">F78/C78*100</f>
        <v>0</v>
      </c>
    </row>
    <row r="79" spans="1:9" ht="15.75">
      <c r="A79" s="31" t="s">
        <v>195</v>
      </c>
      <c r="B79" s="44" t="s">
        <v>121</v>
      </c>
      <c r="C79" s="33">
        <f>C80+C86+C100+C108+C111</f>
        <v>349215.10000000003</v>
      </c>
      <c r="D79" s="33">
        <f>D80+D86+D100+D108+D111</f>
        <v>771469.29999999981</v>
      </c>
      <c r="E79" s="33">
        <f>E80+E86+E100+E108+E111</f>
        <v>778147.29999999993</v>
      </c>
      <c r="F79" s="33">
        <f>F80+F86+F100+F108+F111</f>
        <v>417400.29999999993</v>
      </c>
      <c r="G79" s="52">
        <f t="shared" si="41"/>
        <v>54.10458977434358</v>
      </c>
      <c r="H79" s="33">
        <f t="shared" si="42"/>
        <v>53.640268365642342</v>
      </c>
      <c r="I79" s="52">
        <f t="shared" si="43"/>
        <v>119.52527253260237</v>
      </c>
    </row>
    <row r="80" spans="1:9" ht="15.75">
      <c r="A80" s="23" t="s">
        <v>196</v>
      </c>
      <c r="B80" s="38" t="s">
        <v>122</v>
      </c>
      <c r="C80" s="13">
        <f>SUM(C81:C85)</f>
        <v>124151.8</v>
      </c>
      <c r="D80" s="13">
        <f t="shared" ref="D80:F80" si="45">SUM(D81:D85)</f>
        <v>300686</v>
      </c>
      <c r="E80" s="13">
        <f t="shared" si="45"/>
        <v>303120.40000000002</v>
      </c>
      <c r="F80" s="13">
        <f t="shared" si="45"/>
        <v>139495.6</v>
      </c>
      <c r="G80" s="52">
        <f t="shared" si="41"/>
        <v>46.392449266011724</v>
      </c>
      <c r="H80" s="33">
        <f t="shared" si="42"/>
        <v>46.019865373627113</v>
      </c>
      <c r="I80" s="52">
        <f t="shared" si="43"/>
        <v>112.35890256927408</v>
      </c>
    </row>
    <row r="81" spans="1:9" ht="42.75" customHeight="1">
      <c r="A81" s="23"/>
      <c r="B81" s="42" t="s">
        <v>123</v>
      </c>
      <c r="C81" s="26">
        <v>123796.2</v>
      </c>
      <c r="D81" s="26">
        <v>297966</v>
      </c>
      <c r="E81" s="26">
        <v>297711</v>
      </c>
      <c r="F81" s="26">
        <v>138704.20000000001</v>
      </c>
      <c r="G81" s="54">
        <f t="shared" si="41"/>
        <v>46.550344670197276</v>
      </c>
      <c r="H81" s="58">
        <f t="shared" si="42"/>
        <v>46.590216686652496</v>
      </c>
      <c r="I81" s="54">
        <f t="shared" si="43"/>
        <v>112.04237286766477</v>
      </c>
    </row>
    <row r="82" spans="1:9" ht="30">
      <c r="A82" s="23"/>
      <c r="B82" s="42" t="s">
        <v>124</v>
      </c>
      <c r="C82" s="26">
        <v>256</v>
      </c>
      <c r="D82" s="26">
        <v>2600</v>
      </c>
      <c r="E82" s="26">
        <v>2819.4</v>
      </c>
      <c r="F82" s="26">
        <v>386.4</v>
      </c>
      <c r="G82" s="54">
        <f t="shared" si="41"/>
        <v>14.861538461538458</v>
      </c>
      <c r="H82" s="58">
        <f t="shared" si="42"/>
        <v>13.705043626303468</v>
      </c>
      <c r="I82" s="54">
        <f t="shared" si="43"/>
        <v>150.9375</v>
      </c>
    </row>
    <row r="83" spans="1:9" ht="30" customHeight="1">
      <c r="A83" s="23"/>
      <c r="B83" s="42" t="s">
        <v>260</v>
      </c>
      <c r="C83" s="26">
        <v>99.6</v>
      </c>
      <c r="D83" s="26">
        <v>0</v>
      </c>
      <c r="E83" s="26">
        <v>1090</v>
      </c>
      <c r="F83" s="26">
        <v>405</v>
      </c>
      <c r="G83" s="54" t="s">
        <v>212</v>
      </c>
      <c r="H83" s="58">
        <f t="shared" ref="H83:H85" si="46">F83/E83*100</f>
        <v>37.155963302752291</v>
      </c>
      <c r="I83" s="54" t="s">
        <v>272</v>
      </c>
    </row>
    <row r="84" spans="1:9" ht="30" customHeight="1">
      <c r="A84" s="23"/>
      <c r="B84" s="42" t="s">
        <v>259</v>
      </c>
      <c r="C84" s="26">
        <v>0</v>
      </c>
      <c r="D84" s="26">
        <v>0</v>
      </c>
      <c r="E84" s="26">
        <v>1380</v>
      </c>
      <c r="F84" s="26">
        <v>0</v>
      </c>
      <c r="G84" s="54" t="s">
        <v>212</v>
      </c>
      <c r="H84" s="58">
        <f t="shared" si="46"/>
        <v>0</v>
      </c>
      <c r="I84" s="54" t="s">
        <v>212</v>
      </c>
    </row>
    <row r="85" spans="1:9" ht="32.25" customHeight="1">
      <c r="A85" s="23"/>
      <c r="B85" s="42" t="s">
        <v>225</v>
      </c>
      <c r="C85" s="26">
        <v>0</v>
      </c>
      <c r="D85" s="26">
        <v>120</v>
      </c>
      <c r="E85" s="26">
        <v>120</v>
      </c>
      <c r="F85" s="26">
        <v>0</v>
      </c>
      <c r="G85" s="54">
        <f t="shared" ref="G85" si="47">F85/D85*100</f>
        <v>0</v>
      </c>
      <c r="H85" s="58">
        <f t="shared" si="46"/>
        <v>0</v>
      </c>
      <c r="I85" s="54" t="s">
        <v>212</v>
      </c>
    </row>
    <row r="86" spans="1:9" ht="15.75">
      <c r="A86" s="23" t="s">
        <v>197</v>
      </c>
      <c r="B86" s="38" t="s">
        <v>125</v>
      </c>
      <c r="C86" s="13">
        <f>SUM(C87:C99)</f>
        <v>189152.40000000002</v>
      </c>
      <c r="D86" s="13">
        <f t="shared" ref="D86:F86" si="48">SUM(D87:D99)</f>
        <v>411220.39999999997</v>
      </c>
      <c r="E86" s="13">
        <f t="shared" si="48"/>
        <v>414911.59999999992</v>
      </c>
      <c r="F86" s="13">
        <f t="shared" si="48"/>
        <v>248197.5</v>
      </c>
      <c r="G86" s="52">
        <f t="shared" si="41"/>
        <v>60.356319871290445</v>
      </c>
      <c r="H86" s="33">
        <f t="shared" si="42"/>
        <v>59.81936875228363</v>
      </c>
      <c r="I86" s="52">
        <f t="shared" si="43"/>
        <v>131.21562295799575</v>
      </c>
    </row>
    <row r="87" spans="1:9" ht="45">
      <c r="A87" s="23"/>
      <c r="B87" s="42" t="s">
        <v>207</v>
      </c>
      <c r="C87" s="26">
        <v>153275.4</v>
      </c>
      <c r="D87" s="36">
        <v>278396.59999999998</v>
      </c>
      <c r="E87" s="26">
        <v>276464.59999999998</v>
      </c>
      <c r="F87" s="26">
        <v>162378.6</v>
      </c>
      <c r="G87" s="54">
        <f t="shared" si="41"/>
        <v>58.326358870762071</v>
      </c>
      <c r="H87" s="58">
        <f t="shared" si="42"/>
        <v>58.733957258904034</v>
      </c>
      <c r="I87" s="54">
        <f t="shared" si="43"/>
        <v>105.93911351723762</v>
      </c>
    </row>
    <row r="88" spans="1:9" ht="45.75" customHeight="1">
      <c r="A88" s="23"/>
      <c r="B88" s="42" t="s">
        <v>126</v>
      </c>
      <c r="C88" s="26">
        <v>842.7</v>
      </c>
      <c r="D88" s="36">
        <v>130</v>
      </c>
      <c r="E88" s="51">
        <v>248</v>
      </c>
      <c r="F88" s="51">
        <v>203.7</v>
      </c>
      <c r="G88" s="54">
        <f t="shared" si="41"/>
        <v>156.69230769230768</v>
      </c>
      <c r="H88" s="58">
        <f t="shared" si="42"/>
        <v>82.137096774193537</v>
      </c>
      <c r="I88" s="54">
        <f t="shared" si="43"/>
        <v>24.172303310786756</v>
      </c>
    </row>
    <row r="89" spans="1:9" ht="27.75" customHeight="1">
      <c r="A89" s="23"/>
      <c r="B89" s="42" t="s">
        <v>127</v>
      </c>
      <c r="C89" s="26">
        <v>17385.2</v>
      </c>
      <c r="D89" s="36">
        <v>8002</v>
      </c>
      <c r="E89" s="51">
        <v>7848</v>
      </c>
      <c r="F89" s="51">
        <v>3937.9</v>
      </c>
      <c r="G89" s="54">
        <f t="shared" si="41"/>
        <v>49.211447138215448</v>
      </c>
      <c r="H89" s="58">
        <f t="shared" si="42"/>
        <v>50.177115188583073</v>
      </c>
      <c r="I89" s="54">
        <f t="shared" si="43"/>
        <v>22.650875457285508</v>
      </c>
    </row>
    <row r="90" spans="1:9" ht="42" customHeight="1">
      <c r="A90" s="23"/>
      <c r="B90" s="42" t="s">
        <v>226</v>
      </c>
      <c r="C90" s="26">
        <v>0</v>
      </c>
      <c r="D90" s="36">
        <v>25498.7</v>
      </c>
      <c r="E90" s="51">
        <v>25553.8</v>
      </c>
      <c r="F90" s="51">
        <v>10405.299999999999</v>
      </c>
      <c r="G90" s="54">
        <f t="shared" ref="G90:G93" si="49">F90/D90*100</f>
        <v>40.807178405173595</v>
      </c>
      <c r="H90" s="58">
        <f t="shared" ref="H90:H93" si="50">F90/E90*100</f>
        <v>40.719188535560271</v>
      </c>
      <c r="I90" s="54" t="s">
        <v>212</v>
      </c>
    </row>
    <row r="91" spans="1:9" ht="30" customHeight="1">
      <c r="A91" s="23"/>
      <c r="B91" s="42" t="s">
        <v>128</v>
      </c>
      <c r="C91" s="26">
        <v>17190.099999999999</v>
      </c>
      <c r="D91" s="36">
        <v>26435.3</v>
      </c>
      <c r="E91" s="51">
        <v>26435.3</v>
      </c>
      <c r="F91" s="51">
        <v>19267.5</v>
      </c>
      <c r="G91" s="54">
        <f t="shared" si="49"/>
        <v>72.88549780028977</v>
      </c>
      <c r="H91" s="58">
        <f t="shared" si="50"/>
        <v>72.88549780028977</v>
      </c>
      <c r="I91" s="54">
        <f t="shared" ref="I91" si="51">F91/C91*100</f>
        <v>112.08486279893661</v>
      </c>
    </row>
    <row r="92" spans="1:9" ht="30">
      <c r="A92" s="23"/>
      <c r="B92" s="42" t="s">
        <v>206</v>
      </c>
      <c r="C92" s="26">
        <v>0</v>
      </c>
      <c r="D92" s="36">
        <v>3124.8</v>
      </c>
      <c r="E92" s="51">
        <v>3749.8</v>
      </c>
      <c r="F92" s="51">
        <v>0</v>
      </c>
      <c r="G92" s="54">
        <f t="shared" si="49"/>
        <v>0</v>
      </c>
      <c r="H92" s="58">
        <f t="shared" si="50"/>
        <v>0</v>
      </c>
      <c r="I92" s="54" t="s">
        <v>212</v>
      </c>
    </row>
    <row r="93" spans="1:9" ht="30">
      <c r="A93" s="23"/>
      <c r="B93" s="42" t="s">
        <v>261</v>
      </c>
      <c r="C93" s="26">
        <v>0</v>
      </c>
      <c r="D93" s="36">
        <v>68071.3</v>
      </c>
      <c r="E93" s="51">
        <v>68071.3</v>
      </c>
      <c r="F93" s="51">
        <v>50386.400000000001</v>
      </c>
      <c r="G93" s="54">
        <f t="shared" si="49"/>
        <v>74.020034875197041</v>
      </c>
      <c r="H93" s="58">
        <f t="shared" si="50"/>
        <v>74.020034875197041</v>
      </c>
      <c r="I93" s="54" t="s">
        <v>212</v>
      </c>
    </row>
    <row r="94" spans="1:9" ht="30">
      <c r="A94" s="23"/>
      <c r="B94" s="42" t="s">
        <v>281</v>
      </c>
      <c r="C94" s="26">
        <v>106</v>
      </c>
      <c r="D94" s="36">
        <v>461.7</v>
      </c>
      <c r="E94" s="51">
        <v>449.7</v>
      </c>
      <c r="F94" s="51">
        <v>203.5</v>
      </c>
      <c r="G94" s="54">
        <f t="shared" si="41"/>
        <v>44.076239982672732</v>
      </c>
      <c r="H94" s="58">
        <f t="shared" si="42"/>
        <v>45.252390482543916</v>
      </c>
      <c r="I94" s="54">
        <f t="shared" si="43"/>
        <v>191.98113207547169</v>
      </c>
    </row>
    <row r="95" spans="1:9" ht="30">
      <c r="A95" s="23"/>
      <c r="B95" s="42" t="s">
        <v>227</v>
      </c>
      <c r="C95" s="26">
        <v>0</v>
      </c>
      <c r="D95" s="36">
        <v>1060</v>
      </c>
      <c r="E95" s="51">
        <v>4446.1000000000004</v>
      </c>
      <c r="F95" s="51">
        <v>1314.6</v>
      </c>
      <c r="G95" s="54">
        <f t="shared" ref="G95:G96" si="52">F95/D95*100</f>
        <v>124.01886792452829</v>
      </c>
      <c r="H95" s="58">
        <f t="shared" ref="H95:H99" si="53">F95/E95*100</f>
        <v>29.567486111423491</v>
      </c>
      <c r="I95" s="54" t="s">
        <v>212</v>
      </c>
    </row>
    <row r="96" spans="1:9" ht="45">
      <c r="A96" s="23"/>
      <c r="B96" s="42" t="s">
        <v>228</v>
      </c>
      <c r="C96" s="26">
        <v>0</v>
      </c>
      <c r="D96" s="36">
        <v>40</v>
      </c>
      <c r="E96" s="51">
        <v>40</v>
      </c>
      <c r="F96" s="51">
        <v>10</v>
      </c>
      <c r="G96" s="54">
        <f t="shared" si="52"/>
        <v>25</v>
      </c>
      <c r="H96" s="58">
        <f t="shared" si="53"/>
        <v>25</v>
      </c>
      <c r="I96" s="54" t="s">
        <v>212</v>
      </c>
    </row>
    <row r="97" spans="1:9" ht="30">
      <c r="A97" s="23"/>
      <c r="B97" s="42" t="s">
        <v>248</v>
      </c>
      <c r="C97" s="26">
        <v>71</v>
      </c>
      <c r="D97" s="36">
        <v>0</v>
      </c>
      <c r="E97" s="51">
        <v>0</v>
      </c>
      <c r="F97" s="51">
        <v>0</v>
      </c>
      <c r="G97" s="54" t="s">
        <v>212</v>
      </c>
      <c r="H97" s="58" t="s">
        <v>212</v>
      </c>
      <c r="I97" s="54">
        <f t="shared" ref="I97:I99" si="54">F97/C97*100</f>
        <v>0</v>
      </c>
    </row>
    <row r="98" spans="1:9" ht="30" customHeight="1">
      <c r="A98" s="23"/>
      <c r="B98" s="42" t="s">
        <v>260</v>
      </c>
      <c r="C98" s="26">
        <v>231.5</v>
      </c>
      <c r="D98" s="26">
        <v>0</v>
      </c>
      <c r="E98" s="51">
        <v>835</v>
      </c>
      <c r="F98" s="51">
        <v>90</v>
      </c>
      <c r="G98" s="54" t="s">
        <v>212</v>
      </c>
      <c r="H98" s="58">
        <f t="shared" si="53"/>
        <v>10.778443113772456</v>
      </c>
      <c r="I98" s="54">
        <f t="shared" si="54"/>
        <v>38.876889848812098</v>
      </c>
    </row>
    <row r="99" spans="1:9" ht="29.25" customHeight="1">
      <c r="A99" s="23"/>
      <c r="B99" s="42" t="s">
        <v>259</v>
      </c>
      <c r="C99" s="26">
        <v>50.5</v>
      </c>
      <c r="D99" s="26">
        <v>0</v>
      </c>
      <c r="E99" s="26">
        <v>770</v>
      </c>
      <c r="F99" s="26">
        <v>0</v>
      </c>
      <c r="G99" s="54" t="s">
        <v>212</v>
      </c>
      <c r="H99" s="58">
        <f t="shared" si="53"/>
        <v>0</v>
      </c>
      <c r="I99" s="54">
        <f t="shared" si="54"/>
        <v>0</v>
      </c>
    </row>
    <row r="100" spans="1:9" ht="15.75">
      <c r="A100" s="23" t="s">
        <v>198</v>
      </c>
      <c r="B100" s="38" t="s">
        <v>129</v>
      </c>
      <c r="C100" s="13">
        <f>SUM(C101:C107)</f>
        <v>26122.500000000004</v>
      </c>
      <c r="D100" s="13">
        <f>SUM(D101:D107)</f>
        <v>44443.700000000004</v>
      </c>
      <c r="E100" s="13">
        <f>SUM(E101:E107)</f>
        <v>45048.6</v>
      </c>
      <c r="F100" s="13">
        <f>SUM(F101:F107)</f>
        <v>23840.3</v>
      </c>
      <c r="G100" s="52">
        <f t="shared" si="41"/>
        <v>53.641573496356052</v>
      </c>
      <c r="H100" s="33">
        <f t="shared" si="42"/>
        <v>52.921289451836465</v>
      </c>
      <c r="I100" s="52">
        <f t="shared" si="43"/>
        <v>91.263470188534768</v>
      </c>
    </row>
    <row r="101" spans="1:9" ht="30">
      <c r="A101" s="23"/>
      <c r="B101" s="42" t="s">
        <v>130</v>
      </c>
      <c r="C101" s="26">
        <v>16414.7</v>
      </c>
      <c r="D101" s="26">
        <v>33251.599999999999</v>
      </c>
      <c r="E101" s="26">
        <v>33491.599999999999</v>
      </c>
      <c r="F101" s="26">
        <v>17597.7</v>
      </c>
      <c r="G101" s="54">
        <f t="shared" si="41"/>
        <v>52.922866869564174</v>
      </c>
      <c r="H101" s="58">
        <f t="shared" si="42"/>
        <v>52.543622878572535</v>
      </c>
      <c r="I101" s="54">
        <f t="shared" si="43"/>
        <v>107.20695474178632</v>
      </c>
    </row>
    <row r="102" spans="1:9" ht="35.25" customHeight="1">
      <c r="A102" s="23"/>
      <c r="B102" s="42" t="s">
        <v>229</v>
      </c>
      <c r="C102" s="26">
        <v>2155</v>
      </c>
      <c r="D102" s="26">
        <v>9422.7000000000007</v>
      </c>
      <c r="E102" s="26">
        <v>9683.6</v>
      </c>
      <c r="F102" s="26">
        <v>5210.8999999999996</v>
      </c>
      <c r="G102" s="54">
        <f t="shared" ref="G102:G105" si="55">F102/D102*100</f>
        <v>55.301559001135544</v>
      </c>
      <c r="H102" s="58">
        <f t="shared" ref="H102:H107" si="56">F102/E102*100</f>
        <v>53.811598992110362</v>
      </c>
      <c r="I102" s="54">
        <f t="shared" ref="I102:I109" si="57">F102/C102*100</f>
        <v>241.80510440835263</v>
      </c>
    </row>
    <row r="103" spans="1:9" ht="30">
      <c r="A103" s="23"/>
      <c r="B103" s="42" t="s">
        <v>131</v>
      </c>
      <c r="C103" s="26">
        <v>4349.1000000000004</v>
      </c>
      <c r="D103" s="26">
        <v>0</v>
      </c>
      <c r="E103" s="26">
        <v>0</v>
      </c>
      <c r="F103" s="26">
        <v>0</v>
      </c>
      <c r="G103" s="54" t="s">
        <v>212</v>
      </c>
      <c r="H103" s="58" t="s">
        <v>212</v>
      </c>
      <c r="I103" s="54">
        <f t="shared" si="57"/>
        <v>0</v>
      </c>
    </row>
    <row r="104" spans="1:9" ht="45">
      <c r="A104" s="23"/>
      <c r="B104" s="42" t="s">
        <v>132</v>
      </c>
      <c r="C104" s="26">
        <v>3103.7</v>
      </c>
      <c r="D104" s="26">
        <v>0</v>
      </c>
      <c r="E104" s="26">
        <v>0</v>
      </c>
      <c r="F104" s="26">
        <v>0</v>
      </c>
      <c r="G104" s="54" t="s">
        <v>212</v>
      </c>
      <c r="H104" s="58" t="s">
        <v>212</v>
      </c>
      <c r="I104" s="54">
        <f t="shared" si="57"/>
        <v>0</v>
      </c>
    </row>
    <row r="105" spans="1:9" ht="45">
      <c r="A105" s="23"/>
      <c r="B105" s="42" t="s">
        <v>213</v>
      </c>
      <c r="C105" s="26">
        <v>0</v>
      </c>
      <c r="D105" s="26">
        <v>1769.4</v>
      </c>
      <c r="E105" s="26">
        <v>1769.4</v>
      </c>
      <c r="F105" s="26">
        <v>931.7</v>
      </c>
      <c r="G105" s="54">
        <f t="shared" si="55"/>
        <v>52.656267661354129</v>
      </c>
      <c r="H105" s="58">
        <f t="shared" si="56"/>
        <v>52.656267661354129</v>
      </c>
      <c r="I105" s="54" t="s">
        <v>212</v>
      </c>
    </row>
    <row r="106" spans="1:9" ht="15.75">
      <c r="A106" s="23"/>
      <c r="B106" s="42" t="s">
        <v>262</v>
      </c>
      <c r="C106" s="26">
        <v>0</v>
      </c>
      <c r="D106" s="26">
        <v>0</v>
      </c>
      <c r="E106" s="26">
        <v>4</v>
      </c>
      <c r="F106" s="26">
        <v>0</v>
      </c>
      <c r="G106" s="54" t="s">
        <v>212</v>
      </c>
      <c r="H106" s="58">
        <f t="shared" si="56"/>
        <v>0</v>
      </c>
      <c r="I106" s="54" t="s">
        <v>212</v>
      </c>
    </row>
    <row r="107" spans="1:9" ht="31.5" customHeight="1">
      <c r="A107" s="23"/>
      <c r="B107" s="42" t="s">
        <v>260</v>
      </c>
      <c r="C107" s="26">
        <v>100</v>
      </c>
      <c r="D107" s="26">
        <v>0</v>
      </c>
      <c r="E107" s="26">
        <v>100</v>
      </c>
      <c r="F107" s="26">
        <v>100</v>
      </c>
      <c r="G107" s="54" t="s">
        <v>212</v>
      </c>
      <c r="H107" s="58">
        <f t="shared" si="56"/>
        <v>100</v>
      </c>
      <c r="I107" s="54">
        <f t="shared" si="57"/>
        <v>100</v>
      </c>
    </row>
    <row r="108" spans="1:9" ht="15.75">
      <c r="A108" s="23" t="s">
        <v>199</v>
      </c>
      <c r="B108" s="38" t="s">
        <v>133</v>
      </c>
      <c r="C108" s="13">
        <f>SUM(C109:C110)</f>
        <v>108</v>
      </c>
      <c r="D108" s="13">
        <f t="shared" ref="D108:F108" si="58">SUM(D109:D110)</f>
        <v>1510</v>
      </c>
      <c r="E108" s="13">
        <f t="shared" si="58"/>
        <v>1560</v>
      </c>
      <c r="F108" s="13">
        <f t="shared" si="58"/>
        <v>180.1</v>
      </c>
      <c r="G108" s="52">
        <f t="shared" si="41"/>
        <v>11.927152317880795</v>
      </c>
      <c r="H108" s="33">
        <f t="shared" si="42"/>
        <v>11.544871794871794</v>
      </c>
      <c r="I108" s="52">
        <f t="shared" si="57"/>
        <v>166.75925925925924</v>
      </c>
    </row>
    <row r="109" spans="1:9" ht="30">
      <c r="A109" s="23"/>
      <c r="B109" s="42" t="s">
        <v>238</v>
      </c>
      <c r="C109" s="26">
        <v>45</v>
      </c>
      <c r="D109" s="26">
        <v>1250</v>
      </c>
      <c r="E109" s="26">
        <v>1250</v>
      </c>
      <c r="F109" s="26">
        <v>13.1</v>
      </c>
      <c r="G109" s="54">
        <f t="shared" si="41"/>
        <v>1.048</v>
      </c>
      <c r="H109" s="58">
        <f t="shared" si="42"/>
        <v>1.048</v>
      </c>
      <c r="I109" s="54">
        <f t="shared" si="57"/>
        <v>29.111111111111111</v>
      </c>
    </row>
    <row r="110" spans="1:9" ht="31.5">
      <c r="A110" s="23"/>
      <c r="B110" s="42" t="s">
        <v>230</v>
      </c>
      <c r="C110" s="26">
        <v>63</v>
      </c>
      <c r="D110" s="26">
        <v>260</v>
      </c>
      <c r="E110" s="26">
        <v>310</v>
      </c>
      <c r="F110" s="26">
        <v>167</v>
      </c>
      <c r="G110" s="54">
        <f t="shared" si="41"/>
        <v>64.230769230769241</v>
      </c>
      <c r="H110" s="58">
        <f t="shared" si="42"/>
        <v>53.87096774193548</v>
      </c>
      <c r="I110" s="54" t="s">
        <v>273</v>
      </c>
    </row>
    <row r="111" spans="1:9" ht="15.75">
      <c r="A111" s="23" t="s">
        <v>200</v>
      </c>
      <c r="B111" s="38" t="s">
        <v>134</v>
      </c>
      <c r="C111" s="13">
        <f>SUM(C112:C121)</f>
        <v>9680.4000000000015</v>
      </c>
      <c r="D111" s="13">
        <f t="shared" ref="D111:F111" si="59">SUM(D112:D121)</f>
        <v>13609.2</v>
      </c>
      <c r="E111" s="13">
        <f t="shared" si="59"/>
        <v>13506.7</v>
      </c>
      <c r="F111" s="13">
        <f t="shared" si="59"/>
        <v>5686.8</v>
      </c>
      <c r="G111" s="52">
        <f t="shared" si="41"/>
        <v>41.786438585662637</v>
      </c>
      <c r="H111" s="33">
        <f t="shared" si="42"/>
        <v>42.103548609208765</v>
      </c>
      <c r="I111" s="52">
        <f t="shared" si="43"/>
        <v>58.74550638403371</v>
      </c>
    </row>
    <row r="112" spans="1:9" ht="15.75">
      <c r="A112" s="23"/>
      <c r="B112" s="42" t="s">
        <v>135</v>
      </c>
      <c r="C112" s="26">
        <v>3317.8</v>
      </c>
      <c r="D112" s="26">
        <v>7224.3</v>
      </c>
      <c r="E112" s="26">
        <v>7284.3</v>
      </c>
      <c r="F112" s="26">
        <v>3877.6</v>
      </c>
      <c r="G112" s="54">
        <f t="shared" si="41"/>
        <v>53.674404440568637</v>
      </c>
      <c r="H112" s="58">
        <f t="shared" si="42"/>
        <v>53.232294111994285</v>
      </c>
      <c r="I112" s="54">
        <f t="shared" si="43"/>
        <v>116.87262643920668</v>
      </c>
    </row>
    <row r="113" spans="1:9" ht="15.75">
      <c r="A113" s="23"/>
      <c r="B113" s="42" t="s">
        <v>136</v>
      </c>
      <c r="C113" s="26">
        <v>1894</v>
      </c>
      <c r="D113" s="26">
        <v>4344.8999999999996</v>
      </c>
      <c r="E113" s="26">
        <v>4344.8999999999996</v>
      </c>
      <c r="F113" s="26">
        <v>1715.2</v>
      </c>
      <c r="G113" s="54">
        <f t="shared" si="41"/>
        <v>39.476167460701056</v>
      </c>
      <c r="H113" s="58">
        <f t="shared" si="42"/>
        <v>39.476167460701056</v>
      </c>
      <c r="I113" s="54">
        <f t="shared" si="43"/>
        <v>90.559662090813092</v>
      </c>
    </row>
    <row r="114" spans="1:9" ht="30">
      <c r="A114" s="23"/>
      <c r="B114" s="42" t="s">
        <v>281</v>
      </c>
      <c r="C114" s="26">
        <v>0</v>
      </c>
      <c r="D114" s="26">
        <v>40</v>
      </c>
      <c r="E114" s="26">
        <v>40</v>
      </c>
      <c r="F114" s="26">
        <v>18</v>
      </c>
      <c r="G114" s="54">
        <f t="shared" ref="G114:G120" si="60">F114/D114*100</f>
        <v>45</v>
      </c>
      <c r="H114" s="58">
        <f t="shared" ref="H114:H120" si="61">F114/E114*100</f>
        <v>45</v>
      </c>
      <c r="I114" s="54" t="s">
        <v>212</v>
      </c>
    </row>
    <row r="115" spans="1:9" ht="30">
      <c r="A115" s="23"/>
      <c r="B115" s="42" t="s">
        <v>231</v>
      </c>
      <c r="C115" s="26">
        <v>0</v>
      </c>
      <c r="D115" s="26">
        <v>2000</v>
      </c>
      <c r="E115" s="26">
        <v>1824.6</v>
      </c>
      <c r="F115" s="26">
        <v>63.1</v>
      </c>
      <c r="G115" s="54">
        <f t="shared" si="60"/>
        <v>3.1550000000000002</v>
      </c>
      <c r="H115" s="58">
        <f t="shared" si="61"/>
        <v>3.4582922284336295</v>
      </c>
      <c r="I115" s="54" t="s">
        <v>212</v>
      </c>
    </row>
    <row r="116" spans="1:9" ht="30">
      <c r="A116" s="23"/>
      <c r="B116" s="42" t="s">
        <v>232</v>
      </c>
      <c r="C116" s="26">
        <v>0</v>
      </c>
      <c r="D116" s="26">
        <v>0</v>
      </c>
      <c r="E116" s="26">
        <v>12.9</v>
      </c>
      <c r="F116" s="26">
        <v>12.9</v>
      </c>
      <c r="G116" s="54" t="s">
        <v>212</v>
      </c>
      <c r="H116" s="58">
        <f t="shared" si="61"/>
        <v>100</v>
      </c>
      <c r="I116" s="54" t="s">
        <v>212</v>
      </c>
    </row>
    <row r="117" spans="1:9" ht="15.75">
      <c r="A117" s="23"/>
      <c r="B117" s="42" t="s">
        <v>236</v>
      </c>
      <c r="C117" s="26">
        <v>4314.8999999999996</v>
      </c>
      <c r="D117" s="26">
        <v>0</v>
      </c>
      <c r="E117" s="26">
        <v>0</v>
      </c>
      <c r="F117" s="26">
        <v>0</v>
      </c>
      <c r="G117" s="54" t="s">
        <v>212</v>
      </c>
      <c r="H117" s="58" t="s">
        <v>212</v>
      </c>
      <c r="I117" s="54">
        <f t="shared" ref="I117:I120" si="62">F117/C117*100</f>
        <v>0</v>
      </c>
    </row>
    <row r="118" spans="1:9" ht="15.75">
      <c r="A118" s="23"/>
      <c r="B118" s="42" t="s">
        <v>137</v>
      </c>
      <c r="C118" s="26">
        <v>18</v>
      </c>
      <c r="D118" s="26">
        <v>0</v>
      </c>
      <c r="E118" s="26">
        <v>0</v>
      </c>
      <c r="F118" s="26">
        <v>0</v>
      </c>
      <c r="G118" s="54" t="s">
        <v>212</v>
      </c>
      <c r="H118" s="58" t="s">
        <v>212</v>
      </c>
      <c r="I118" s="54">
        <f t="shared" si="62"/>
        <v>0</v>
      </c>
    </row>
    <row r="119" spans="1:9" ht="30">
      <c r="A119" s="23"/>
      <c r="B119" s="42" t="s">
        <v>138</v>
      </c>
      <c r="C119" s="26">
        <v>135.69999999999999</v>
      </c>
      <c r="D119" s="26">
        <v>0</v>
      </c>
      <c r="E119" s="26">
        <v>0</v>
      </c>
      <c r="F119" s="26">
        <v>0</v>
      </c>
      <c r="G119" s="54" t="s">
        <v>212</v>
      </c>
      <c r="H119" s="58" t="s">
        <v>212</v>
      </c>
      <c r="I119" s="54">
        <f t="shared" si="62"/>
        <v>0</v>
      </c>
    </row>
    <row r="120" spans="1:9" ht="75" hidden="1">
      <c r="A120" s="23"/>
      <c r="B120" s="41" t="s">
        <v>214</v>
      </c>
      <c r="C120" s="26">
        <v>0</v>
      </c>
      <c r="D120" s="26">
        <v>0</v>
      </c>
      <c r="E120" s="26">
        <v>0</v>
      </c>
      <c r="F120" s="26">
        <v>0</v>
      </c>
      <c r="G120" s="54" t="e">
        <f t="shared" si="60"/>
        <v>#DIV/0!</v>
      </c>
      <c r="H120" s="58" t="e">
        <f t="shared" si="61"/>
        <v>#DIV/0!</v>
      </c>
      <c r="I120" s="54" t="e">
        <f t="shared" si="62"/>
        <v>#DIV/0!</v>
      </c>
    </row>
    <row r="121" spans="1:9" ht="30">
      <c r="A121" s="23"/>
      <c r="B121" s="42" t="s">
        <v>259</v>
      </c>
      <c r="C121" s="26">
        <v>0</v>
      </c>
      <c r="D121" s="26">
        <v>0</v>
      </c>
      <c r="E121" s="26">
        <v>0</v>
      </c>
      <c r="F121" s="26">
        <v>0</v>
      </c>
      <c r="G121" s="54" t="s">
        <v>212</v>
      </c>
      <c r="H121" s="58" t="s">
        <v>212</v>
      </c>
      <c r="I121" s="54" t="s">
        <v>212</v>
      </c>
    </row>
    <row r="122" spans="1:9" ht="15.75">
      <c r="A122" s="31" t="s">
        <v>201</v>
      </c>
      <c r="B122" s="44" t="s">
        <v>139</v>
      </c>
      <c r="C122" s="33">
        <f>C123+C132</f>
        <v>16507.5</v>
      </c>
      <c r="D122" s="33">
        <f t="shared" ref="D122:F122" si="63">D123+D132</f>
        <v>41564.9</v>
      </c>
      <c r="E122" s="33">
        <f t="shared" si="63"/>
        <v>43162.8</v>
      </c>
      <c r="F122" s="33">
        <f t="shared" si="63"/>
        <v>24395.499999999996</v>
      </c>
      <c r="G122" s="52">
        <f t="shared" si="41"/>
        <v>58.692550685794977</v>
      </c>
      <c r="H122" s="33">
        <f t="shared" si="42"/>
        <v>56.519734586264079</v>
      </c>
      <c r="I122" s="52">
        <f t="shared" si="43"/>
        <v>147.78434045130999</v>
      </c>
    </row>
    <row r="123" spans="1:9" ht="15.75">
      <c r="A123" s="23" t="s">
        <v>202</v>
      </c>
      <c r="B123" s="38" t="s">
        <v>140</v>
      </c>
      <c r="C123" s="13">
        <f>SUM(C124:C131)</f>
        <v>12685.1</v>
      </c>
      <c r="D123" s="13">
        <f t="shared" ref="D123:F123" si="64">SUM(D124:D131)</f>
        <v>33541.800000000003</v>
      </c>
      <c r="E123" s="13">
        <f t="shared" si="64"/>
        <v>35280.700000000004</v>
      </c>
      <c r="F123" s="13">
        <f t="shared" si="64"/>
        <v>20074.999999999996</v>
      </c>
      <c r="G123" s="52">
        <f t="shared" si="41"/>
        <v>59.850693761217336</v>
      </c>
      <c r="H123" s="33">
        <f t="shared" si="42"/>
        <v>56.900798453545406</v>
      </c>
      <c r="I123" s="52">
        <f t="shared" si="43"/>
        <v>158.25653719718406</v>
      </c>
    </row>
    <row r="124" spans="1:9" ht="28.5" customHeight="1">
      <c r="A124" s="23"/>
      <c r="B124" s="42" t="s">
        <v>141</v>
      </c>
      <c r="C124" s="26">
        <v>8986.7999999999993</v>
      </c>
      <c r="D124" s="26">
        <v>18966.8</v>
      </c>
      <c r="E124" s="26">
        <v>19088.3</v>
      </c>
      <c r="F124" s="26">
        <v>10082.9</v>
      </c>
      <c r="G124" s="54">
        <f t="shared" si="41"/>
        <v>53.160786215914122</v>
      </c>
      <c r="H124" s="58">
        <f t="shared" si="42"/>
        <v>52.822409538827451</v>
      </c>
      <c r="I124" s="54">
        <f t="shared" si="43"/>
        <v>112.19677749588286</v>
      </c>
    </row>
    <row r="125" spans="1:9" ht="31.5">
      <c r="A125" s="23"/>
      <c r="B125" s="42" t="s">
        <v>142</v>
      </c>
      <c r="C125" s="26">
        <v>1489.7</v>
      </c>
      <c r="D125" s="26">
        <v>9099.5</v>
      </c>
      <c r="E125" s="26">
        <v>9099.5</v>
      </c>
      <c r="F125" s="26">
        <v>6274.7</v>
      </c>
      <c r="G125" s="54">
        <f t="shared" si="41"/>
        <v>68.956536073410618</v>
      </c>
      <c r="H125" s="58">
        <f t="shared" si="42"/>
        <v>68.956536073410618</v>
      </c>
      <c r="I125" s="54" t="s">
        <v>272</v>
      </c>
    </row>
    <row r="126" spans="1:9" ht="15.75">
      <c r="A126" s="23"/>
      <c r="B126" s="42" t="s">
        <v>143</v>
      </c>
      <c r="C126" s="26">
        <v>1568.1</v>
      </c>
      <c r="D126" s="26">
        <v>4101.6000000000004</v>
      </c>
      <c r="E126" s="26">
        <v>4101.6000000000004</v>
      </c>
      <c r="F126" s="26">
        <v>1947.1</v>
      </c>
      <c r="G126" s="54">
        <f t="shared" si="41"/>
        <v>47.471718353813145</v>
      </c>
      <c r="H126" s="58">
        <f t="shared" si="42"/>
        <v>47.471718353813145</v>
      </c>
      <c r="I126" s="54">
        <f t="shared" si="43"/>
        <v>124.16937695300045</v>
      </c>
    </row>
    <row r="127" spans="1:9" ht="31.5">
      <c r="A127" s="23"/>
      <c r="B127" s="42" t="s">
        <v>144</v>
      </c>
      <c r="C127" s="26">
        <v>223.5</v>
      </c>
      <c r="D127" s="26">
        <v>490</v>
      </c>
      <c r="E127" s="26">
        <v>663.1</v>
      </c>
      <c r="F127" s="26">
        <v>449.6</v>
      </c>
      <c r="G127" s="54">
        <f t="shared" si="41"/>
        <v>91.755102040816325</v>
      </c>
      <c r="H127" s="58">
        <f t="shared" si="42"/>
        <v>67.802744684059718</v>
      </c>
      <c r="I127" s="54" t="s">
        <v>267</v>
      </c>
    </row>
    <row r="128" spans="1:9" ht="29.25" customHeight="1">
      <c r="A128" s="23"/>
      <c r="B128" s="42" t="s">
        <v>145</v>
      </c>
      <c r="C128" s="26">
        <v>208.1</v>
      </c>
      <c r="D128" s="26">
        <v>883.9</v>
      </c>
      <c r="E128" s="26">
        <v>883.9</v>
      </c>
      <c r="F128" s="26">
        <v>784.7</v>
      </c>
      <c r="G128" s="54">
        <f t="shared" si="41"/>
        <v>88.777010974092093</v>
      </c>
      <c r="H128" s="58">
        <f t="shared" si="42"/>
        <v>88.777010974092093</v>
      </c>
      <c r="I128" s="54" t="s">
        <v>274</v>
      </c>
    </row>
    <row r="129" spans="1:9" ht="29.25" customHeight="1">
      <c r="A129" s="23"/>
      <c r="B129" s="42" t="s">
        <v>100</v>
      </c>
      <c r="C129" s="26">
        <v>58.3</v>
      </c>
      <c r="D129" s="26">
        <v>0</v>
      </c>
      <c r="E129" s="26">
        <v>894.3</v>
      </c>
      <c r="F129" s="26">
        <v>436</v>
      </c>
      <c r="G129" s="54" t="s">
        <v>212</v>
      </c>
      <c r="H129" s="58">
        <f t="shared" ref="H129:H131" si="65">F129/E129*100</f>
        <v>48.75321480487532</v>
      </c>
      <c r="I129" s="54" t="s">
        <v>275</v>
      </c>
    </row>
    <row r="130" spans="1:9" ht="28.5" customHeight="1">
      <c r="A130" s="23"/>
      <c r="B130" s="42" t="s">
        <v>260</v>
      </c>
      <c r="C130" s="26">
        <v>150.6</v>
      </c>
      <c r="D130" s="26">
        <v>0</v>
      </c>
      <c r="E130" s="26">
        <v>160</v>
      </c>
      <c r="F130" s="26">
        <v>100</v>
      </c>
      <c r="G130" s="54" t="s">
        <v>212</v>
      </c>
      <c r="H130" s="58">
        <f t="shared" si="65"/>
        <v>62.5</v>
      </c>
      <c r="I130" s="54">
        <f t="shared" ref="I130" si="66">F130/C130*100</f>
        <v>66.401062416998684</v>
      </c>
    </row>
    <row r="131" spans="1:9" ht="30" customHeight="1">
      <c r="A131" s="23"/>
      <c r="B131" s="42" t="s">
        <v>259</v>
      </c>
      <c r="C131" s="26"/>
      <c r="D131" s="26">
        <v>0</v>
      </c>
      <c r="E131" s="26">
        <v>390</v>
      </c>
      <c r="F131" s="26">
        <v>0</v>
      </c>
      <c r="G131" s="54" t="s">
        <v>212</v>
      </c>
      <c r="H131" s="58">
        <f t="shared" si="65"/>
        <v>0</v>
      </c>
      <c r="I131" s="54" t="s">
        <v>212</v>
      </c>
    </row>
    <row r="132" spans="1:9" ht="15.75">
      <c r="A132" s="23" t="s">
        <v>203</v>
      </c>
      <c r="B132" s="38" t="s">
        <v>146</v>
      </c>
      <c r="C132" s="13">
        <f>SUM(C133:C135)</f>
        <v>3822.4</v>
      </c>
      <c r="D132" s="13">
        <f t="shared" ref="D132:F132" si="67">SUM(D133:D135)</f>
        <v>8023.0999999999995</v>
      </c>
      <c r="E132" s="13">
        <f t="shared" si="67"/>
        <v>7882.1</v>
      </c>
      <c r="F132" s="13">
        <f t="shared" si="67"/>
        <v>4320.5</v>
      </c>
      <c r="G132" s="52">
        <f t="shared" si="41"/>
        <v>53.850755942216857</v>
      </c>
      <c r="H132" s="33">
        <f t="shared" si="42"/>
        <v>54.814072391875257</v>
      </c>
      <c r="I132" s="52">
        <f t="shared" si="43"/>
        <v>113.03107994976978</v>
      </c>
    </row>
    <row r="133" spans="1:9" ht="29.25" customHeight="1">
      <c r="A133" s="22"/>
      <c r="B133" s="42" t="s">
        <v>147</v>
      </c>
      <c r="C133" s="26">
        <v>1894.4</v>
      </c>
      <c r="D133" s="26">
        <v>3789.7</v>
      </c>
      <c r="E133" s="26">
        <v>3869.7</v>
      </c>
      <c r="F133" s="26">
        <v>2368.1</v>
      </c>
      <c r="G133" s="54">
        <f t="shared" si="41"/>
        <v>62.48779586774679</v>
      </c>
      <c r="H133" s="58">
        <f t="shared" si="42"/>
        <v>61.195958343024003</v>
      </c>
      <c r="I133" s="54">
        <f t="shared" si="43"/>
        <v>125.00527871621621</v>
      </c>
    </row>
    <row r="134" spans="1:9" ht="76.5" hidden="1" customHeight="1">
      <c r="A134" s="22"/>
      <c r="B134" s="41" t="s">
        <v>214</v>
      </c>
      <c r="C134" s="26">
        <v>0</v>
      </c>
      <c r="D134" s="26">
        <v>0</v>
      </c>
      <c r="E134" s="26">
        <v>0</v>
      </c>
      <c r="F134" s="26">
        <v>0</v>
      </c>
      <c r="G134" s="54" t="e">
        <f t="shared" ref="G134" si="68">F134/D134*100</f>
        <v>#DIV/0!</v>
      </c>
      <c r="H134" s="58" t="e">
        <f t="shared" ref="H134" si="69">F134/E134*100</f>
        <v>#DIV/0!</v>
      </c>
      <c r="I134" s="54" t="e">
        <f t="shared" ref="I134" si="70">F134/C134*100</f>
        <v>#DIV/0!</v>
      </c>
    </row>
    <row r="135" spans="1:9" ht="15.75">
      <c r="A135" s="22"/>
      <c r="B135" s="42" t="s">
        <v>148</v>
      </c>
      <c r="C135" s="26">
        <v>1928</v>
      </c>
      <c r="D135" s="26">
        <v>4233.3999999999996</v>
      </c>
      <c r="E135" s="26">
        <v>4012.4</v>
      </c>
      <c r="F135" s="26">
        <v>1952.4</v>
      </c>
      <c r="G135" s="54">
        <f t="shared" si="41"/>
        <v>46.118958756555024</v>
      </c>
      <c r="H135" s="58">
        <f t="shared" si="42"/>
        <v>48.65915661449506</v>
      </c>
      <c r="I135" s="54">
        <f t="shared" si="43"/>
        <v>101.2655601659751</v>
      </c>
    </row>
    <row r="136" spans="1:9" ht="15.75">
      <c r="A136" s="31" t="s">
        <v>205</v>
      </c>
      <c r="B136" s="44" t="s">
        <v>149</v>
      </c>
      <c r="C136" s="33">
        <f>C137+C139+C144+C154</f>
        <v>17730.899999999998</v>
      </c>
      <c r="D136" s="33">
        <f t="shared" ref="D136:F136" si="71">D137+D139+D144+D154</f>
        <v>37732.699999999997</v>
      </c>
      <c r="E136" s="33">
        <f t="shared" si="71"/>
        <v>60199.3</v>
      </c>
      <c r="F136" s="33">
        <f t="shared" si="71"/>
        <v>15509.199999999999</v>
      </c>
      <c r="G136" s="52">
        <f t="shared" si="41"/>
        <v>41.102810029496965</v>
      </c>
      <c r="H136" s="33">
        <f t="shared" si="42"/>
        <v>25.763090268491489</v>
      </c>
      <c r="I136" s="52">
        <f t="shared" si="43"/>
        <v>87.46989718514007</v>
      </c>
    </row>
    <row r="137" spans="1:9" ht="15.75">
      <c r="A137" s="23" t="s">
        <v>204</v>
      </c>
      <c r="B137" s="38" t="s">
        <v>150</v>
      </c>
      <c r="C137" s="13">
        <f>C138</f>
        <v>2562.6</v>
      </c>
      <c r="D137" s="13">
        <f t="shared" ref="D137:F137" si="72">D138</f>
        <v>5383.1</v>
      </c>
      <c r="E137" s="13">
        <f t="shared" si="72"/>
        <v>5383.1</v>
      </c>
      <c r="F137" s="13">
        <f t="shared" si="72"/>
        <v>1895.6</v>
      </c>
      <c r="G137" s="52">
        <f t="shared" si="41"/>
        <v>35.213910200442122</v>
      </c>
      <c r="H137" s="33">
        <f t="shared" si="42"/>
        <v>35.213910200442122</v>
      </c>
      <c r="I137" s="52">
        <f t="shared" si="43"/>
        <v>73.97174744400219</v>
      </c>
    </row>
    <row r="138" spans="1:9" ht="15.75">
      <c r="A138" s="23"/>
      <c r="B138" s="42" t="s">
        <v>151</v>
      </c>
      <c r="C138" s="26">
        <v>2562.6</v>
      </c>
      <c r="D138" s="26">
        <v>5383.1</v>
      </c>
      <c r="E138" s="26">
        <v>5383.1</v>
      </c>
      <c r="F138" s="26">
        <v>1895.6</v>
      </c>
      <c r="G138" s="54">
        <f t="shared" si="41"/>
        <v>35.213910200442122</v>
      </c>
      <c r="H138" s="58">
        <f t="shared" si="42"/>
        <v>35.213910200442122</v>
      </c>
      <c r="I138" s="54">
        <f t="shared" si="43"/>
        <v>73.97174744400219</v>
      </c>
    </row>
    <row r="139" spans="1:9" ht="31.5">
      <c r="A139" s="23">
        <v>1003</v>
      </c>
      <c r="B139" s="38" t="s">
        <v>152</v>
      </c>
      <c r="C139" s="13">
        <f>SUM(C140:C143)</f>
        <v>51</v>
      </c>
      <c r="D139" s="13">
        <f t="shared" ref="D139:F139" si="73">SUM(D140:D143)</f>
        <v>764</v>
      </c>
      <c r="E139" s="13">
        <f t="shared" si="73"/>
        <v>4539</v>
      </c>
      <c r="F139" s="13">
        <f t="shared" si="73"/>
        <v>2216.9</v>
      </c>
      <c r="G139" s="56" t="s">
        <v>254</v>
      </c>
      <c r="H139" s="33">
        <f t="shared" ref="H139:H173" si="74">F139/E139*100</f>
        <v>48.841154439303814</v>
      </c>
      <c r="I139" s="56" t="s">
        <v>276</v>
      </c>
    </row>
    <row r="140" spans="1:9" ht="15.75">
      <c r="A140" s="23"/>
      <c r="B140" s="42" t="s">
        <v>153</v>
      </c>
      <c r="C140" s="26">
        <v>0</v>
      </c>
      <c r="D140" s="26">
        <v>40</v>
      </c>
      <c r="E140" s="26">
        <v>40</v>
      </c>
      <c r="F140" s="26">
        <v>0</v>
      </c>
      <c r="G140" s="54">
        <f t="shared" ref="G140:G173" si="75">F140/D140*100</f>
        <v>0</v>
      </c>
      <c r="H140" s="58">
        <f t="shared" si="74"/>
        <v>0</v>
      </c>
      <c r="I140" s="55" t="s">
        <v>212</v>
      </c>
    </row>
    <row r="141" spans="1:9" ht="30">
      <c r="A141" s="23"/>
      <c r="B141" s="42" t="s">
        <v>154</v>
      </c>
      <c r="C141" s="26">
        <v>12</v>
      </c>
      <c r="D141" s="26">
        <v>24</v>
      </c>
      <c r="E141" s="26">
        <v>24</v>
      </c>
      <c r="F141" s="26">
        <v>8</v>
      </c>
      <c r="G141" s="54">
        <f t="shared" si="75"/>
        <v>33.333333333333329</v>
      </c>
      <c r="H141" s="58">
        <f t="shared" si="74"/>
        <v>33.333333333333329</v>
      </c>
      <c r="I141" s="54">
        <f t="shared" ref="I141:I173" si="76">F141/C141*100</f>
        <v>66.666666666666657</v>
      </c>
    </row>
    <row r="142" spans="1:9" ht="15.75">
      <c r="A142" s="23"/>
      <c r="B142" s="42" t="s">
        <v>211</v>
      </c>
      <c r="C142" s="26">
        <v>39</v>
      </c>
      <c r="D142" s="26">
        <v>0</v>
      </c>
      <c r="E142" s="26">
        <v>75</v>
      </c>
      <c r="F142" s="26">
        <v>75</v>
      </c>
      <c r="G142" s="54" t="s">
        <v>212</v>
      </c>
      <c r="H142" s="58">
        <f t="shared" ref="H142:H143" si="77">F142/E142*100</f>
        <v>100</v>
      </c>
      <c r="I142" s="54">
        <f t="shared" ref="I142" si="78">F142/C142*100</f>
        <v>192.30769230769232</v>
      </c>
    </row>
    <row r="143" spans="1:9" ht="31.5">
      <c r="A143" s="23"/>
      <c r="B143" s="42" t="s">
        <v>155</v>
      </c>
      <c r="C143" s="15">
        <v>0</v>
      </c>
      <c r="D143" s="15">
        <v>700</v>
      </c>
      <c r="E143" s="15">
        <v>4400</v>
      </c>
      <c r="F143" s="15">
        <v>2133.9</v>
      </c>
      <c r="G143" s="54" t="s">
        <v>254</v>
      </c>
      <c r="H143" s="58">
        <f t="shared" si="77"/>
        <v>48.497727272727275</v>
      </c>
      <c r="I143" s="54" t="s">
        <v>212</v>
      </c>
    </row>
    <row r="144" spans="1:9" ht="15.75">
      <c r="A144" s="23">
        <v>1004</v>
      </c>
      <c r="B144" s="38" t="s">
        <v>156</v>
      </c>
      <c r="C144" s="13">
        <f>SUM(C145:C153)</f>
        <v>14184.099999999999</v>
      </c>
      <c r="D144" s="13">
        <f t="shared" ref="D144:F144" si="79">SUM(D145:D153)</f>
        <v>28739.699999999997</v>
      </c>
      <c r="E144" s="13">
        <f>SUM(E145:E153)</f>
        <v>47127.3</v>
      </c>
      <c r="F144" s="13">
        <f t="shared" si="79"/>
        <v>10392.4</v>
      </c>
      <c r="G144" s="52">
        <f t="shared" si="75"/>
        <v>36.16043312908625</v>
      </c>
      <c r="H144" s="33">
        <f t="shared" si="74"/>
        <v>22.051761929921721</v>
      </c>
      <c r="I144" s="52">
        <f t="shared" si="76"/>
        <v>73.267954963656493</v>
      </c>
    </row>
    <row r="145" spans="1:9" ht="30">
      <c r="A145" s="23"/>
      <c r="B145" s="42" t="s">
        <v>157</v>
      </c>
      <c r="C145" s="26">
        <v>4286.7</v>
      </c>
      <c r="D145" s="26">
        <v>4298.3</v>
      </c>
      <c r="E145" s="36">
        <v>5516.3</v>
      </c>
      <c r="F145" s="26">
        <v>0</v>
      </c>
      <c r="G145" s="54">
        <f t="shared" si="75"/>
        <v>0</v>
      </c>
      <c r="H145" s="58">
        <f t="shared" si="74"/>
        <v>0</v>
      </c>
      <c r="I145" s="54">
        <f t="shared" si="76"/>
        <v>0</v>
      </c>
    </row>
    <row r="146" spans="1:9" ht="26.25" customHeight="1">
      <c r="A146" s="23"/>
      <c r="B146" s="42" t="s">
        <v>282</v>
      </c>
      <c r="C146" s="26">
        <v>0</v>
      </c>
      <c r="D146" s="26">
        <v>2570.3000000000002</v>
      </c>
      <c r="E146" s="36">
        <v>2570.3000000000002</v>
      </c>
      <c r="F146" s="26">
        <v>1369.3</v>
      </c>
      <c r="G146" s="54">
        <f t="shared" ref="G146:G153" si="80">F146/D146*100</f>
        <v>53.273936894525932</v>
      </c>
      <c r="H146" s="58">
        <f t="shared" ref="H146:H153" si="81">F146/E146*100</f>
        <v>53.273936894525932</v>
      </c>
      <c r="I146" s="54" t="s">
        <v>212</v>
      </c>
    </row>
    <row r="147" spans="1:9" ht="30">
      <c r="A147" s="23"/>
      <c r="B147" s="42" t="s">
        <v>158</v>
      </c>
      <c r="C147" s="26">
        <v>4250.1000000000004</v>
      </c>
      <c r="D147" s="26">
        <v>12080.5</v>
      </c>
      <c r="E147" s="36">
        <v>12080.5</v>
      </c>
      <c r="F147" s="26">
        <v>3924.4</v>
      </c>
      <c r="G147" s="54">
        <f t="shared" si="80"/>
        <v>32.485410372087244</v>
      </c>
      <c r="H147" s="58">
        <f t="shared" si="81"/>
        <v>32.485410372087244</v>
      </c>
      <c r="I147" s="54">
        <f t="shared" ref="I147:I153" si="82">F147/C147*100</f>
        <v>92.336650902331712</v>
      </c>
    </row>
    <row r="148" spans="1:9" ht="18.75" customHeight="1">
      <c r="A148" s="23"/>
      <c r="B148" s="42" t="s">
        <v>159</v>
      </c>
      <c r="C148" s="26">
        <v>93.5</v>
      </c>
      <c r="D148" s="26">
        <v>0</v>
      </c>
      <c r="E148" s="36">
        <v>0</v>
      </c>
      <c r="F148" s="26">
        <v>0</v>
      </c>
      <c r="G148" s="54" t="s">
        <v>212</v>
      </c>
      <c r="H148" s="58" t="s">
        <v>212</v>
      </c>
      <c r="I148" s="54">
        <f t="shared" si="82"/>
        <v>0</v>
      </c>
    </row>
    <row r="149" spans="1:9" ht="45.75" customHeight="1">
      <c r="A149" s="23"/>
      <c r="B149" s="42" t="s">
        <v>160</v>
      </c>
      <c r="C149" s="26">
        <v>0</v>
      </c>
      <c r="D149" s="26">
        <v>50</v>
      </c>
      <c r="E149" s="36">
        <v>50</v>
      </c>
      <c r="F149" s="26">
        <v>0</v>
      </c>
      <c r="G149" s="54">
        <f t="shared" si="80"/>
        <v>0</v>
      </c>
      <c r="H149" s="58">
        <f t="shared" si="81"/>
        <v>0</v>
      </c>
      <c r="I149" s="54" t="s">
        <v>212</v>
      </c>
    </row>
    <row r="150" spans="1:9" ht="30">
      <c r="A150" s="23"/>
      <c r="B150" s="42" t="s">
        <v>161</v>
      </c>
      <c r="C150" s="26">
        <v>50</v>
      </c>
      <c r="D150" s="26">
        <v>150</v>
      </c>
      <c r="E150" s="36">
        <v>150</v>
      </c>
      <c r="F150" s="26">
        <v>0</v>
      </c>
      <c r="G150" s="54">
        <f t="shared" si="80"/>
        <v>0</v>
      </c>
      <c r="H150" s="58">
        <f t="shared" si="81"/>
        <v>0</v>
      </c>
      <c r="I150" s="54">
        <f t="shared" si="82"/>
        <v>0</v>
      </c>
    </row>
    <row r="151" spans="1:9" ht="60.75" customHeight="1">
      <c r="A151" s="23"/>
      <c r="B151" s="42" t="s">
        <v>233</v>
      </c>
      <c r="C151" s="26">
        <v>0</v>
      </c>
      <c r="D151" s="26">
        <v>1218</v>
      </c>
      <c r="E151" s="36">
        <v>18387.599999999999</v>
      </c>
      <c r="F151" s="26">
        <v>0</v>
      </c>
      <c r="G151" s="54">
        <f t="shared" si="80"/>
        <v>0</v>
      </c>
      <c r="H151" s="58">
        <f t="shared" si="81"/>
        <v>0</v>
      </c>
      <c r="I151" s="54" t="s">
        <v>212</v>
      </c>
    </row>
    <row r="152" spans="1:9" ht="16.5" customHeight="1">
      <c r="A152" s="23"/>
      <c r="B152" s="42" t="s">
        <v>162</v>
      </c>
      <c r="C152" s="26">
        <v>12</v>
      </c>
      <c r="D152" s="26">
        <v>24.3</v>
      </c>
      <c r="E152" s="36">
        <v>24.3</v>
      </c>
      <c r="F152" s="26">
        <v>9</v>
      </c>
      <c r="G152" s="54">
        <f t="shared" si="80"/>
        <v>37.037037037037038</v>
      </c>
      <c r="H152" s="58">
        <f t="shared" si="81"/>
        <v>37.037037037037038</v>
      </c>
      <c r="I152" s="54">
        <f t="shared" si="82"/>
        <v>75</v>
      </c>
    </row>
    <row r="153" spans="1:9" ht="30">
      <c r="A153" s="23"/>
      <c r="B153" s="42" t="s">
        <v>163</v>
      </c>
      <c r="C153" s="26">
        <v>5491.8</v>
      </c>
      <c r="D153" s="26">
        <v>8348.2999999999993</v>
      </c>
      <c r="E153" s="36">
        <v>8348.2999999999993</v>
      </c>
      <c r="F153" s="26">
        <v>5089.7</v>
      </c>
      <c r="G153" s="54">
        <f t="shared" si="80"/>
        <v>60.96690344141922</v>
      </c>
      <c r="H153" s="58">
        <f t="shared" si="81"/>
        <v>60.96690344141922</v>
      </c>
      <c r="I153" s="54">
        <f t="shared" si="82"/>
        <v>92.678174733238635</v>
      </c>
    </row>
    <row r="154" spans="1:9" ht="15.75">
      <c r="A154" s="23">
        <v>1006</v>
      </c>
      <c r="B154" s="38" t="s">
        <v>164</v>
      </c>
      <c r="C154" s="13">
        <f>C155</f>
        <v>933.2</v>
      </c>
      <c r="D154" s="13">
        <f t="shared" ref="D154" si="83">D155</f>
        <v>2845.9</v>
      </c>
      <c r="E154" s="13">
        <f>SUM(E155:E156)</f>
        <v>3149.9</v>
      </c>
      <c r="F154" s="13">
        <f>SUM(F155:F156)</f>
        <v>1004.3</v>
      </c>
      <c r="G154" s="52">
        <f t="shared" si="75"/>
        <v>35.2893636459468</v>
      </c>
      <c r="H154" s="33">
        <f t="shared" si="74"/>
        <v>31.883551858789165</v>
      </c>
      <c r="I154" s="52">
        <f t="shared" si="76"/>
        <v>107.61894556365195</v>
      </c>
    </row>
    <row r="155" spans="1:9" ht="15.75">
      <c r="A155" s="23"/>
      <c r="B155" s="42" t="s">
        <v>165</v>
      </c>
      <c r="C155" s="26">
        <v>933.2</v>
      </c>
      <c r="D155" s="26">
        <v>2845.9</v>
      </c>
      <c r="E155" s="26">
        <v>3130.9</v>
      </c>
      <c r="F155" s="26">
        <v>1004.3</v>
      </c>
      <c r="G155" s="54">
        <f t="shared" si="75"/>
        <v>35.2893636459468</v>
      </c>
      <c r="H155" s="58">
        <f t="shared" si="74"/>
        <v>32.077038551215303</v>
      </c>
      <c r="I155" s="54">
        <f t="shared" si="76"/>
        <v>107.61894556365195</v>
      </c>
    </row>
    <row r="156" spans="1:9" ht="45">
      <c r="A156" s="23"/>
      <c r="B156" s="42" t="s">
        <v>221</v>
      </c>
      <c r="C156" s="26">
        <v>0</v>
      </c>
      <c r="D156" s="26">
        <v>0</v>
      </c>
      <c r="E156" s="26">
        <v>19</v>
      </c>
      <c r="F156" s="26">
        <v>0</v>
      </c>
      <c r="G156" s="54" t="s">
        <v>212</v>
      </c>
      <c r="H156" s="58">
        <f t="shared" si="74"/>
        <v>0</v>
      </c>
      <c r="I156" s="54" t="s">
        <v>212</v>
      </c>
    </row>
    <row r="157" spans="1:9" ht="26.25" customHeight="1">
      <c r="A157" s="31">
        <v>11</v>
      </c>
      <c r="B157" s="44" t="s">
        <v>166</v>
      </c>
      <c r="C157" s="33">
        <f>C158</f>
        <v>12425</v>
      </c>
      <c r="D157" s="33">
        <f t="shared" ref="D157:F157" si="84">D158</f>
        <v>29253</v>
      </c>
      <c r="E157" s="33">
        <f t="shared" si="84"/>
        <v>37085.300000000003</v>
      </c>
      <c r="F157" s="33">
        <f t="shared" si="84"/>
        <v>16424.400000000001</v>
      </c>
      <c r="G157" s="52">
        <f t="shared" si="75"/>
        <v>56.146036303968827</v>
      </c>
      <c r="H157" s="33">
        <f t="shared" si="74"/>
        <v>44.288168088164312</v>
      </c>
      <c r="I157" s="52">
        <f t="shared" si="76"/>
        <v>132.18832997987928</v>
      </c>
    </row>
    <row r="158" spans="1:9" ht="26.25" customHeight="1">
      <c r="A158" s="23">
        <v>1102</v>
      </c>
      <c r="B158" s="38" t="s">
        <v>167</v>
      </c>
      <c r="C158" s="13">
        <f>SUM(C159:C170)</f>
        <v>12425</v>
      </c>
      <c r="D158" s="13">
        <f t="shared" ref="D158:F158" si="85">SUM(D159:D170)</f>
        <v>29253</v>
      </c>
      <c r="E158" s="13">
        <f t="shared" si="85"/>
        <v>37085.300000000003</v>
      </c>
      <c r="F158" s="13">
        <f t="shared" si="85"/>
        <v>16424.400000000001</v>
      </c>
      <c r="G158" s="52">
        <f t="shared" si="75"/>
        <v>56.146036303968827</v>
      </c>
      <c r="H158" s="33">
        <f t="shared" si="74"/>
        <v>44.288168088164312</v>
      </c>
      <c r="I158" s="52">
        <f t="shared" si="76"/>
        <v>132.18832997987928</v>
      </c>
    </row>
    <row r="159" spans="1:9" ht="45" customHeight="1">
      <c r="A159" s="23"/>
      <c r="B159" s="42" t="s">
        <v>168</v>
      </c>
      <c r="C159" s="26">
        <v>5366.1</v>
      </c>
      <c r="D159" s="26">
        <v>0</v>
      </c>
      <c r="E159" s="26">
        <v>0</v>
      </c>
      <c r="F159" s="26">
        <v>0</v>
      </c>
      <c r="G159" s="54" t="s">
        <v>212</v>
      </c>
      <c r="H159" s="58" t="s">
        <v>212</v>
      </c>
      <c r="I159" s="54">
        <f t="shared" ref="I159" si="86">F159/C159*100</f>
        <v>0</v>
      </c>
    </row>
    <row r="160" spans="1:9" ht="42" customHeight="1">
      <c r="A160" s="22"/>
      <c r="B160" s="42" t="s">
        <v>169</v>
      </c>
      <c r="C160" s="26">
        <v>5985.9</v>
      </c>
      <c r="D160" s="26">
        <v>11651.4</v>
      </c>
      <c r="E160" s="26">
        <v>11310.1</v>
      </c>
      <c r="F160" s="26">
        <v>7627.9</v>
      </c>
      <c r="G160" s="54">
        <f t="shared" si="75"/>
        <v>65.46766912130731</v>
      </c>
      <c r="H160" s="58">
        <f t="shared" si="74"/>
        <v>67.443258680294591</v>
      </c>
      <c r="I160" s="54">
        <f t="shared" si="76"/>
        <v>127.43112982174777</v>
      </c>
    </row>
    <row r="161" spans="1:9" ht="30" customHeight="1">
      <c r="A161" s="22"/>
      <c r="B161" s="42" t="s">
        <v>170</v>
      </c>
      <c r="C161" s="26">
        <v>699.2</v>
      </c>
      <c r="D161" s="26">
        <v>850</v>
      </c>
      <c r="E161" s="26">
        <v>603.70000000000005</v>
      </c>
      <c r="F161" s="26">
        <v>521</v>
      </c>
      <c r="G161" s="54">
        <f t="shared" si="75"/>
        <v>61.294117647058819</v>
      </c>
      <c r="H161" s="58">
        <f t="shared" si="74"/>
        <v>86.301142951797232</v>
      </c>
      <c r="I161" s="54">
        <f t="shared" si="76"/>
        <v>74.513729977116711</v>
      </c>
    </row>
    <row r="162" spans="1:9" ht="28.5" customHeight="1">
      <c r="A162" s="22"/>
      <c r="B162" s="42" t="s">
        <v>171</v>
      </c>
      <c r="C162" s="26">
        <v>97.8</v>
      </c>
      <c r="D162" s="26">
        <v>500</v>
      </c>
      <c r="E162" s="26">
        <v>500</v>
      </c>
      <c r="F162" s="26">
        <v>195.1</v>
      </c>
      <c r="G162" s="54">
        <f t="shared" si="75"/>
        <v>39.019999999999996</v>
      </c>
      <c r="H162" s="58">
        <f t="shared" si="74"/>
        <v>39.019999999999996</v>
      </c>
      <c r="I162" s="54">
        <f t="shared" si="76"/>
        <v>199.48875255623722</v>
      </c>
    </row>
    <row r="163" spans="1:9" ht="43.5" customHeight="1">
      <c r="A163" s="22"/>
      <c r="B163" s="42" t="s">
        <v>234</v>
      </c>
      <c r="C163" s="26">
        <v>0</v>
      </c>
      <c r="D163" s="26">
        <v>0</v>
      </c>
      <c r="E163" s="26">
        <v>5345</v>
      </c>
      <c r="F163" s="26">
        <v>774.5</v>
      </c>
      <c r="G163" s="54" t="s">
        <v>212</v>
      </c>
      <c r="H163" s="58">
        <f t="shared" ref="H163:H170" si="87">F163/E163*100</f>
        <v>14.490177736202059</v>
      </c>
      <c r="I163" s="54" t="s">
        <v>212</v>
      </c>
    </row>
    <row r="164" spans="1:9" ht="16.5" customHeight="1">
      <c r="A164" s="22"/>
      <c r="B164" s="42" t="s">
        <v>239</v>
      </c>
      <c r="C164" s="26">
        <v>0</v>
      </c>
      <c r="D164" s="26">
        <v>845</v>
      </c>
      <c r="E164" s="26">
        <v>0</v>
      </c>
      <c r="F164" s="26">
        <v>0</v>
      </c>
      <c r="G164" s="54">
        <f t="shared" ref="G164:G166" si="88">F164/D164*100</f>
        <v>0</v>
      </c>
      <c r="H164" s="58" t="s">
        <v>212</v>
      </c>
      <c r="I164" s="54" t="s">
        <v>212</v>
      </c>
    </row>
    <row r="165" spans="1:9" ht="15.75">
      <c r="A165" s="22"/>
      <c r="B165" s="42" t="s">
        <v>172</v>
      </c>
      <c r="C165" s="26">
        <v>109</v>
      </c>
      <c r="D165" s="26">
        <v>0</v>
      </c>
      <c r="E165" s="26">
        <v>0</v>
      </c>
      <c r="F165" s="26">
        <v>0</v>
      </c>
      <c r="G165" s="54" t="s">
        <v>212</v>
      </c>
      <c r="H165" s="58" t="s">
        <v>212</v>
      </c>
      <c r="I165" s="54">
        <f t="shared" ref="I165:I170" si="89">F165/C165*100</f>
        <v>0</v>
      </c>
    </row>
    <row r="166" spans="1:9" ht="30">
      <c r="A166" s="22"/>
      <c r="B166" s="42" t="s">
        <v>235</v>
      </c>
      <c r="C166" s="26">
        <v>0</v>
      </c>
      <c r="D166" s="26">
        <v>15406.6</v>
      </c>
      <c r="E166" s="26">
        <v>15766.9</v>
      </c>
      <c r="F166" s="26">
        <v>7241.9</v>
      </c>
      <c r="G166" s="54">
        <f t="shared" si="88"/>
        <v>47.005179598353948</v>
      </c>
      <c r="H166" s="58">
        <f t="shared" si="87"/>
        <v>45.931032733130799</v>
      </c>
      <c r="I166" s="54" t="s">
        <v>212</v>
      </c>
    </row>
    <row r="167" spans="1:9" ht="15.75">
      <c r="A167" s="22"/>
      <c r="B167" s="42" t="s">
        <v>262</v>
      </c>
      <c r="C167" s="26">
        <v>0</v>
      </c>
      <c r="D167" s="26">
        <v>0</v>
      </c>
      <c r="E167" s="26">
        <v>8</v>
      </c>
      <c r="F167" s="26">
        <v>0</v>
      </c>
      <c r="G167" s="54" t="s">
        <v>212</v>
      </c>
      <c r="H167" s="58">
        <f t="shared" si="87"/>
        <v>0</v>
      </c>
      <c r="I167" s="54" t="s">
        <v>212</v>
      </c>
    </row>
    <row r="168" spans="1:9" ht="75">
      <c r="A168" s="22"/>
      <c r="B168" s="42" t="s">
        <v>263</v>
      </c>
      <c r="C168" s="26">
        <v>0</v>
      </c>
      <c r="D168" s="26">
        <v>0</v>
      </c>
      <c r="E168" s="26">
        <v>3431.6</v>
      </c>
      <c r="F168" s="26">
        <v>0</v>
      </c>
      <c r="G168" s="54" t="s">
        <v>212</v>
      </c>
      <c r="H168" s="58">
        <f t="shared" si="87"/>
        <v>0</v>
      </c>
      <c r="I168" s="54" t="s">
        <v>212</v>
      </c>
    </row>
    <row r="169" spans="1:9" ht="33" customHeight="1">
      <c r="A169" s="22"/>
      <c r="B169" s="42" t="s">
        <v>259</v>
      </c>
      <c r="C169" s="26">
        <v>0</v>
      </c>
      <c r="D169" s="26">
        <v>0</v>
      </c>
      <c r="E169" s="26">
        <v>40</v>
      </c>
      <c r="F169" s="26">
        <v>40</v>
      </c>
      <c r="G169" s="54" t="s">
        <v>212</v>
      </c>
      <c r="H169" s="58">
        <f t="shared" si="87"/>
        <v>100</v>
      </c>
      <c r="I169" s="54" t="s">
        <v>212</v>
      </c>
    </row>
    <row r="170" spans="1:9" ht="33" customHeight="1">
      <c r="A170" s="22"/>
      <c r="B170" s="42" t="s">
        <v>260</v>
      </c>
      <c r="C170" s="26">
        <v>167</v>
      </c>
      <c r="D170" s="26">
        <v>0</v>
      </c>
      <c r="E170" s="26">
        <v>80</v>
      </c>
      <c r="F170" s="26">
        <v>24</v>
      </c>
      <c r="G170" s="54" t="s">
        <v>212</v>
      </c>
      <c r="H170" s="58">
        <f t="shared" si="87"/>
        <v>30</v>
      </c>
      <c r="I170" s="54">
        <f t="shared" si="89"/>
        <v>14.37125748502994</v>
      </c>
    </row>
    <row r="171" spans="1:9" ht="15.75">
      <c r="A171" s="31">
        <v>13</v>
      </c>
      <c r="B171" s="44" t="s">
        <v>173</v>
      </c>
      <c r="C171" s="33">
        <f>C172</f>
        <v>1520.7</v>
      </c>
      <c r="D171" s="33">
        <f t="shared" ref="D171:F171" si="90">D172</f>
        <v>3450</v>
      </c>
      <c r="E171" s="33">
        <f t="shared" si="90"/>
        <v>3450</v>
      </c>
      <c r="F171" s="33">
        <f t="shared" si="90"/>
        <v>1683.3</v>
      </c>
      <c r="G171" s="52">
        <f t="shared" si="75"/>
        <v>48.791304347826085</v>
      </c>
      <c r="H171" s="33">
        <f t="shared" si="74"/>
        <v>48.791304347826085</v>
      </c>
      <c r="I171" s="52">
        <f t="shared" si="76"/>
        <v>110.69244426908659</v>
      </c>
    </row>
    <row r="172" spans="1:9" ht="15.75">
      <c r="A172" s="23">
        <v>1301</v>
      </c>
      <c r="B172" s="38" t="s">
        <v>174</v>
      </c>
      <c r="C172" s="15">
        <v>1520.7</v>
      </c>
      <c r="D172" s="15">
        <v>3450</v>
      </c>
      <c r="E172" s="15">
        <v>3450</v>
      </c>
      <c r="F172" s="15">
        <v>1683.3</v>
      </c>
      <c r="G172" s="54">
        <f t="shared" si="75"/>
        <v>48.791304347826085</v>
      </c>
      <c r="H172" s="58">
        <f t="shared" si="74"/>
        <v>48.791304347826085</v>
      </c>
      <c r="I172" s="54">
        <f t="shared" si="76"/>
        <v>110.69244426908659</v>
      </c>
    </row>
    <row r="173" spans="1:9" ht="15.75">
      <c r="A173" s="24"/>
      <c r="B173" s="43" t="s">
        <v>175</v>
      </c>
      <c r="C173" s="13">
        <f>C5+C40+C57+C79+C122+C136+C157+C171</f>
        <v>462702.30000000005</v>
      </c>
      <c r="D173" s="13">
        <f>D5+D40+D57+D79+D122+D136+D157+D171</f>
        <v>1148604.1999999997</v>
      </c>
      <c r="E173" s="13">
        <f>E5+E40+E57+E79+E122+E136+E157+E171</f>
        <v>1207759.6000000001</v>
      </c>
      <c r="F173" s="13">
        <f>F5+F40+F57+F79+F122+F136+F157+F171</f>
        <v>584910.1</v>
      </c>
      <c r="G173" s="52">
        <f t="shared" si="75"/>
        <v>50.923555738347481</v>
      </c>
      <c r="H173" s="33">
        <f t="shared" si="74"/>
        <v>48.429348025881971</v>
      </c>
      <c r="I173" s="52">
        <f t="shared" si="76"/>
        <v>126.41175546350212</v>
      </c>
    </row>
  </sheetData>
  <mergeCells count="6">
    <mergeCell ref="C2:C3"/>
    <mergeCell ref="G1:I1"/>
    <mergeCell ref="A2:A3"/>
    <mergeCell ref="D2:F2"/>
    <mergeCell ref="G2:I2"/>
    <mergeCell ref="B2:B3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4" orientation="landscape" horizontalDpi="0" verticalDpi="0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Расходы</vt:lpstr>
      <vt:lpstr>Доходы!Заголовки_для_печати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</cp:lastModifiedBy>
  <cp:lastPrinted>2022-05-06T12:01:37Z</cp:lastPrinted>
  <dcterms:created xsi:type="dcterms:W3CDTF">2021-08-06T09:49:11Z</dcterms:created>
  <dcterms:modified xsi:type="dcterms:W3CDTF">2022-09-14T13:09:37Z</dcterms:modified>
</cp:coreProperties>
</file>