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9'!$A$1:$T$900</definedName>
    <definedName name="_xlnm.Print_Area" localSheetId="0">'р.подр прил 5'!$A$1:$J$44</definedName>
    <definedName name="_xlnm.Print_Area" localSheetId="1">'р.подр.ц.ст прил 7'!$B$1:$M$832</definedName>
  </definedNames>
  <calcPr fullCalcOnLoad="1"/>
</workbook>
</file>

<file path=xl/sharedStrings.xml><?xml version="1.0" encoding="utf-8"?>
<sst xmlns="http://schemas.openxmlformats.org/spreadsheetml/2006/main" count="8493" uniqueCount="555">
  <si>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</si>
  <si>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</si>
  <si>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</si>
  <si>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</si>
  <si>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</si>
  <si>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</si>
  <si>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</si>
  <si>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</si>
  <si>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</si>
  <si>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</si>
  <si>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</si>
  <si>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</si>
  <si>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</si>
  <si>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</si>
  <si>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</si>
  <si>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</si>
  <si>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</si>
  <si>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</si>
  <si>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</si>
  <si>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</si>
  <si>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</si>
  <si>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</si>
  <si>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</si>
  <si>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</si>
  <si>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</si>
  <si>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</si>
  <si>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</si>
  <si>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</si>
  <si>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</si>
  <si>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</si>
  <si>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</si>
  <si>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</si>
  <si>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</si>
  <si>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</si>
  <si>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</si>
  <si>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</si>
  <si>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</si>
  <si>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</si>
  <si>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</si>
  <si>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</si>
  <si>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</si>
  <si>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</si>
  <si>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</si>
  <si>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</si>
  <si>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</si>
  <si>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</si>
  <si>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</si>
  <si>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</si>
  <si>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</si>
  <si>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</si>
  <si>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</si>
  <si>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</si>
  <si>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</si>
  <si>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</si>
  <si>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</si>
  <si>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</si>
  <si>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</si>
  <si>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</si>
  <si>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</si>
  <si>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</si>
  <si>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</si>
  <si>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</si>
  <si>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</si>
  <si>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</si>
  <si>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</si>
  <si>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</si>
  <si>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</si>
  <si>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</si>
  <si>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</si>
  <si>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</si>
  <si>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</si>
  <si>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</si>
  <si>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</si>
  <si>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</si>
  <si>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</si>
  <si>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</si>
  <si>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</si>
  <si>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</si>
  <si>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</si>
  <si>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</si>
  <si>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</si>
  <si>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</si>
  <si>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</si>
  <si>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</si>
  <si>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</si>
  <si>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</si>
  <si>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</si>
  <si>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</si>
  <si>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</si>
  <si>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</si>
  <si>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</si>
  <si>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</si>
  <si>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</si>
  <si>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</si>
  <si>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</si>
  <si>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</si>
  <si>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</si>
  <si>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</si>
  <si>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</si>
  <si>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</si>
  <si>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</si>
  <si>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</si>
  <si>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</si>
  <si>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</si>
  <si>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</si>
  <si>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</si>
  <si>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</si>
  <si>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</si>
  <si>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</si>
  <si>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</si>
  <si>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</si>
  <si>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</si>
  <si>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</si>
  <si>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</si>
  <si>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</si>
  <si>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</si>
  <si>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</si>
  <si>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</si>
  <si>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</si>
  <si>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</si>
  <si>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</si>
  <si>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</si>
  <si>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</si>
  <si>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</si>
  <si>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</si>
  <si>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</si>
  <si>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</si>
  <si>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</si>
  <si>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</si>
  <si>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</si>
  <si>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</si>
  <si>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</si>
  <si>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</si>
  <si>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</si>
  <si>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</si>
  <si>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</si>
  <si>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</si>
  <si>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</si>
  <si>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</si>
  <si>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</si>
  <si>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</si>
  <si>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</si>
  <si>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</si>
  <si>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</si>
  <si>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</si>
  <si>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</si>
  <si>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</si>
  <si>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</si>
  <si>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</si>
  <si>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</si>
  <si>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</si>
  <si>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</si>
  <si>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</si>
  <si>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</si>
  <si>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</si>
  <si>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</si>
  <si>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</si>
  <si>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</si>
  <si>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</si>
  <si>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</si>
  <si>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</si>
  <si>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</si>
  <si>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</si>
  <si>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</si>
  <si>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</si>
  <si>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</si>
  <si>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</si>
  <si>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</si>
  <si>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</si>
  <si>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</si>
  <si>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</si>
  <si>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</si>
  <si>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</si>
  <si>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</si>
  <si>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</si>
  <si>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</si>
  <si>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</si>
  <si>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</si>
  <si>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</si>
  <si>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</si>
  <si>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</si>
  <si>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</si>
  <si>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</si>
  <si>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</si>
  <si>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</si>
  <si>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</si>
  <si>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</si>
  <si>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</si>
  <si>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</si>
  <si>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</si>
  <si>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</si>
  <si>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</si>
  <si>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</si>
  <si>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</si>
  <si>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</si>
  <si>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</si>
  <si>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</si>
  <si>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</si>
  <si>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</si>
  <si>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</si>
  <si>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</si>
  <si>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</si>
  <si>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</si>
  <si>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</si>
  <si>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</si>
  <si>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</si>
  <si>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</si>
  <si>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</si>
  <si>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</si>
  <si>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</si>
  <si>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</si>
  <si>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</si>
  <si>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</si>
  <si>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</si>
  <si>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</si>
  <si>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</si>
  <si>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</si>
  <si>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</si>
  <si>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</si>
  <si>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</si>
  <si>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</si>
  <si>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</si>
  <si>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</si>
  <si>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</si>
  <si>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</si>
  <si>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</si>
  <si>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</si>
  <si>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</si>
  <si>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</si>
  <si>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</si>
  <si>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</si>
  <si>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</si>
  <si>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</si>
  <si>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</si>
  <si>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</si>
  <si>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</si>
  <si>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</si>
  <si>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</si>
  <si>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</si>
  <si>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</si>
  <si>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</si>
  <si>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</si>
  <si>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</si>
  <si>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</si>
  <si>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</si>
  <si>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</si>
  <si>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</si>
  <si>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</si>
  <si>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</si>
  <si>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</si>
  <si>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</si>
  <si>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</si>
  <si>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</si>
  <si>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</si>
  <si>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</si>
  <si>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</si>
  <si>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</si>
  <si>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</si>
  <si>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</si>
  <si>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</si>
  <si>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</si>
  <si>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</si>
  <si>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</si>
  <si>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</si>
  <si>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</si>
  <si>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</si>
  <si>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</si>
  <si>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</si>
  <si>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</si>
  <si>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</si>
  <si>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</si>
  <si>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</si>
  <si>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</si>
  <si>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</si>
  <si>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</si>
  <si>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</si>
  <si>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</si>
  <si>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</si>
  <si>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</si>
  <si>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</si>
  <si>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</si>
  <si>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</si>
  <si>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</si>
  <si>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</si>
  <si>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</si>
  <si>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</si>
  <si>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</si>
  <si>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</si>
  <si>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</si>
  <si>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</si>
  <si>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</si>
  <si>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</si>
  <si>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</si>
  <si>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</si>
  <si>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</si>
  <si>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</si>
  <si>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</si>
  <si>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</si>
  <si>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</si>
  <si>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</si>
  <si>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</si>
  <si>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</si>
  <si>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</si>
  <si>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</si>
  <si>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</si>
  <si>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</si>
  <si>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</si>
  <si>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</si>
  <si>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</si>
  <si>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</si>
  <si>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</si>
  <si>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</si>
  <si>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</si>
  <si>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</si>
  <si>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</si>
  <si>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</si>
  <si>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</si>
  <si>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</si>
  <si>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</si>
  <si>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</si>
  <si>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</si>
  <si>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</si>
  <si>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</si>
  <si>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</si>
  <si>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</si>
  <si>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</si>
  <si>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</si>
  <si>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</si>
  <si>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</si>
  <si>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</si>
  <si>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</si>
  <si>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</si>
  <si>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</si>
  <si>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</si>
  <si>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</si>
  <si>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</si>
  <si>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</si>
  <si>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</si>
  <si>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</si>
  <si>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</si>
  <si>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</si>
  <si>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</si>
  <si>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</si>
  <si>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</si>
  <si>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</si>
  <si>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</si>
  <si>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</si>
  <si>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</si>
  <si>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</si>
  <si>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</si>
  <si>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</si>
  <si>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</si>
  <si>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</si>
  <si>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</si>
  <si>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</si>
  <si>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</si>
  <si>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</si>
  <si>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</si>
  <si>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</si>
  <si>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</si>
  <si>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</si>
  <si>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</si>
  <si>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</si>
  <si>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</si>
  <si>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</si>
  <si>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</si>
  <si>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</si>
  <si>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</si>
  <si>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</si>
  <si>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</si>
  <si>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</si>
  <si>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</si>
  <si>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</si>
  <si>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</si>
  <si>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</si>
  <si>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</si>
  <si>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</si>
  <si>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</si>
  <si>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</si>
  <si>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</si>
  <si>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</si>
  <si>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</si>
  <si>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</si>
  <si>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</si>
  <si>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</si>
  <si>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</si>
  <si>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</si>
  <si>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</si>
  <si>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</si>
  <si>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</si>
  <si>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</si>
  <si>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</si>
  <si>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</si>
  <si>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</si>
  <si>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</si>
  <si>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</si>
  <si>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</si>
  <si>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</si>
  <si>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</si>
  <si>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</si>
  <si>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</si>
  <si>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</si>
  <si>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</si>
  <si>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</si>
  <si>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</si>
  <si>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</si>
  <si>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</si>
  <si>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</si>
  <si>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</si>
  <si>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</si>
  <si>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</si>
  <si>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</si>
  <si>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</si>
  <si>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</si>
  <si>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</si>
  <si>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</si>
  <si>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</si>
  <si>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</si>
  <si>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</si>
  <si>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</si>
  <si>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</si>
  <si>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</si>
  <si>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</si>
  <si>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</si>
  <si>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</si>
  <si>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</si>
  <si>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</si>
  <si>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</si>
  <si>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</si>
  <si>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</si>
  <si>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</si>
  <si>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</si>
  <si>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</si>
  <si>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</si>
  <si>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</si>
  <si>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</si>
  <si>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</si>
  <si>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</si>
  <si>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</si>
  <si>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</si>
  <si>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</si>
  <si>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</si>
  <si>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</si>
  <si>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</si>
  <si>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</si>
  <si>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</si>
  <si>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</si>
  <si>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</si>
  <si>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</si>
  <si>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</si>
  <si>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</si>
  <si>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</si>
  <si>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</si>
  <si>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</si>
  <si>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</si>
  <si>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</si>
  <si>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</si>
  <si>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</si>
  <si>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</si>
  <si>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</si>
  <si>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</si>
  <si>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</si>
  <si>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</si>
  <si>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</si>
  <si>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</si>
  <si>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</si>
  <si>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</si>
  <si>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</si>
  <si>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</si>
  <si>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</si>
  <si>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</si>
  <si>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</si>
  <si>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</si>
  <si>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</si>
  <si>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</si>
  <si>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</si>
  <si>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</si>
  <si>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</si>
  <si>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</si>
  <si>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</si>
  <si>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</si>
  <si>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</si>
  <si>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</si>
  <si>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</si>
  <si>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</si>
  <si>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</si>
  <si>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</si>
  <si>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</si>
  <si>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</si>
  <si>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</si>
  <si>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</si>
  <si>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</si>
  <si>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</si>
  <si>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</si>
  <si>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</si>
  <si>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</si>
  <si>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</si>
  <si>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</si>
  <si>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</si>
  <si>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</si>
  <si>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</si>
  <si>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</si>
  <si>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</si>
  <si>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</si>
  <si>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</si>
  <si>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</si>
  <si>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</si>
  <si>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</si>
  <si>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</si>
  <si>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</si>
  <si>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</si>
  <si>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</si>
  <si>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</si>
  <si>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</si>
  <si>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</si>
  <si>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</si>
  <si>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</si>
  <si>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</si>
  <si>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</si>
  <si>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</si>
  <si>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</si>
  <si>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</si>
  <si>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</si>
  <si>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</si>
  <si>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</si>
  <si>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</si>
  <si>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</si>
  <si>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</si>
  <si>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</si>
  <si>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</si>
  <si>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</si>
  <si>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</si>
  <si>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</si>
  <si>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</si>
  <si>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</si>
  <si>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</si>
  <si>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</si>
  <si>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</si>
  <si>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</si>
  <si>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</si>
  <si>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</si>
  <si>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</si>
  <si>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</si>
  <si>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</si>
  <si>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</si>
  <si>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</si>
  <si>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</si>
  <si>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</si>
  <si>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</si>
  <si>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</si>
  <si>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</si>
  <si>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</si>
  <si>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>Приложение 4 к решению Ливенского городского Совета народных депутатов  от  21 июня  2023 г.              № 21/217 -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</si>
  <si>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21 июня  2023 г. №  21/217 -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</si>
  <si>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21 июня  2023 г.     № 21/217 - МПА  "Приложение 9  к решению Ливенского городского Совета народных депутатов  от 16 декабря 2022 г.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</si>
</sst>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25">
      <selection activeCell="H4" sqref="H4:J4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2" t="s">
        <v>552</v>
      </c>
      <c r="H1" s="142"/>
      <c r="I1" s="142"/>
      <c r="J1" s="142"/>
    </row>
    <row r="2" spans="2:10" ht="43.5" customHeight="1">
      <c r="B2" s="143" t="s">
        <v>522</v>
      </c>
      <c r="C2" s="143"/>
      <c r="D2" s="143"/>
      <c r="E2" s="143"/>
      <c r="F2" s="143"/>
      <c r="G2" s="143"/>
      <c r="H2" s="143"/>
      <c r="I2" s="143"/>
      <c r="J2" s="143"/>
    </row>
    <row r="3" spans="8:10" ht="15" customHeight="1">
      <c r="H3" s="103" t="s">
        <v>72</v>
      </c>
      <c r="J3" s="105" t="s">
        <v>72</v>
      </c>
    </row>
    <row r="4" spans="2:10" ht="20.25" customHeight="1">
      <c r="B4" s="145" t="s">
        <v>44</v>
      </c>
      <c r="C4" s="146" t="s">
        <v>192</v>
      </c>
      <c r="D4" s="146" t="s">
        <v>150</v>
      </c>
      <c r="E4" s="139" t="s">
        <v>367</v>
      </c>
      <c r="F4" s="140"/>
      <c r="G4" s="141"/>
      <c r="H4" s="140" t="s">
        <v>442</v>
      </c>
      <c r="I4" s="140"/>
      <c r="J4" s="140"/>
    </row>
    <row r="5" spans="2:10" ht="35.25" customHeight="1">
      <c r="B5" s="145"/>
      <c r="C5" s="146"/>
      <c r="D5" s="146"/>
      <c r="E5" s="104" t="s">
        <v>519</v>
      </c>
      <c r="F5" s="104" t="s">
        <v>520</v>
      </c>
      <c r="G5" s="104" t="s">
        <v>521</v>
      </c>
      <c r="H5" s="104" t="s">
        <v>519</v>
      </c>
      <c r="I5" s="104" t="s">
        <v>520</v>
      </c>
      <c r="J5" s="104" t="s">
        <v>521</v>
      </c>
    </row>
    <row r="6" spans="2:10" s="3" customFormat="1" ht="19.5" customHeight="1">
      <c r="B6" s="9" t="s">
        <v>108</v>
      </c>
      <c r="C6" s="10" t="s">
        <v>59</v>
      </c>
      <c r="D6" s="10"/>
      <c r="E6" s="130">
        <f aca="true" t="shared" si="0" ref="E6:J6">SUM(E7:E13)</f>
        <v>81550.20000000001</v>
      </c>
      <c r="F6" s="130">
        <f t="shared" si="0"/>
        <v>0</v>
      </c>
      <c r="G6" s="130">
        <f t="shared" si="0"/>
        <v>81550.20000000001</v>
      </c>
      <c r="H6" s="130">
        <f t="shared" si="0"/>
        <v>81525.70000000001</v>
      </c>
      <c r="I6" s="130">
        <f t="shared" si="0"/>
        <v>0</v>
      </c>
      <c r="J6" s="130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1">
        <f>'р.подр.ц.ст прил 7'!H11</f>
        <v>2070.5</v>
      </c>
      <c r="F7" s="131">
        <f>'р.подр.ц.ст прил 7'!I11</f>
        <v>0</v>
      </c>
      <c r="G7" s="131">
        <f>'р.подр.ц.ст прил 7'!J11</f>
        <v>2070.5</v>
      </c>
      <c r="H7" s="131">
        <f>'р.подр.ц.ст прил 7'!K11</f>
        <v>2070.5</v>
      </c>
      <c r="I7" s="132">
        <f>'р.подр.ц.ст прил 7'!L11</f>
        <v>0</v>
      </c>
      <c r="J7" s="132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1">
        <f>'р.подр.ц.ст прил 7'!H17</f>
        <v>3208.1</v>
      </c>
      <c r="F8" s="131">
        <f>'р.подр.ц.ст прил 7'!I17</f>
        <v>0</v>
      </c>
      <c r="G8" s="131">
        <f>'р.подр.ц.ст прил 7'!J17</f>
        <v>3208.1</v>
      </c>
      <c r="H8" s="131">
        <f>'р.подр.ц.ст прил 7'!K17</f>
        <v>3208.1</v>
      </c>
      <c r="I8" s="132">
        <f>'р.подр.ц.ст прил 7'!L17</f>
        <v>0</v>
      </c>
      <c r="J8" s="132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1">
        <f>'р.подр.ц.ст прил 7'!H30</f>
        <v>29620.7</v>
      </c>
      <c r="F9" s="131">
        <f>'р.подр.ц.ст прил 7'!I30</f>
        <v>0</v>
      </c>
      <c r="G9" s="131">
        <f>'р.подр.ц.ст прил 7'!J30</f>
        <v>29620.7</v>
      </c>
      <c r="H9" s="131">
        <f>'р.подр.ц.ст прил 7'!K30</f>
        <v>29620.7</v>
      </c>
      <c r="I9" s="132">
        <f>'р.подр.ц.ст прил 7'!L30</f>
        <v>0</v>
      </c>
      <c r="J9" s="132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1">
        <f>'р.подр.ц.ст прил 7'!H51</f>
        <v>4.8</v>
      </c>
      <c r="F10" s="131">
        <f>'р.подр.ц.ст прил 7'!I51</f>
        <v>0</v>
      </c>
      <c r="G10" s="131">
        <f>'р.подр.ц.ст прил 7'!J51</f>
        <v>4.8</v>
      </c>
      <c r="H10" s="131">
        <f>'р.подр.ц.ст прил 7'!K51</f>
        <v>4.2</v>
      </c>
      <c r="I10" s="132">
        <f>'р.подр.ц.ст прил 7'!L51</f>
        <v>0</v>
      </c>
      <c r="J10" s="132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1">
        <f>'р.подр.ц.ст прил 7'!H58</f>
        <v>7962.999999999999</v>
      </c>
      <c r="F11" s="131">
        <f>'р.подр.ц.ст прил 7'!I58</f>
        <v>0</v>
      </c>
      <c r="G11" s="131">
        <f>'р.подр.ц.ст прил 7'!J58</f>
        <v>7962.999999999999</v>
      </c>
      <c r="H11" s="131">
        <f>'р.подр.ц.ст прил 7'!K58</f>
        <v>7962.999999999999</v>
      </c>
      <c r="I11" s="132">
        <f>'р.подр.ц.ст прил 7'!L58</f>
        <v>0</v>
      </c>
      <c r="J11" s="132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1">
        <f>'р.подр.ц.ст прил 7'!H67</f>
        <v>200</v>
      </c>
      <c r="F12" s="131">
        <f>'р.подр.ц.ст прил 7'!I67</f>
        <v>0</v>
      </c>
      <c r="G12" s="131">
        <f>'р.подр.ц.ст прил 7'!J67</f>
        <v>200</v>
      </c>
      <c r="H12" s="131">
        <f>'р.подр.ц.ст прил 7'!K67</f>
        <v>200</v>
      </c>
      <c r="I12" s="132">
        <f>'р.подр.ц.ст прил 7'!L67</f>
        <v>0</v>
      </c>
      <c r="J12" s="132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1">
        <f>'р.подр.ц.ст прил 7'!H73</f>
        <v>38483.100000000006</v>
      </c>
      <c r="F13" s="131">
        <f>'р.подр.ц.ст прил 7'!I73</f>
        <v>0</v>
      </c>
      <c r="G13" s="131">
        <f>'р.подр.ц.ст прил 7'!J73</f>
        <v>38483.100000000006</v>
      </c>
      <c r="H13" s="131">
        <f>'р.подр.ц.ст прил 7'!K73</f>
        <v>38459.200000000004</v>
      </c>
      <c r="I13" s="132">
        <f>'р.подр.ц.ст прил 7'!L73</f>
        <v>0</v>
      </c>
      <c r="J13" s="132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0">
        <f aca="true" t="shared" si="1" ref="E14:J14">SUM(E15:E19)</f>
        <v>127570.09999999999</v>
      </c>
      <c r="F14" s="130">
        <f t="shared" si="1"/>
        <v>0</v>
      </c>
      <c r="G14" s="130">
        <f t="shared" si="1"/>
        <v>127570.09999999999</v>
      </c>
      <c r="H14" s="130">
        <f t="shared" si="1"/>
        <v>127785.90000000001</v>
      </c>
      <c r="I14" s="133">
        <f t="shared" si="1"/>
        <v>0</v>
      </c>
      <c r="J14" s="133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1">
        <f>'р.подр.ц.ст прил 7'!H188</f>
        <v>150</v>
      </c>
      <c r="F15" s="131">
        <f>'р.подр.ц.ст прил 7'!I188</f>
        <v>0</v>
      </c>
      <c r="G15" s="131">
        <f>'р.подр.ц.ст прил 7'!J188</f>
        <v>150</v>
      </c>
      <c r="H15" s="131">
        <f>'р.подр.ц.ст прил 7'!K188</f>
        <v>150</v>
      </c>
      <c r="I15" s="132">
        <f>'р.подр.ц.ст прил 7'!L188</f>
        <v>0</v>
      </c>
      <c r="J15" s="132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1">
        <f>'р.подр.ц.ст прил 7'!H196</f>
        <v>1888.7</v>
      </c>
      <c r="F16" s="131">
        <f>'р.подр.ц.ст прил 7'!I196</f>
        <v>0</v>
      </c>
      <c r="G16" s="131">
        <f>'р.подр.ц.ст прил 7'!J196</f>
        <v>1888.7</v>
      </c>
      <c r="H16" s="131">
        <f>'р.подр.ц.ст прил 7'!K196</f>
        <v>1888.7</v>
      </c>
      <c r="I16" s="132">
        <f>'р.подр.ц.ст прил 7'!L196</f>
        <v>0</v>
      </c>
      <c r="J16" s="132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1">
        <f>'р.подр.ц.ст прил 7'!H203</f>
        <v>220</v>
      </c>
      <c r="F17" s="131">
        <f>'р.подр.ц.ст прил 7'!I203</f>
        <v>0</v>
      </c>
      <c r="G17" s="131">
        <f>'р.подр.ц.ст прил 7'!J203</f>
        <v>220</v>
      </c>
      <c r="H17" s="131">
        <f>'р.подр.ц.ст прил 7'!K203</f>
        <v>220</v>
      </c>
      <c r="I17" s="132">
        <f>'р.подр.ц.ст прил 7'!L203</f>
        <v>0</v>
      </c>
      <c r="J17" s="132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1">
        <f>'р.подр.ц.ст прил 7'!H209</f>
        <v>124921.4</v>
      </c>
      <c r="F18" s="131">
        <f>'р.подр.ц.ст прил 7'!I209</f>
        <v>0</v>
      </c>
      <c r="G18" s="131">
        <f>'р.подр.ц.ст прил 7'!J209</f>
        <v>124921.4</v>
      </c>
      <c r="H18" s="131">
        <f>'р.подр.ц.ст прил 7'!K209</f>
        <v>125137.20000000001</v>
      </c>
      <c r="I18" s="132">
        <f>'р.подр.ц.ст прил 7'!L209</f>
        <v>0</v>
      </c>
      <c r="J18" s="132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1">
        <f>'р.подр.ц.ст прил 7'!H247</f>
        <v>390</v>
      </c>
      <c r="F19" s="131">
        <f>'р.подр.ц.ст прил 7'!I247</f>
        <v>0</v>
      </c>
      <c r="G19" s="131">
        <f>'р.подр.ц.ст прил 7'!J247</f>
        <v>390</v>
      </c>
      <c r="H19" s="131">
        <f>'р.подр.ц.ст прил 7'!K247</f>
        <v>390</v>
      </c>
      <c r="I19" s="132">
        <f>'р.подр.ц.ст прил 7'!L247</f>
        <v>0</v>
      </c>
      <c r="J19" s="132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0">
        <f aca="true" t="shared" si="2" ref="E20:J20">SUM(E21:E24)</f>
        <v>72730.7</v>
      </c>
      <c r="F20" s="130">
        <f t="shared" si="2"/>
        <v>21934.000000000004</v>
      </c>
      <c r="G20" s="130">
        <f t="shared" si="2"/>
        <v>94664.7</v>
      </c>
      <c r="H20" s="130">
        <f t="shared" si="2"/>
        <v>66204.7</v>
      </c>
      <c r="I20" s="133">
        <f t="shared" si="2"/>
        <v>0</v>
      </c>
      <c r="J20" s="133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1">
        <f>'р.подр.ц.ст прил 7'!H263</f>
        <v>14603</v>
      </c>
      <c r="F21" s="131">
        <f>'р.подр.ц.ст прил 7'!I263</f>
        <v>636.2</v>
      </c>
      <c r="G21" s="131">
        <f>'р.подр.ц.ст прил 7'!J263</f>
        <v>15239.199999999999</v>
      </c>
      <c r="H21" s="131">
        <f>'р.подр.ц.ст прил 7'!K263</f>
        <v>3153</v>
      </c>
      <c r="I21" s="132">
        <f>'р.подр.ц.ст прил 7'!L263</f>
        <v>0</v>
      </c>
      <c r="J21" s="132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1">
        <f>'р.подр.ц.ст прил 7'!H291</f>
        <v>1250</v>
      </c>
      <c r="F22" s="131">
        <f>'р.подр.ц.ст прил 7'!I291</f>
        <v>21297.800000000003</v>
      </c>
      <c r="G22" s="131">
        <f>'р.подр.ц.ст прил 7'!J291</f>
        <v>22547.800000000003</v>
      </c>
      <c r="H22" s="131">
        <f>'р.подр.ц.ст прил 7'!K291</f>
        <v>6282.3</v>
      </c>
      <c r="I22" s="132">
        <f>'р.подр.ц.ст прил 7'!L291</f>
        <v>0</v>
      </c>
      <c r="J22" s="132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1">
        <f>'р.подр.ц.ст прил 7'!H352</f>
        <v>49091.3</v>
      </c>
      <c r="F23" s="131">
        <f>'р.подр.ц.ст прил 7'!I352</f>
        <v>0</v>
      </c>
      <c r="G23" s="131">
        <f>'р.подр.ц.ст прил 7'!J352</f>
        <v>49091.3</v>
      </c>
      <c r="H23" s="131">
        <f>'р.подр.ц.ст прил 7'!K352</f>
        <v>48983</v>
      </c>
      <c r="I23" s="132">
        <f>'р.подр.ц.ст прил 7'!L352</f>
        <v>0</v>
      </c>
      <c r="J23" s="132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1">
        <f>'р.подр.ц.ст прил 7'!H430</f>
        <v>7786.4</v>
      </c>
      <c r="F24" s="131">
        <f>'р.подр.ц.ст прил 7'!I430</f>
        <v>0</v>
      </c>
      <c r="G24" s="131">
        <f>'р.подр.ц.ст прил 7'!J430</f>
        <v>7786.4</v>
      </c>
      <c r="H24" s="131">
        <f>'р.подр.ц.ст прил 7'!K430</f>
        <v>7786.4</v>
      </c>
      <c r="I24" s="132">
        <f>'р.подр.ц.ст прил 7'!L430</f>
        <v>0</v>
      </c>
      <c r="J24" s="132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0">
        <f aca="true" t="shared" si="3" ref="E25:J25">SUM(E26:E30)</f>
        <v>642187.1</v>
      </c>
      <c r="F25" s="130">
        <f t="shared" si="3"/>
        <v>0</v>
      </c>
      <c r="G25" s="130">
        <f t="shared" si="3"/>
        <v>642187.1</v>
      </c>
      <c r="H25" s="130">
        <f t="shared" si="3"/>
        <v>637509.2000000001</v>
      </c>
      <c r="I25" s="133">
        <f t="shared" si="3"/>
        <v>0</v>
      </c>
      <c r="J25" s="133">
        <f t="shared" si="3"/>
        <v>637509.2000000001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1">
        <f>'р.подр.ц.ст прил 7'!H443</f>
        <v>277287.1</v>
      </c>
      <c r="F26" s="131">
        <f>'р.подр.ц.ст прил 7'!I443</f>
        <v>0</v>
      </c>
      <c r="G26" s="131">
        <f>'р.подр.ц.ст прил 7'!J443</f>
        <v>277287.1</v>
      </c>
      <c r="H26" s="131">
        <f>'р.подр.ц.ст прил 7'!K443</f>
        <v>289620.80000000005</v>
      </c>
      <c r="I26" s="132">
        <f>'р.подр.ц.ст прил 7'!L443</f>
        <v>0</v>
      </c>
      <c r="J26" s="132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1">
        <f>'р.подр.ц.ст прил 7'!H461</f>
        <v>300877.5</v>
      </c>
      <c r="F27" s="131">
        <f>'р.подр.ц.ст прил 7'!I461</f>
        <v>0</v>
      </c>
      <c r="G27" s="131">
        <f>'р.подр.ц.ст прил 7'!J461</f>
        <v>300877.5</v>
      </c>
      <c r="H27" s="131">
        <f>'р.подр.ц.ст прил 7'!K461</f>
        <v>283865.9</v>
      </c>
      <c r="I27" s="132">
        <f>'р.подр.ц.ст прил 7'!L461</f>
        <v>0</v>
      </c>
      <c r="J27" s="132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1">
        <f>'р.подр.ц.ст прил 7'!H545</f>
        <v>47953.5</v>
      </c>
      <c r="F28" s="131">
        <f>'р.подр.ц.ст прил 7'!I545</f>
        <v>0</v>
      </c>
      <c r="G28" s="131">
        <f>'р.подр.ц.ст прил 7'!J545</f>
        <v>47953.5</v>
      </c>
      <c r="H28" s="131">
        <f>'р.подр.ц.ст прил 7'!K545</f>
        <v>47953.5</v>
      </c>
      <c r="I28" s="132">
        <f>'р.подр.ц.ст прил 7'!L545</f>
        <v>0</v>
      </c>
      <c r="J28" s="132">
        <f>'р.подр.ц.ст прил 7'!M545</f>
        <v>47953.5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1">
        <f>'р.подр.ц.ст прил 7'!H579</f>
        <v>260</v>
      </c>
      <c r="F29" s="131">
        <f>'р.подр.ц.ст прил 7'!I579</f>
        <v>0</v>
      </c>
      <c r="G29" s="131">
        <f>'р.подр.ц.ст прил 7'!J579</f>
        <v>260</v>
      </c>
      <c r="H29" s="131">
        <f>'р.подр.ц.ст прил 7'!K579</f>
        <v>260</v>
      </c>
      <c r="I29" s="132">
        <f>'р.подр.ц.ст прил 7'!L579</f>
        <v>0</v>
      </c>
      <c r="J29" s="132">
        <f>'р.подр.ц.ст прил 7'!M579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1">
        <f>'р.подр.ц.ст прил 7'!H599</f>
        <v>15809</v>
      </c>
      <c r="F30" s="131">
        <f>'р.подр.ц.ст прил 7'!I599</f>
        <v>0</v>
      </c>
      <c r="G30" s="131">
        <f>'р.подр.ц.ст прил 7'!J599</f>
        <v>15809</v>
      </c>
      <c r="H30" s="131">
        <f>'р.подр.ц.ст прил 7'!K599</f>
        <v>15809</v>
      </c>
      <c r="I30" s="132">
        <f>'р.подр.ц.ст прил 7'!L599</f>
        <v>0</v>
      </c>
      <c r="J30" s="132">
        <f>'р.подр.ц.ст прил 7'!M599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0">
        <f aca="true" t="shared" si="4" ref="E31:J31">SUM(E32:E33)</f>
        <v>40246.899999999994</v>
      </c>
      <c r="F31" s="130">
        <f t="shared" si="4"/>
        <v>0</v>
      </c>
      <c r="G31" s="130">
        <f t="shared" si="4"/>
        <v>40246.899999999994</v>
      </c>
      <c r="H31" s="130">
        <f t="shared" si="4"/>
        <v>47233.5</v>
      </c>
      <c r="I31" s="133">
        <f t="shared" si="4"/>
        <v>0</v>
      </c>
      <c r="J31" s="133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1">
        <f>'р.подр.ц.ст прил 7'!H650</f>
        <v>31662.699999999997</v>
      </c>
      <c r="F32" s="131">
        <f>'р.подр.ц.ст прил 7'!I650</f>
        <v>0</v>
      </c>
      <c r="G32" s="131">
        <f>'р.подр.ц.ст прил 7'!J650</f>
        <v>31662.699999999997</v>
      </c>
      <c r="H32" s="131">
        <f>'р.подр.ц.ст прил 7'!K650</f>
        <v>38649.3</v>
      </c>
      <c r="I32" s="132">
        <f>'р.подр.ц.ст прил 7'!L650</f>
        <v>0</v>
      </c>
      <c r="J32" s="132">
        <f>'р.подр.ц.ст прил 7'!M650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1">
        <f>'р.подр.ц.ст прил 7'!H702</f>
        <v>8584.2</v>
      </c>
      <c r="F33" s="131">
        <f>'р.подр.ц.ст прил 7'!I702</f>
        <v>0</v>
      </c>
      <c r="G33" s="131">
        <f>'р.подр.ц.ст прил 7'!J702</f>
        <v>8584.2</v>
      </c>
      <c r="H33" s="131">
        <f>'р.подр.ц.ст прил 7'!K702</f>
        <v>8584.2</v>
      </c>
      <c r="I33" s="132">
        <f>'р.подр.ц.ст прил 7'!L702</f>
        <v>0</v>
      </c>
      <c r="J33" s="132">
        <f>'р.подр.ц.ст прил 7'!M702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0">
        <f aca="true" t="shared" si="5" ref="E34:J34">SUM(E35:E38)</f>
        <v>68353.70000000001</v>
      </c>
      <c r="F34" s="130">
        <f t="shared" si="5"/>
        <v>0</v>
      </c>
      <c r="G34" s="130">
        <f t="shared" si="5"/>
        <v>68353.70000000001</v>
      </c>
      <c r="H34" s="130">
        <f t="shared" si="5"/>
        <v>71248.7</v>
      </c>
      <c r="I34" s="133">
        <f t="shared" si="5"/>
        <v>0</v>
      </c>
      <c r="J34" s="133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1">
        <f>'р.подр.ц.ст прил 7'!H722</f>
        <v>5104</v>
      </c>
      <c r="F35" s="131">
        <f>'р.подр.ц.ст прил 7'!I722</f>
        <v>0</v>
      </c>
      <c r="G35" s="131">
        <f>'р.подр.ц.ст прил 7'!J722</f>
        <v>5104</v>
      </c>
      <c r="H35" s="131">
        <f>'р.подр.ц.ст прил 7'!K722</f>
        <v>5104</v>
      </c>
      <c r="I35" s="132">
        <f>'р.подр.ц.ст прил 7'!L722</f>
        <v>0</v>
      </c>
      <c r="J35" s="132">
        <f>'р.подр.ц.ст прил 7'!M722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1">
        <f>'р.подр.ц.ст прил 7'!H731</f>
        <v>64</v>
      </c>
      <c r="F36" s="131">
        <f>'р.подр.ц.ст прил 7'!I731</f>
        <v>0</v>
      </c>
      <c r="G36" s="131">
        <f>'р.подр.ц.ст прил 7'!J731</f>
        <v>64</v>
      </c>
      <c r="H36" s="131">
        <f>'р.подр.ц.ст прил 7'!K731</f>
        <v>64</v>
      </c>
      <c r="I36" s="132">
        <f>'р.подр.ц.ст прил 7'!L731</f>
        <v>0</v>
      </c>
      <c r="J36" s="132">
        <f>'р.подр.ц.ст прил 7'!M731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1">
        <f>'р.подр.ц.ст прил 7'!H741</f>
        <v>59929.200000000004</v>
      </c>
      <c r="F37" s="131">
        <f>'р.подр.ц.ст прил 7'!I741</f>
        <v>0</v>
      </c>
      <c r="G37" s="131">
        <f>'р.подр.ц.ст прил 7'!J741</f>
        <v>59929.200000000004</v>
      </c>
      <c r="H37" s="131">
        <f>'р.подр.ц.ст прил 7'!K741</f>
        <v>62824.2</v>
      </c>
      <c r="I37" s="132">
        <f>'р.подр.ц.ст прил 7'!L741</f>
        <v>0</v>
      </c>
      <c r="J37" s="132">
        <f>'р.подр.ц.ст прил 7'!M741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1">
        <f>'р.подр.ц.ст прил 7'!H778</f>
        <v>3256.5</v>
      </c>
      <c r="F38" s="131">
        <f>'р.подр.ц.ст прил 7'!I778</f>
        <v>0</v>
      </c>
      <c r="G38" s="131">
        <f>'р.подр.ц.ст прил 7'!J778</f>
        <v>3256.5</v>
      </c>
      <c r="H38" s="131">
        <f>'р.подр.ц.ст прил 7'!K778</f>
        <v>3256.5</v>
      </c>
      <c r="I38" s="132">
        <f>'р.подр.ц.ст прил 7'!L778</f>
        <v>0</v>
      </c>
      <c r="J38" s="132">
        <f>'р.подр.ц.ст прил 7'!M778</f>
        <v>3256.5</v>
      </c>
    </row>
    <row r="39" spans="2:10" ht="22.5" customHeight="1">
      <c r="B39" s="9" t="s">
        <v>88</v>
      </c>
      <c r="C39" s="10" t="s">
        <v>76</v>
      </c>
      <c r="D39" s="10"/>
      <c r="E39" s="130">
        <f aca="true" t="shared" si="6" ref="E39:J39">E40</f>
        <v>28945.800000000003</v>
      </c>
      <c r="F39" s="130">
        <f t="shared" si="6"/>
        <v>0</v>
      </c>
      <c r="G39" s="130">
        <f t="shared" si="6"/>
        <v>28945.800000000003</v>
      </c>
      <c r="H39" s="130">
        <f t="shared" si="6"/>
        <v>28945.800000000003</v>
      </c>
      <c r="I39" s="133">
        <f t="shared" si="6"/>
        <v>0</v>
      </c>
      <c r="J39" s="133">
        <f t="shared" si="6"/>
        <v>28945.800000000003</v>
      </c>
    </row>
    <row r="40" spans="2:10" ht="15.75">
      <c r="B40" s="11" t="s">
        <v>99</v>
      </c>
      <c r="C40" s="12" t="s">
        <v>76</v>
      </c>
      <c r="D40" s="12" t="s">
        <v>65</v>
      </c>
      <c r="E40" s="131">
        <f>'р.подр.ц.ст прил 7'!H791</f>
        <v>28945.800000000003</v>
      </c>
      <c r="F40" s="131">
        <f>'р.подр.ц.ст прил 7'!I791</f>
        <v>0</v>
      </c>
      <c r="G40" s="131">
        <f>'р.подр.ц.ст прил 7'!J791</f>
        <v>28945.800000000003</v>
      </c>
      <c r="H40" s="131">
        <f>'р.подр.ц.ст прил 7'!K791</f>
        <v>28945.800000000003</v>
      </c>
      <c r="I40" s="132">
        <f>'р.подр.ц.ст прил 7'!L791</f>
        <v>0</v>
      </c>
      <c r="J40" s="132">
        <f>'р.подр.ц.ст прил 7'!M791</f>
        <v>28945.800000000003</v>
      </c>
    </row>
    <row r="41" spans="2:10" ht="37.5" customHeight="1">
      <c r="B41" s="25" t="s">
        <v>345</v>
      </c>
      <c r="C41" s="16" t="s">
        <v>98</v>
      </c>
      <c r="D41" s="16"/>
      <c r="E41" s="133">
        <f aca="true" t="shared" si="7" ref="E41:J41">E42</f>
        <v>100</v>
      </c>
      <c r="F41" s="133">
        <f t="shared" si="7"/>
        <v>0</v>
      </c>
      <c r="G41" s="133">
        <f t="shared" si="7"/>
        <v>100</v>
      </c>
      <c r="H41" s="133">
        <f t="shared" si="7"/>
        <v>100</v>
      </c>
      <c r="I41" s="133">
        <f t="shared" si="7"/>
        <v>0</v>
      </c>
      <c r="J41" s="133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4">
        <f>'р.подр.ц.ст прил 7'!H823</f>
        <v>100</v>
      </c>
      <c r="F42" s="134">
        <f>'р.подр.ц.ст прил 7'!I823</f>
        <v>0</v>
      </c>
      <c r="G42" s="134">
        <f>'р.подр.ц.ст прил 7'!J823</f>
        <v>100</v>
      </c>
      <c r="H42" s="134">
        <f>'р.подр.ц.ст прил 7'!K823</f>
        <v>100</v>
      </c>
      <c r="I42" s="132">
        <f>'р.подр.ц.ст прил 7'!L823</f>
        <v>0</v>
      </c>
      <c r="J42" s="132">
        <f>'р.подр.ц.ст прил 7'!M823</f>
        <v>100</v>
      </c>
      <c r="M42" s="3"/>
    </row>
    <row r="43" spans="2:10" s="3" customFormat="1" ht="15.75">
      <c r="B43" s="8" t="s">
        <v>143</v>
      </c>
      <c r="C43" s="10"/>
      <c r="D43" s="10"/>
      <c r="E43" s="130">
        <f aca="true" t="shared" si="8" ref="E43:J43">E39+E34+E31+E25+E20+E14+E6+E41</f>
        <v>1061684.5</v>
      </c>
      <c r="F43" s="130">
        <f t="shared" si="8"/>
        <v>21934.000000000004</v>
      </c>
      <c r="G43" s="130">
        <f t="shared" si="8"/>
        <v>1083618.5</v>
      </c>
      <c r="H43" s="130">
        <f t="shared" si="8"/>
        <v>1060553.5</v>
      </c>
      <c r="I43" s="133">
        <f t="shared" si="8"/>
        <v>0</v>
      </c>
      <c r="J43" s="133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4"/>
      <c r="C45" s="144"/>
      <c r="D45" s="144"/>
      <c r="E45" s="144"/>
      <c r="F45" s="100"/>
      <c r="G45" s="100"/>
    </row>
    <row r="46" spans="2:7" ht="15.75">
      <c r="B46" s="144"/>
      <c r="C46" s="144"/>
      <c r="D46" s="144"/>
      <c r="E46" s="144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15"/>
  <sheetViews>
    <sheetView view="pageBreakPreview" zoomScaleSheetLayoutView="100" zoomScalePageLayoutView="0" workbookViewId="0" topLeftCell="B94">
      <selection activeCell="J1" sqref="J1:M1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48"/>
      <c r="C1" s="148"/>
      <c r="D1" s="148"/>
      <c r="E1" s="107"/>
      <c r="F1" s="107"/>
      <c r="G1" s="107"/>
      <c r="H1" s="107"/>
      <c r="I1" s="107"/>
      <c r="J1" s="153" t="s">
        <v>553</v>
      </c>
      <c r="K1" s="153"/>
      <c r="L1" s="153"/>
      <c r="M1" s="153"/>
    </row>
    <row r="2" spans="2:13" s="69" customFormat="1" ht="60" customHeight="1">
      <c r="B2" s="152" t="s">
        <v>441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49" t="s">
        <v>44</v>
      </c>
      <c r="C4" s="149" t="s">
        <v>68</v>
      </c>
      <c r="D4" s="149" t="s">
        <v>69</v>
      </c>
      <c r="E4" s="149" t="s">
        <v>151</v>
      </c>
      <c r="F4" s="149" t="s">
        <v>70</v>
      </c>
      <c r="G4" s="149" t="s">
        <v>90</v>
      </c>
      <c r="H4" s="154" t="s">
        <v>367</v>
      </c>
      <c r="I4" s="155"/>
      <c r="J4" s="156"/>
      <c r="K4" s="155" t="s">
        <v>442</v>
      </c>
      <c r="L4" s="155"/>
      <c r="M4" s="156"/>
    </row>
    <row r="5" spans="2:13" ht="6.75" customHeight="1">
      <c r="B5" s="150"/>
      <c r="C5" s="150"/>
      <c r="D5" s="150"/>
      <c r="E5" s="150"/>
      <c r="F5" s="150"/>
      <c r="G5" s="150"/>
      <c r="H5" s="157"/>
      <c r="I5" s="158"/>
      <c r="J5" s="159"/>
      <c r="K5" s="158"/>
      <c r="L5" s="158"/>
      <c r="M5" s="159"/>
    </row>
    <row r="6" spans="2:13" ht="33.75" customHeight="1">
      <c r="B6" s="151"/>
      <c r="C6" s="151"/>
      <c r="D6" s="151"/>
      <c r="E6" s="151"/>
      <c r="F6" s="151"/>
      <c r="G6" s="151"/>
      <c r="H6" s="39" t="s">
        <v>523</v>
      </c>
      <c r="I6" s="39" t="s">
        <v>520</v>
      </c>
      <c r="J6" s="39" t="s">
        <v>521</v>
      </c>
      <c r="K6" s="39" t="s">
        <v>523</v>
      </c>
      <c r="L6" s="39" t="s">
        <v>520</v>
      </c>
      <c r="M6" s="39" t="s">
        <v>521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524</v>
      </c>
      <c r="C10" s="38" t="s">
        <v>59</v>
      </c>
      <c r="D10" s="38"/>
      <c r="E10" s="38"/>
      <c r="F10" s="38"/>
      <c r="G10" s="38" t="s">
        <v>525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458</v>
      </c>
      <c r="C31" s="21" t="s">
        <v>59</v>
      </c>
      <c r="D31" s="21" t="s">
        <v>62</v>
      </c>
      <c r="E31" s="21" t="s">
        <v>459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460</v>
      </c>
      <c r="C32" s="21" t="s">
        <v>59</v>
      </c>
      <c r="D32" s="21" t="s">
        <v>62</v>
      </c>
      <c r="E32" s="21" t="s">
        <v>461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462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462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462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462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462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462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462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524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525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9'!I872+'вед.прил 9'!I45</f>
        <v>7519.799999999999</v>
      </c>
      <c r="I63" s="24">
        <f>'вед.прил 9'!J45+'вед.прил 9'!J872</f>
        <v>0</v>
      </c>
      <c r="J63" s="24">
        <f>'вед.прил 9'!K872+'вед.прил 9'!K45</f>
        <v>7519.799999999999</v>
      </c>
      <c r="K63" s="24">
        <f>'вед.прил 9'!L45+'вед.прил 9'!L872</f>
        <v>7519.799999999999</v>
      </c>
      <c r="L63" s="51">
        <f>'вед.прил 9'!M45+'вед.прил 9'!M872</f>
        <v>0</v>
      </c>
      <c r="M63" s="51">
        <f>'вед.прил 9'!T872+'вед.прил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9'!I875</f>
        <v>443.2</v>
      </c>
      <c r="I66" s="24">
        <f>'вед.прил 9'!J48+'вед.прил 9'!J875</f>
        <v>0</v>
      </c>
      <c r="J66" s="24">
        <f>'вед.прил 9'!K875+'вед.прил 9'!K48</f>
        <v>443.2</v>
      </c>
      <c r="K66" s="24">
        <f>'вед.прил 9'!L48+'вед.прил 9'!L875</f>
        <v>443.2</v>
      </c>
      <c r="L66" s="51">
        <f>'вед.прил 9'!M48+'вед.прил 9'!M875</f>
        <v>0</v>
      </c>
      <c r="M66" s="51">
        <f>'вед.прил 9'!T875+'вед.прил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467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469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470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470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470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470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472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473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473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473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473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502</v>
      </c>
      <c r="C85" s="21" t="s">
        <v>59</v>
      </c>
      <c r="D85" s="21" t="s">
        <v>98</v>
      </c>
      <c r="E85" s="94" t="s">
        <v>499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503</v>
      </c>
      <c r="C86" s="21" t="s">
        <v>59</v>
      </c>
      <c r="D86" s="21" t="s">
        <v>98</v>
      </c>
      <c r="E86" s="21" t="s">
        <v>500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501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501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451</v>
      </c>
      <c r="C89" s="21" t="s">
        <v>59</v>
      </c>
      <c r="D89" s="21" t="s">
        <v>98</v>
      </c>
      <c r="E89" s="21" t="s">
        <v>501</v>
      </c>
      <c r="F89" s="21" t="s">
        <v>452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501</v>
      </c>
      <c r="F90" s="23" t="s">
        <v>452</v>
      </c>
      <c r="G90" s="23" t="s">
        <v>92</v>
      </c>
      <c r="H90" s="24">
        <f>'вед.прил 9'!I882</f>
        <v>178</v>
      </c>
      <c r="I90" s="24">
        <f>'вед.прил 9'!J882</f>
        <v>0</v>
      </c>
      <c r="J90" s="24">
        <f>'вед.прил 9'!K882</f>
        <v>178</v>
      </c>
      <c r="K90" s="24">
        <f>'вед.прил 9'!L882</f>
        <v>178</v>
      </c>
      <c r="L90" s="51">
        <f>'вед.прил 9'!M882</f>
        <v>0</v>
      </c>
      <c r="M90" s="51">
        <f>'вед.прил 9'!T882</f>
        <v>178</v>
      </c>
    </row>
    <row r="91" spans="2:13" ht="45">
      <c r="B91" s="87" t="s">
        <v>474</v>
      </c>
      <c r="C91" s="21" t="s">
        <v>59</v>
      </c>
      <c r="D91" s="21" t="s">
        <v>98</v>
      </c>
      <c r="E91" s="21" t="s">
        <v>475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476</v>
      </c>
      <c r="C92" s="21" t="s">
        <v>59</v>
      </c>
      <c r="D92" s="21" t="s">
        <v>98</v>
      </c>
      <c r="E92" s="47" t="s">
        <v>477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478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478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478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478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479</v>
      </c>
      <c r="C97" s="21" t="s">
        <v>59</v>
      </c>
      <c r="D97" s="21" t="s">
        <v>98</v>
      </c>
      <c r="E97" s="47" t="s">
        <v>480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481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481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481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481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382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383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508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524</v>
      </c>
      <c r="C187" s="38" t="s">
        <v>62</v>
      </c>
      <c r="D187" s="38"/>
      <c r="E187" s="38"/>
      <c r="F187" s="38"/>
      <c r="G187" s="38" t="s">
        <v>525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377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515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412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431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516</v>
      </c>
      <c r="C199" s="21" t="s">
        <v>62</v>
      </c>
      <c r="D199" s="21" t="s">
        <v>64</v>
      </c>
      <c r="E199" s="21" t="s">
        <v>517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517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517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517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482</v>
      </c>
      <c r="C248" s="21" t="s">
        <v>62</v>
      </c>
      <c r="D248" s="21" t="s">
        <v>74</v>
      </c>
      <c r="E248" s="21" t="s">
        <v>483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484</v>
      </c>
      <c r="C249" s="21" t="s">
        <v>62</v>
      </c>
      <c r="D249" s="21" t="s">
        <v>74</v>
      </c>
      <c r="E249" s="21" t="s">
        <v>485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486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486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486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486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72730.7</v>
      </c>
      <c r="I259" s="27">
        <f t="shared" si="93"/>
        <v>21934.000000000004</v>
      </c>
      <c r="J259" s="27">
        <f t="shared" si="93"/>
        <v>94664.7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42949.3</v>
      </c>
      <c r="I260" s="27">
        <f t="shared" si="94"/>
        <v>1770.3</v>
      </c>
      <c r="J260" s="27">
        <f t="shared" si="94"/>
        <v>44719.600000000006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11541.4</v>
      </c>
      <c r="I261" s="27">
        <f t="shared" si="95"/>
        <v>20163.699999999997</v>
      </c>
      <c r="J261" s="27">
        <f t="shared" si="95"/>
        <v>31705.1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524</v>
      </c>
      <c r="C262" s="38" t="s">
        <v>64</v>
      </c>
      <c r="D262" s="38"/>
      <c r="E262" s="38"/>
      <c r="F262" s="38"/>
      <c r="G262" s="38" t="s">
        <v>525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14603</v>
      </c>
      <c r="I263" s="39">
        <f t="shared" si="97"/>
        <v>636.2</v>
      </c>
      <c r="J263" s="39">
        <f t="shared" si="97"/>
        <v>15239.199999999999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372</v>
      </c>
      <c r="F264" s="21"/>
      <c r="G264" s="21"/>
      <c r="H264" s="22">
        <f aca="true" t="shared" si="98" ref="H264:M264">H265</f>
        <v>11450</v>
      </c>
      <c r="I264" s="22">
        <f t="shared" si="98"/>
        <v>636.2</v>
      </c>
      <c r="J264" s="22">
        <f t="shared" si="98"/>
        <v>12086.199999999999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373</v>
      </c>
      <c r="F265" s="21"/>
      <c r="G265" s="21"/>
      <c r="H265" s="22">
        <f aca="true" t="shared" si="99" ref="H265:M265">H266+H270+H274</f>
        <v>11450</v>
      </c>
      <c r="I265" s="22">
        <f t="shared" si="99"/>
        <v>636.2</v>
      </c>
      <c r="J265" s="22">
        <f t="shared" si="99"/>
        <v>12086.199999999999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374</v>
      </c>
      <c r="F266" s="21"/>
      <c r="G266" s="21"/>
      <c r="H266" s="22">
        <f aca="true" t="shared" si="100" ref="H266:M268">H267</f>
        <v>4463.3</v>
      </c>
      <c r="I266" s="22">
        <f t="shared" si="100"/>
        <v>636.2</v>
      </c>
      <c r="J266" s="22">
        <f t="shared" si="100"/>
        <v>5099.5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374</v>
      </c>
      <c r="F267" s="21" t="s">
        <v>139</v>
      </c>
      <c r="G267" s="21"/>
      <c r="H267" s="22">
        <f t="shared" si="100"/>
        <v>4463.3</v>
      </c>
      <c r="I267" s="22">
        <f t="shared" si="100"/>
        <v>636.2</v>
      </c>
      <c r="J267" s="22">
        <f t="shared" si="100"/>
        <v>5099.5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374</v>
      </c>
      <c r="F268" s="21" t="s">
        <v>32</v>
      </c>
      <c r="G268" s="21"/>
      <c r="H268" s="22">
        <f t="shared" si="100"/>
        <v>4463.3</v>
      </c>
      <c r="I268" s="22">
        <f t="shared" si="100"/>
        <v>636.2</v>
      </c>
      <c r="J268" s="22">
        <f t="shared" si="100"/>
        <v>5099.5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374</v>
      </c>
      <c r="F269" s="23" t="s">
        <v>32</v>
      </c>
      <c r="G269" s="23" t="s">
        <v>93</v>
      </c>
      <c r="H269" s="24">
        <f>'вед.прил 9'!I286</f>
        <v>4463.3</v>
      </c>
      <c r="I269" s="24">
        <f>'вед.прил 9'!J286</f>
        <v>636.2</v>
      </c>
      <c r="J269" s="24">
        <f>'вед.прил 9'!K286</f>
        <v>5099.5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375</v>
      </c>
      <c r="F270" s="21"/>
      <c r="G270" s="21"/>
      <c r="H270" s="22">
        <f aca="true" t="shared" si="101" ref="H270:M272">H271</f>
        <v>6893.9</v>
      </c>
      <c r="I270" s="22">
        <f t="shared" si="101"/>
        <v>0</v>
      </c>
      <c r="J270" s="22">
        <f t="shared" si="101"/>
        <v>6893.9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375</v>
      </c>
      <c r="F271" s="21" t="s">
        <v>139</v>
      </c>
      <c r="G271" s="21"/>
      <c r="H271" s="22">
        <f t="shared" si="101"/>
        <v>6893.9</v>
      </c>
      <c r="I271" s="22">
        <f t="shared" si="101"/>
        <v>0</v>
      </c>
      <c r="J271" s="22">
        <f t="shared" si="101"/>
        <v>6893.9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375</v>
      </c>
      <c r="F272" s="21" t="s">
        <v>32</v>
      </c>
      <c r="G272" s="21"/>
      <c r="H272" s="22">
        <f t="shared" si="101"/>
        <v>6893.9</v>
      </c>
      <c r="I272" s="22">
        <f t="shared" si="101"/>
        <v>0</v>
      </c>
      <c r="J272" s="22">
        <f t="shared" si="101"/>
        <v>6893.9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375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0</v>
      </c>
      <c r="J273" s="24">
        <f>'вед.прил 9'!K290</f>
        <v>6893.9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376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376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376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376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0</v>
      </c>
      <c r="J278" s="22">
        <f t="shared" si="103"/>
        <v>3153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487</v>
      </c>
      <c r="C283" s="21" t="s">
        <v>64</v>
      </c>
      <c r="D283" s="21" t="s">
        <v>59</v>
      </c>
      <c r="E283" s="21" t="s">
        <v>488</v>
      </c>
      <c r="F283" s="21"/>
      <c r="G283" s="21"/>
      <c r="H283" s="22">
        <f aca="true" t="shared" si="105" ref="H283:M285">H284</f>
        <v>150</v>
      </c>
      <c r="I283" s="22">
        <f t="shared" si="105"/>
        <v>0</v>
      </c>
      <c r="J283" s="22">
        <f t="shared" si="105"/>
        <v>150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488</v>
      </c>
      <c r="F284" s="21" t="s">
        <v>113</v>
      </c>
      <c r="G284" s="21"/>
      <c r="H284" s="22">
        <f t="shared" si="105"/>
        <v>150</v>
      </c>
      <c r="I284" s="22">
        <f t="shared" si="105"/>
        <v>0</v>
      </c>
      <c r="J284" s="22">
        <f t="shared" si="105"/>
        <v>150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488</v>
      </c>
      <c r="F285" s="21" t="s">
        <v>114</v>
      </c>
      <c r="G285" s="21"/>
      <c r="H285" s="22">
        <f t="shared" si="105"/>
        <v>150</v>
      </c>
      <c r="I285" s="22">
        <f t="shared" si="105"/>
        <v>0</v>
      </c>
      <c r="J285" s="22">
        <f t="shared" si="105"/>
        <v>150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488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0</v>
      </c>
      <c r="J286" s="24">
        <f>'вед.прил 9'!K569</f>
        <v>150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489</v>
      </c>
      <c r="C287" s="21" t="s">
        <v>64</v>
      </c>
      <c r="D287" s="21" t="s">
        <v>59</v>
      </c>
      <c r="E287" s="21" t="s">
        <v>490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490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490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490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1250</v>
      </c>
      <c r="I291" s="39">
        <f t="shared" si="107"/>
        <v>21297.800000000003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453</v>
      </c>
      <c r="C292" s="21" t="s">
        <v>64</v>
      </c>
      <c r="D292" s="21" t="s">
        <v>65</v>
      </c>
      <c r="E292" s="21" t="s">
        <v>454</v>
      </c>
      <c r="F292" s="21"/>
      <c r="G292" s="21"/>
      <c r="H292" s="22">
        <f aca="true" t="shared" si="108" ref="H292:M292">H319+H293+H310+H324</f>
        <v>200</v>
      </c>
      <c r="I292" s="22">
        <f t="shared" si="108"/>
        <v>10676.900000000001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7" t="s">
        <v>530</v>
      </c>
      <c r="C293" s="21" t="s">
        <v>64</v>
      </c>
      <c r="D293" s="21" t="s">
        <v>65</v>
      </c>
      <c r="E293" s="21" t="s">
        <v>492</v>
      </c>
      <c r="F293" s="23"/>
      <c r="G293" s="23"/>
      <c r="H293" s="22">
        <f aca="true" t="shared" si="109" ref="H293:M293">H302+H306+H294+H298</f>
        <v>0</v>
      </c>
      <c r="I293" s="22">
        <f t="shared" si="109"/>
        <v>4607.7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7" t="s">
        <v>531</v>
      </c>
      <c r="C294" s="21" t="s">
        <v>64</v>
      </c>
      <c r="D294" s="21" t="s">
        <v>65</v>
      </c>
      <c r="E294" s="21" t="s">
        <v>532</v>
      </c>
      <c r="F294" s="21"/>
      <c r="G294" s="21"/>
      <c r="H294" s="22">
        <f aca="true" t="shared" si="110" ref="H294:M296">H295</f>
        <v>0</v>
      </c>
      <c r="I294" s="22">
        <f t="shared" si="110"/>
        <v>4193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532</v>
      </c>
      <c r="F295" s="21" t="s">
        <v>139</v>
      </c>
      <c r="G295" s="21"/>
      <c r="H295" s="22">
        <f t="shared" si="110"/>
        <v>0</v>
      </c>
      <c r="I295" s="22">
        <f t="shared" si="110"/>
        <v>4193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532</v>
      </c>
      <c r="F296" s="21" t="s">
        <v>32</v>
      </c>
      <c r="G296" s="21"/>
      <c r="H296" s="22">
        <f t="shared" si="110"/>
        <v>0</v>
      </c>
      <c r="I296" s="22">
        <f t="shared" si="110"/>
        <v>4193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532</v>
      </c>
      <c r="F297" s="23" t="s">
        <v>32</v>
      </c>
      <c r="G297" s="23" t="s">
        <v>93</v>
      </c>
      <c r="H297" s="24">
        <f>'вед.прил 9'!I580</f>
        <v>0</v>
      </c>
      <c r="I297" s="24">
        <f>'вед.прил 9'!J580</f>
        <v>4193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7" t="s">
        <v>533</v>
      </c>
      <c r="C298" s="21" t="s">
        <v>64</v>
      </c>
      <c r="D298" s="21" t="s">
        <v>65</v>
      </c>
      <c r="E298" s="21" t="s">
        <v>534</v>
      </c>
      <c r="F298" s="21"/>
      <c r="G298" s="21"/>
      <c r="H298" s="22">
        <f aca="true" t="shared" si="111" ref="H298:M300">H299</f>
        <v>0</v>
      </c>
      <c r="I298" s="22">
        <f t="shared" si="111"/>
        <v>414.7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534</v>
      </c>
      <c r="F299" s="21" t="s">
        <v>139</v>
      </c>
      <c r="G299" s="21"/>
      <c r="H299" s="22">
        <f t="shared" si="111"/>
        <v>0</v>
      </c>
      <c r="I299" s="22">
        <f t="shared" si="111"/>
        <v>414.7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534</v>
      </c>
      <c r="F300" s="21" t="s">
        <v>32</v>
      </c>
      <c r="G300" s="21"/>
      <c r="H300" s="22">
        <f t="shared" si="111"/>
        <v>0</v>
      </c>
      <c r="I300" s="22">
        <f t="shared" si="111"/>
        <v>414.7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534</v>
      </c>
      <c r="F301" s="23" t="s">
        <v>32</v>
      </c>
      <c r="G301" s="23" t="s">
        <v>93</v>
      </c>
      <c r="H301" s="24">
        <f>'вед.прил 9'!I584</f>
        <v>0</v>
      </c>
      <c r="I301" s="24">
        <f>'вед.прил 9'!J584</f>
        <v>414.7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491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491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491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491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512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512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512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512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535</v>
      </c>
      <c r="C310" s="21" t="s">
        <v>64</v>
      </c>
      <c r="D310" s="21" t="s">
        <v>65</v>
      </c>
      <c r="E310" s="136" t="s">
        <v>536</v>
      </c>
      <c r="F310" s="23"/>
      <c r="G310" s="23"/>
      <c r="H310" s="22">
        <f aca="true" t="shared" si="114" ref="H310:M310">H311+H315</f>
        <v>0</v>
      </c>
      <c r="I310" s="22">
        <f t="shared" si="114"/>
        <v>4500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7" t="s">
        <v>531</v>
      </c>
      <c r="C311" s="21" t="s">
        <v>64</v>
      </c>
      <c r="D311" s="21" t="s">
        <v>65</v>
      </c>
      <c r="E311" s="21" t="s">
        <v>537</v>
      </c>
      <c r="F311" s="21"/>
      <c r="G311" s="21"/>
      <c r="H311" s="22">
        <f aca="true" t="shared" si="115" ref="H311:M313">H312</f>
        <v>0</v>
      </c>
      <c r="I311" s="22">
        <f t="shared" si="115"/>
        <v>4095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537</v>
      </c>
      <c r="F312" s="21" t="s">
        <v>139</v>
      </c>
      <c r="G312" s="21"/>
      <c r="H312" s="22">
        <f t="shared" si="115"/>
        <v>0</v>
      </c>
      <c r="I312" s="22">
        <f t="shared" si="115"/>
        <v>4095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537</v>
      </c>
      <c r="F313" s="21" t="s">
        <v>32</v>
      </c>
      <c r="G313" s="21"/>
      <c r="H313" s="22">
        <f t="shared" si="115"/>
        <v>0</v>
      </c>
      <c r="I313" s="22">
        <f t="shared" si="115"/>
        <v>4095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537</v>
      </c>
      <c r="F314" s="23" t="s">
        <v>32</v>
      </c>
      <c r="G314" s="23" t="s">
        <v>93</v>
      </c>
      <c r="H314" s="24">
        <f>'вед.прил 9'!I597</f>
        <v>0</v>
      </c>
      <c r="I314" s="24">
        <f>'вед.прил 9'!J597</f>
        <v>4095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7" t="s">
        <v>533</v>
      </c>
      <c r="C315" s="21" t="s">
        <v>64</v>
      </c>
      <c r="D315" s="21" t="s">
        <v>65</v>
      </c>
      <c r="E315" s="21" t="s">
        <v>538</v>
      </c>
      <c r="F315" s="21"/>
      <c r="G315" s="21"/>
      <c r="H315" s="22">
        <f aca="true" t="shared" si="116" ref="H315:M317">H316</f>
        <v>0</v>
      </c>
      <c r="I315" s="22">
        <f t="shared" si="116"/>
        <v>405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538</v>
      </c>
      <c r="F316" s="21" t="s">
        <v>139</v>
      </c>
      <c r="G316" s="21"/>
      <c r="H316" s="22">
        <f t="shared" si="116"/>
        <v>0</v>
      </c>
      <c r="I316" s="22">
        <f t="shared" si="116"/>
        <v>405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538</v>
      </c>
      <c r="F317" s="21" t="s">
        <v>32</v>
      </c>
      <c r="G317" s="21"/>
      <c r="H317" s="22">
        <f t="shared" si="116"/>
        <v>0</v>
      </c>
      <c r="I317" s="22">
        <f t="shared" si="116"/>
        <v>405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538</v>
      </c>
      <c r="F318" s="23" t="s">
        <v>32</v>
      </c>
      <c r="G318" s="23" t="s">
        <v>93</v>
      </c>
      <c r="H318" s="24">
        <f>'вед.прил 9'!I601</f>
        <v>0</v>
      </c>
      <c r="I318" s="24">
        <f>'вед.прил 9'!J601</f>
        <v>405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455</v>
      </c>
      <c r="C319" s="21" t="s">
        <v>64</v>
      </c>
      <c r="D319" s="21" t="s">
        <v>65</v>
      </c>
      <c r="E319" s="21" t="s">
        <v>456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457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457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457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457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8" t="s">
        <v>539</v>
      </c>
      <c r="C324" s="21" t="s">
        <v>64</v>
      </c>
      <c r="D324" s="21" t="s">
        <v>65</v>
      </c>
      <c r="E324" s="21" t="s">
        <v>540</v>
      </c>
      <c r="F324" s="23"/>
      <c r="G324" s="23"/>
      <c r="H324" s="22">
        <f aca="true" t="shared" si="118" ref="H324:M324">H325+H329</f>
        <v>0</v>
      </c>
      <c r="I324" s="22">
        <f t="shared" si="118"/>
        <v>1569.2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7" t="s">
        <v>531</v>
      </c>
      <c r="C325" s="21" t="s">
        <v>64</v>
      </c>
      <c r="D325" s="21" t="s">
        <v>65</v>
      </c>
      <c r="E325" s="21" t="s">
        <v>541</v>
      </c>
      <c r="F325" s="23"/>
      <c r="G325" s="23"/>
      <c r="H325" s="22">
        <f aca="true" t="shared" si="119" ref="H325:M327">H326</f>
        <v>0</v>
      </c>
      <c r="I325" s="22">
        <f t="shared" si="119"/>
        <v>1428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541</v>
      </c>
      <c r="F326" s="21" t="s">
        <v>113</v>
      </c>
      <c r="G326" s="21"/>
      <c r="H326" s="22">
        <f t="shared" si="119"/>
        <v>0</v>
      </c>
      <c r="I326" s="22">
        <f t="shared" si="119"/>
        <v>1428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541</v>
      </c>
      <c r="F327" s="21" t="s">
        <v>114</v>
      </c>
      <c r="G327" s="21"/>
      <c r="H327" s="22">
        <f t="shared" si="119"/>
        <v>0</v>
      </c>
      <c r="I327" s="22">
        <f t="shared" si="119"/>
        <v>1428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541</v>
      </c>
      <c r="F328" s="23" t="s">
        <v>114</v>
      </c>
      <c r="G328" s="23" t="s">
        <v>93</v>
      </c>
      <c r="H328" s="24">
        <f>'вед.прил 9'!I606</f>
        <v>0</v>
      </c>
      <c r="I328" s="24">
        <f>'вед.прил 9'!J606</f>
        <v>1428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7" t="s">
        <v>533</v>
      </c>
      <c r="C329" s="21" t="s">
        <v>64</v>
      </c>
      <c r="D329" s="21" t="s">
        <v>65</v>
      </c>
      <c r="E329" s="21" t="s">
        <v>542</v>
      </c>
      <c r="F329" s="23"/>
      <c r="G329" s="23"/>
      <c r="H329" s="22">
        <f aca="true" t="shared" si="120" ref="H329:M331">H330</f>
        <v>0</v>
      </c>
      <c r="I329" s="22">
        <f t="shared" si="120"/>
        <v>141.2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542</v>
      </c>
      <c r="F330" s="21" t="s">
        <v>113</v>
      </c>
      <c r="G330" s="21"/>
      <c r="H330" s="22">
        <f t="shared" si="120"/>
        <v>0</v>
      </c>
      <c r="I330" s="22">
        <f t="shared" si="120"/>
        <v>141.2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542</v>
      </c>
      <c r="F331" s="21" t="s">
        <v>114</v>
      </c>
      <c r="G331" s="21"/>
      <c r="H331" s="22">
        <f t="shared" si="120"/>
        <v>0</v>
      </c>
      <c r="I331" s="22">
        <f t="shared" si="120"/>
        <v>141.2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542</v>
      </c>
      <c r="F332" s="23" t="s">
        <v>114</v>
      </c>
      <c r="G332" s="23" t="s">
        <v>93</v>
      </c>
      <c r="H332" s="24">
        <f>'вед.прил 9'!I610</f>
        <v>0</v>
      </c>
      <c r="I332" s="24">
        <f>'вед.прил 9'!J610</f>
        <v>141.2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543</v>
      </c>
      <c r="C333" s="21" t="s">
        <v>64</v>
      </c>
      <c r="D333" s="21" t="s">
        <v>65</v>
      </c>
      <c r="E333" s="136" t="s">
        <v>544</v>
      </c>
      <c r="F333" s="23"/>
      <c r="G333" s="23"/>
      <c r="H333" s="22">
        <f aca="true" t="shared" si="121" ref="H333:M333">H334</f>
        <v>0</v>
      </c>
      <c r="I333" s="22">
        <f t="shared" si="121"/>
        <v>10620.9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545</v>
      </c>
      <c r="C334" s="21" t="s">
        <v>64</v>
      </c>
      <c r="D334" s="21" t="s">
        <v>65</v>
      </c>
      <c r="E334" s="136" t="s">
        <v>546</v>
      </c>
      <c r="F334" s="23"/>
      <c r="G334" s="23"/>
      <c r="H334" s="22">
        <f aca="true" t="shared" si="122" ref="H334:M334">H335+H339+H343</f>
        <v>0</v>
      </c>
      <c r="I334" s="22">
        <f t="shared" si="122"/>
        <v>10620.9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7" t="s">
        <v>531</v>
      </c>
      <c r="C335" s="21" t="s">
        <v>64</v>
      </c>
      <c r="D335" s="21" t="s">
        <v>65</v>
      </c>
      <c r="E335" s="21" t="s">
        <v>547</v>
      </c>
      <c r="F335" s="23"/>
      <c r="G335" s="23"/>
      <c r="H335" s="22">
        <f aca="true" t="shared" si="123" ref="H335:M337">H336</f>
        <v>0</v>
      </c>
      <c r="I335" s="22">
        <f t="shared" si="123"/>
        <v>8054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547</v>
      </c>
      <c r="F336" s="21" t="s">
        <v>113</v>
      </c>
      <c r="G336" s="21"/>
      <c r="H336" s="22">
        <f t="shared" si="123"/>
        <v>0</v>
      </c>
      <c r="I336" s="22">
        <f t="shared" si="123"/>
        <v>8054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547</v>
      </c>
      <c r="F337" s="21" t="s">
        <v>114</v>
      </c>
      <c r="G337" s="21"/>
      <c r="H337" s="22">
        <f t="shared" si="123"/>
        <v>0</v>
      </c>
      <c r="I337" s="22">
        <f t="shared" si="123"/>
        <v>8054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547</v>
      </c>
      <c r="F338" s="23" t="s">
        <v>114</v>
      </c>
      <c r="G338" s="23" t="s">
        <v>93</v>
      </c>
      <c r="H338" s="24">
        <f>'вед.прил 9'!I616</f>
        <v>0</v>
      </c>
      <c r="I338" s="24">
        <f>'вед.прил 9'!J616</f>
        <v>8054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7" t="s">
        <v>533</v>
      </c>
      <c r="C339" s="21" t="s">
        <v>64</v>
      </c>
      <c r="D339" s="21" t="s">
        <v>65</v>
      </c>
      <c r="E339" s="21" t="s">
        <v>548</v>
      </c>
      <c r="F339" s="23"/>
      <c r="G339" s="23"/>
      <c r="H339" s="22">
        <f aca="true" t="shared" si="124" ref="H339:M341">H340</f>
        <v>0</v>
      </c>
      <c r="I339" s="22">
        <f t="shared" si="124"/>
        <v>796.6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548</v>
      </c>
      <c r="F340" s="21" t="s">
        <v>113</v>
      </c>
      <c r="G340" s="21"/>
      <c r="H340" s="22">
        <f t="shared" si="124"/>
        <v>0</v>
      </c>
      <c r="I340" s="22">
        <f t="shared" si="124"/>
        <v>796.6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548</v>
      </c>
      <c r="F341" s="21" t="s">
        <v>114</v>
      </c>
      <c r="G341" s="21"/>
      <c r="H341" s="22">
        <f t="shared" si="124"/>
        <v>0</v>
      </c>
      <c r="I341" s="22">
        <f t="shared" si="124"/>
        <v>796.6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548</v>
      </c>
      <c r="F342" s="23" t="s">
        <v>114</v>
      </c>
      <c r="G342" s="23" t="s">
        <v>93</v>
      </c>
      <c r="H342" s="24">
        <f>'вед.прил 9'!I620</f>
        <v>0</v>
      </c>
      <c r="I342" s="24">
        <f>'вед.прил 9'!J620</f>
        <v>796.6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7" t="s">
        <v>550</v>
      </c>
      <c r="C343" s="21" t="s">
        <v>64</v>
      </c>
      <c r="D343" s="21" t="s">
        <v>65</v>
      </c>
      <c r="E343" s="21" t="s">
        <v>551</v>
      </c>
      <c r="F343" s="23"/>
      <c r="G343" s="23"/>
      <c r="H343" s="22">
        <f aca="true" t="shared" si="125" ref="H343:M345">H344</f>
        <v>0</v>
      </c>
      <c r="I343" s="22">
        <f t="shared" si="125"/>
        <v>1770.3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551</v>
      </c>
      <c r="F344" s="21" t="s">
        <v>113</v>
      </c>
      <c r="G344" s="21"/>
      <c r="H344" s="22">
        <f t="shared" si="125"/>
        <v>0</v>
      </c>
      <c r="I344" s="22">
        <f t="shared" si="125"/>
        <v>1770.3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551</v>
      </c>
      <c r="F345" s="21" t="s">
        <v>114</v>
      </c>
      <c r="G345" s="21"/>
      <c r="H345" s="22">
        <f t="shared" si="125"/>
        <v>0</v>
      </c>
      <c r="I345" s="22">
        <f t="shared" si="125"/>
        <v>1770.3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551</v>
      </c>
      <c r="F346" s="23" t="s">
        <v>114</v>
      </c>
      <c r="G346" s="23" t="s">
        <v>92</v>
      </c>
      <c r="H346" s="24">
        <f>'вед.прил 9'!I624</f>
        <v>0</v>
      </c>
      <c r="I346" s="24">
        <f>'вед.прил 9'!J624</f>
        <v>1770.3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9'!A886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9'!I889</f>
        <v>1050</v>
      </c>
      <c r="I351" s="24">
        <f>'вед.прил 9'!J889</f>
        <v>0</v>
      </c>
      <c r="J351" s="24">
        <f>'вед.прил 9'!K889</f>
        <v>1050</v>
      </c>
      <c r="K351" s="24">
        <f>'вед.прил 9'!L889</f>
        <v>1100</v>
      </c>
      <c r="L351" s="51">
        <f>'вед.прил 9'!M889</f>
        <v>0</v>
      </c>
      <c r="M351" s="51">
        <f>'вед.прил 9'!T889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49091.3</v>
      </c>
      <c r="I352" s="39">
        <f t="shared" si="128"/>
        <v>0</v>
      </c>
      <c r="J352" s="39">
        <f t="shared" si="128"/>
        <v>49091.3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18710.3</v>
      </c>
      <c r="I417" s="22">
        <f t="shared" si="145"/>
        <v>0</v>
      </c>
      <c r="J417" s="22">
        <f t="shared" si="145"/>
        <v>18710.3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100</v>
      </c>
      <c r="I418" s="22">
        <f t="shared" si="146"/>
        <v>0</v>
      </c>
      <c r="J418" s="22">
        <f t="shared" si="146"/>
        <v>100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100</v>
      </c>
      <c r="I419" s="22">
        <f t="shared" si="146"/>
        <v>0</v>
      </c>
      <c r="J419" s="22">
        <f t="shared" si="146"/>
        <v>100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100</v>
      </c>
      <c r="I420" s="22">
        <f t="shared" si="146"/>
        <v>0</v>
      </c>
      <c r="J420" s="22">
        <f t="shared" si="146"/>
        <v>100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100</v>
      </c>
      <c r="I421" s="22">
        <f t="shared" si="146"/>
        <v>0</v>
      </c>
      <c r="J421" s="22">
        <f t="shared" si="146"/>
        <v>100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100</v>
      </c>
      <c r="I422" s="24">
        <f>'вед.прил 9'!J695</f>
        <v>0</v>
      </c>
      <c r="J422" s="24">
        <f>'вед.прил 9'!K695</f>
        <v>100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524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525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H443+H461+H545+H579+H599</f>
        <v>642187.1</v>
      </c>
      <c r="I439" s="27">
        <f t="shared" si="153"/>
        <v>0</v>
      </c>
      <c r="J439" s="27">
        <f t="shared" si="153"/>
        <v>642187.1</v>
      </c>
      <c r="K439" s="27">
        <f t="shared" si="153"/>
        <v>637509.2000000001</v>
      </c>
      <c r="L439" s="27">
        <f t="shared" si="153"/>
        <v>0</v>
      </c>
      <c r="M439" s="27">
        <f t="shared" si="153"/>
        <v>637509.2000000001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H454+H460+H472+H477+H486+H491+H496+H509+H515+H523+H529+H534+H552+H559+H564+H566+H568+H571+H578+H586+H592+H598+H606+H609+H614+H620+H625+H628+H634+H639+H642+H645</f>
        <v>255194.10000000006</v>
      </c>
      <c r="I440" s="27">
        <f t="shared" si="154"/>
        <v>0</v>
      </c>
      <c r="J440" s="27">
        <f t="shared" si="154"/>
        <v>255194.10000000006</v>
      </c>
      <c r="K440" s="27">
        <f t="shared" si="154"/>
        <v>254906.20000000007</v>
      </c>
      <c r="L440" s="27">
        <f t="shared" si="154"/>
        <v>0</v>
      </c>
      <c r="M440" s="27">
        <f t="shared" si="154"/>
        <v>254906.20000000007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524</v>
      </c>
      <c r="C442" s="38" t="s">
        <v>66</v>
      </c>
      <c r="D442" s="38"/>
      <c r="E442" s="38"/>
      <c r="F442" s="38"/>
      <c r="G442" s="38" t="s">
        <v>525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444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446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447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447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447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447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524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525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526</v>
      </c>
      <c r="C499" s="21" t="s">
        <v>66</v>
      </c>
      <c r="D499" s="21" t="s">
        <v>65</v>
      </c>
      <c r="E499" s="21" t="s">
        <v>527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528</v>
      </c>
      <c r="C500" s="21" t="s">
        <v>66</v>
      </c>
      <c r="D500" s="21" t="s">
        <v>65</v>
      </c>
      <c r="E500" s="21" t="s">
        <v>529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529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529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5" t="s">
        <v>104</v>
      </c>
      <c r="C503" s="23" t="s">
        <v>66</v>
      </c>
      <c r="D503" s="23" t="s">
        <v>65</v>
      </c>
      <c r="E503" s="23" t="s">
        <v>529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417</v>
      </c>
      <c r="C511" s="21" t="s">
        <v>66</v>
      </c>
      <c r="D511" s="21" t="s">
        <v>65</v>
      </c>
      <c r="E511" s="21" t="s">
        <v>421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510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510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510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510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510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524</v>
      </c>
      <c r="C517" s="23" t="s">
        <v>66</v>
      </c>
      <c r="D517" s="23" t="s">
        <v>65</v>
      </c>
      <c r="E517" s="21" t="s">
        <v>510</v>
      </c>
      <c r="F517" s="23" t="s">
        <v>117</v>
      </c>
      <c r="G517" s="23" t="s">
        <v>525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422</v>
      </c>
      <c r="C536" s="21" t="s">
        <v>66</v>
      </c>
      <c r="D536" s="21" t="s">
        <v>65</v>
      </c>
      <c r="E536" s="47" t="s">
        <v>439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439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439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439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524</v>
      </c>
      <c r="C540" s="23" t="s">
        <v>66</v>
      </c>
      <c r="D540" s="23" t="s">
        <v>65</v>
      </c>
      <c r="E540" s="48" t="s">
        <v>439</v>
      </c>
      <c r="F540" s="23" t="s">
        <v>117</v>
      </c>
      <c r="G540" s="23" t="s">
        <v>525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</f>
        <v>47953.5</v>
      </c>
      <c r="I545" s="39">
        <f t="shared" si="190"/>
        <v>0</v>
      </c>
      <c r="J545" s="39">
        <f t="shared" si="190"/>
        <v>47953.5</v>
      </c>
      <c r="K545" s="39">
        <f t="shared" si="190"/>
        <v>47953.5</v>
      </c>
      <c r="L545" s="39">
        <f t="shared" si="190"/>
        <v>0</v>
      </c>
      <c r="M545" s="39">
        <f t="shared" si="190"/>
        <v>47953.5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417</v>
      </c>
      <c r="C548" s="21" t="s">
        <v>66</v>
      </c>
      <c r="D548" s="21" t="s">
        <v>60</v>
      </c>
      <c r="E548" s="21" t="s">
        <v>418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419</v>
      </c>
      <c r="C549" s="21" t="s">
        <v>66</v>
      </c>
      <c r="D549" s="21" t="s">
        <v>60</v>
      </c>
      <c r="E549" s="21" t="s">
        <v>420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420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420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420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420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448</v>
      </c>
      <c r="C560" s="21" t="s">
        <v>66</v>
      </c>
      <c r="D560" s="21" t="s">
        <v>60</v>
      </c>
      <c r="E560" s="21" t="s">
        <v>449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450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450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450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450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450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450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451</v>
      </c>
      <c r="C567" s="21" t="s">
        <v>66</v>
      </c>
      <c r="D567" s="21" t="s">
        <v>60</v>
      </c>
      <c r="E567" s="21" t="s">
        <v>450</v>
      </c>
      <c r="F567" s="21" t="s">
        <v>452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450</v>
      </c>
      <c r="F568" s="23" t="s">
        <v>452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450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450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450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14.25">
      <c r="B579" s="53" t="s">
        <v>178</v>
      </c>
      <c r="C579" s="38" t="s">
        <v>66</v>
      </c>
      <c r="D579" s="38" t="s">
        <v>66</v>
      </c>
      <c r="E579" s="38"/>
      <c r="F579" s="38"/>
      <c r="G579" s="38"/>
      <c r="H579" s="39">
        <f aca="true" t="shared" si="204" ref="H579:M579">H580</f>
        <v>260</v>
      </c>
      <c r="I579" s="39">
        <f t="shared" si="204"/>
        <v>0</v>
      </c>
      <c r="J579" s="39">
        <f t="shared" si="204"/>
        <v>260</v>
      </c>
      <c r="K579" s="39">
        <f t="shared" si="204"/>
        <v>260</v>
      </c>
      <c r="L579" s="39">
        <f t="shared" si="204"/>
        <v>0</v>
      </c>
      <c r="M579" s="39">
        <f t="shared" si="204"/>
        <v>260</v>
      </c>
    </row>
    <row r="580" spans="2:13" ht="30">
      <c r="B580" s="87" t="str">
        <f>'вед.прил 9'!A734</f>
        <v>Муниципальная программа "Молодежь города Ливны Орловской области"</v>
      </c>
      <c r="C580" s="21" t="s">
        <v>66</v>
      </c>
      <c r="D580" s="21" t="s">
        <v>66</v>
      </c>
      <c r="E580" s="21" t="str">
        <f>'вед.прил 9'!E734</f>
        <v>58 0 00 00000</v>
      </c>
      <c r="F580" s="21"/>
      <c r="G580" s="21"/>
      <c r="H580" s="22">
        <f aca="true" t="shared" si="205" ref="H580:M580">H581+H587+H593</f>
        <v>260</v>
      </c>
      <c r="I580" s="22">
        <f t="shared" si="205"/>
        <v>0</v>
      </c>
      <c r="J580" s="22">
        <f t="shared" si="205"/>
        <v>260</v>
      </c>
      <c r="K580" s="22">
        <f t="shared" si="205"/>
        <v>260</v>
      </c>
      <c r="L580" s="22">
        <f t="shared" si="205"/>
        <v>0</v>
      </c>
      <c r="M580" s="22">
        <f t="shared" si="205"/>
        <v>260</v>
      </c>
    </row>
    <row r="581" spans="2:13" ht="15">
      <c r="B581" s="87" t="str">
        <f>'вед.прил 9'!A735</f>
        <v>Подпрограмма "Ливны молодые" </v>
      </c>
      <c r="C581" s="21" t="s">
        <v>66</v>
      </c>
      <c r="D581" s="21" t="s">
        <v>66</v>
      </c>
      <c r="E581" s="21" t="str">
        <f>'вед.прил 9'!E735</f>
        <v>58 1 00 00000</v>
      </c>
      <c r="F581" s="21"/>
      <c r="G581" s="21"/>
      <c r="H581" s="22">
        <f aca="true" t="shared" si="206" ref="H581:M581">H584</f>
        <v>105</v>
      </c>
      <c r="I581" s="22">
        <f t="shared" si="206"/>
        <v>0</v>
      </c>
      <c r="J581" s="22">
        <f t="shared" si="206"/>
        <v>105</v>
      </c>
      <c r="K581" s="22">
        <f t="shared" si="206"/>
        <v>105</v>
      </c>
      <c r="L581" s="22">
        <f t="shared" si="206"/>
        <v>0</v>
      </c>
      <c r="M581" s="22">
        <f t="shared" si="206"/>
        <v>105</v>
      </c>
    </row>
    <row r="582" spans="2:13" ht="60">
      <c r="B582" s="87" t="str">
        <f>'вед.прил 9'!A736</f>
        <v>Основное мероприятие "Организация и проведение мероприятий в сфере молодежной политики на территории города Ливны"</v>
      </c>
      <c r="C582" s="21" t="s">
        <v>66</v>
      </c>
      <c r="D582" s="21" t="s">
        <v>66</v>
      </c>
      <c r="E582" s="21" t="str">
        <f>'вед.прил 9'!E736</f>
        <v>58 1 01 00000</v>
      </c>
      <c r="F582" s="21"/>
      <c r="G582" s="21"/>
      <c r="H582" s="22">
        <f aca="true" t="shared" si="207" ref="H582:M585">H583</f>
        <v>105</v>
      </c>
      <c r="I582" s="22">
        <f t="shared" si="207"/>
        <v>0</v>
      </c>
      <c r="J582" s="22">
        <f t="shared" si="207"/>
        <v>105</v>
      </c>
      <c r="K582" s="22">
        <f t="shared" si="207"/>
        <v>105</v>
      </c>
      <c r="L582" s="22">
        <f t="shared" si="207"/>
        <v>0</v>
      </c>
      <c r="M582" s="22">
        <f t="shared" si="207"/>
        <v>105</v>
      </c>
    </row>
    <row r="583" spans="2:13" ht="15">
      <c r="B583" s="87" t="str">
        <f>'вед.прил 9'!A737</f>
        <v>Реализация основного мероприятия</v>
      </c>
      <c r="C583" s="21" t="s">
        <v>66</v>
      </c>
      <c r="D583" s="21" t="s">
        <v>66</v>
      </c>
      <c r="E583" s="21" t="str">
        <f>'вед.прил 9'!E737</f>
        <v>58 1 01 77520</v>
      </c>
      <c r="F583" s="21"/>
      <c r="G583" s="21"/>
      <c r="H583" s="22">
        <f t="shared" si="207"/>
        <v>105</v>
      </c>
      <c r="I583" s="22">
        <f t="shared" si="207"/>
        <v>0</v>
      </c>
      <c r="J583" s="22">
        <f t="shared" si="207"/>
        <v>105</v>
      </c>
      <c r="K583" s="22">
        <f t="shared" si="207"/>
        <v>105</v>
      </c>
      <c r="L583" s="22">
        <f t="shared" si="207"/>
        <v>0</v>
      </c>
      <c r="M583" s="22">
        <f t="shared" si="207"/>
        <v>105</v>
      </c>
    </row>
    <row r="584" spans="2:13" ht="45">
      <c r="B584" s="87" t="s">
        <v>194</v>
      </c>
      <c r="C584" s="21" t="s">
        <v>66</v>
      </c>
      <c r="D584" s="21" t="s">
        <v>66</v>
      </c>
      <c r="E584" s="21" t="str">
        <f>'вед.прил 9'!E738</f>
        <v>58 1 01 77520</v>
      </c>
      <c r="F584" s="21" t="s">
        <v>113</v>
      </c>
      <c r="G584" s="21"/>
      <c r="H584" s="22">
        <f t="shared" si="207"/>
        <v>105</v>
      </c>
      <c r="I584" s="22">
        <f t="shared" si="207"/>
        <v>0</v>
      </c>
      <c r="J584" s="22">
        <f t="shared" si="207"/>
        <v>105</v>
      </c>
      <c r="K584" s="22">
        <f t="shared" si="207"/>
        <v>105</v>
      </c>
      <c r="L584" s="22">
        <f t="shared" si="207"/>
        <v>0</v>
      </c>
      <c r="M584" s="22">
        <f t="shared" si="207"/>
        <v>105</v>
      </c>
    </row>
    <row r="585" spans="2:13" ht="45">
      <c r="B585" s="87" t="s">
        <v>182</v>
      </c>
      <c r="C585" s="21" t="s">
        <v>66</v>
      </c>
      <c r="D585" s="21" t="s">
        <v>66</v>
      </c>
      <c r="E585" s="21" t="str">
        <f>'вед.прил 9'!E739</f>
        <v>58 1 01 77520</v>
      </c>
      <c r="F585" s="21" t="s">
        <v>114</v>
      </c>
      <c r="G585" s="21"/>
      <c r="H585" s="22">
        <f t="shared" si="207"/>
        <v>105</v>
      </c>
      <c r="I585" s="22">
        <f t="shared" si="207"/>
        <v>0</v>
      </c>
      <c r="J585" s="22">
        <f t="shared" si="207"/>
        <v>105</v>
      </c>
      <c r="K585" s="22">
        <f t="shared" si="207"/>
        <v>105</v>
      </c>
      <c r="L585" s="22">
        <f t="shared" si="207"/>
        <v>0</v>
      </c>
      <c r="M585" s="22">
        <f t="shared" si="207"/>
        <v>105</v>
      </c>
    </row>
    <row r="586" spans="2:13" ht="15">
      <c r="B586" s="90" t="s">
        <v>103</v>
      </c>
      <c r="C586" s="23" t="s">
        <v>66</v>
      </c>
      <c r="D586" s="23" t="s">
        <v>66</v>
      </c>
      <c r="E586" s="23" t="str">
        <f>'вед.прил 9'!E740</f>
        <v>58 1 01 77520</v>
      </c>
      <c r="F586" s="23" t="s">
        <v>114</v>
      </c>
      <c r="G586" s="23" t="s">
        <v>92</v>
      </c>
      <c r="H586" s="24">
        <f>'вед.прил 9'!I740</f>
        <v>105</v>
      </c>
      <c r="I586" s="24">
        <f>'вед.прил 9'!J740</f>
        <v>0</v>
      </c>
      <c r="J586" s="24">
        <f>'вед.прил 9'!K740</f>
        <v>105</v>
      </c>
      <c r="K586" s="24">
        <f>'вед.прил 9'!L740</f>
        <v>105</v>
      </c>
      <c r="L586" s="51">
        <f>'вед.прил 9'!M740</f>
        <v>0</v>
      </c>
      <c r="M586" s="51">
        <f>'вед.прил 9'!T740</f>
        <v>105</v>
      </c>
    </row>
    <row r="587" spans="2:13" ht="30">
      <c r="B587" s="87" t="str">
        <f>'вед.прил 9'!A741</f>
        <v>Подпрограмма "Нравственное и патриотическое воспитание граждан"</v>
      </c>
      <c r="C587" s="21" t="s">
        <v>66</v>
      </c>
      <c r="D587" s="21" t="s">
        <v>66</v>
      </c>
      <c r="E587" s="21" t="str">
        <f>'вед.прил 9'!E741</f>
        <v>58 2 00 00000</v>
      </c>
      <c r="F587" s="21"/>
      <c r="G587" s="21"/>
      <c r="H587" s="22">
        <f aca="true" t="shared" si="208" ref="H587:M587">H590</f>
        <v>105</v>
      </c>
      <c r="I587" s="22">
        <f t="shared" si="208"/>
        <v>0</v>
      </c>
      <c r="J587" s="22">
        <f t="shared" si="208"/>
        <v>105</v>
      </c>
      <c r="K587" s="22">
        <f t="shared" si="208"/>
        <v>105</v>
      </c>
      <c r="L587" s="22">
        <f t="shared" si="208"/>
        <v>0</v>
      </c>
      <c r="M587" s="22">
        <f t="shared" si="208"/>
        <v>105</v>
      </c>
    </row>
    <row r="588" spans="2:13" ht="60">
      <c r="B588" s="120" t="str">
        <f>'вед.прил 9'!A742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88" s="21" t="s">
        <v>66</v>
      </c>
      <c r="D588" s="21" t="s">
        <v>66</v>
      </c>
      <c r="E588" s="21" t="str">
        <f>'вед.прил 9'!E742</f>
        <v>58 2 01 00000</v>
      </c>
      <c r="F588" s="21"/>
      <c r="G588" s="21"/>
      <c r="H588" s="22">
        <f aca="true" t="shared" si="209" ref="H588:M591">H589</f>
        <v>105</v>
      </c>
      <c r="I588" s="22">
        <f t="shared" si="209"/>
        <v>0</v>
      </c>
      <c r="J588" s="22">
        <f t="shared" si="209"/>
        <v>105</v>
      </c>
      <c r="K588" s="22">
        <f t="shared" si="209"/>
        <v>105</v>
      </c>
      <c r="L588" s="22">
        <f t="shared" si="209"/>
        <v>0</v>
      </c>
      <c r="M588" s="22">
        <f t="shared" si="209"/>
        <v>105</v>
      </c>
    </row>
    <row r="589" spans="2:13" ht="15">
      <c r="B589" s="87" t="str">
        <f>'вед.прил 9'!A743</f>
        <v>Реализация основного мероприятия</v>
      </c>
      <c r="C589" s="21" t="s">
        <v>66</v>
      </c>
      <c r="D589" s="21" t="s">
        <v>66</v>
      </c>
      <c r="E589" s="21" t="str">
        <f>'вед.прил 9'!E743</f>
        <v>58 2 01 77530</v>
      </c>
      <c r="F589" s="21"/>
      <c r="G589" s="21"/>
      <c r="H589" s="22">
        <f t="shared" si="209"/>
        <v>105</v>
      </c>
      <c r="I589" s="22">
        <f t="shared" si="209"/>
        <v>0</v>
      </c>
      <c r="J589" s="22">
        <f t="shared" si="209"/>
        <v>105</v>
      </c>
      <c r="K589" s="22">
        <f t="shared" si="209"/>
        <v>105</v>
      </c>
      <c r="L589" s="22">
        <f t="shared" si="209"/>
        <v>0</v>
      </c>
      <c r="M589" s="22">
        <f t="shared" si="209"/>
        <v>105</v>
      </c>
    </row>
    <row r="590" spans="2:13" ht="45">
      <c r="B590" s="87" t="s">
        <v>194</v>
      </c>
      <c r="C590" s="21" t="s">
        <v>66</v>
      </c>
      <c r="D590" s="21" t="s">
        <v>66</v>
      </c>
      <c r="E590" s="21" t="str">
        <f>'вед.прил 9'!E744</f>
        <v>58 2 01 77530</v>
      </c>
      <c r="F590" s="21" t="s">
        <v>113</v>
      </c>
      <c r="G590" s="21"/>
      <c r="H590" s="22">
        <f t="shared" si="209"/>
        <v>105</v>
      </c>
      <c r="I590" s="22">
        <f t="shared" si="209"/>
        <v>0</v>
      </c>
      <c r="J590" s="22">
        <f t="shared" si="209"/>
        <v>105</v>
      </c>
      <c r="K590" s="22">
        <f t="shared" si="209"/>
        <v>105</v>
      </c>
      <c r="L590" s="22">
        <f t="shared" si="209"/>
        <v>0</v>
      </c>
      <c r="M590" s="22">
        <f t="shared" si="209"/>
        <v>105</v>
      </c>
    </row>
    <row r="591" spans="2:13" ht="45">
      <c r="B591" s="87" t="s">
        <v>182</v>
      </c>
      <c r="C591" s="21" t="s">
        <v>66</v>
      </c>
      <c r="D591" s="21" t="s">
        <v>66</v>
      </c>
      <c r="E591" s="21" t="str">
        <f>'вед.прил 9'!E745</f>
        <v>58 2 01 77530</v>
      </c>
      <c r="F591" s="21" t="s">
        <v>114</v>
      </c>
      <c r="G591" s="21"/>
      <c r="H591" s="22">
        <f t="shared" si="209"/>
        <v>105</v>
      </c>
      <c r="I591" s="22">
        <f t="shared" si="209"/>
        <v>0</v>
      </c>
      <c r="J591" s="22">
        <f t="shared" si="209"/>
        <v>105</v>
      </c>
      <c r="K591" s="22">
        <f t="shared" si="209"/>
        <v>105</v>
      </c>
      <c r="L591" s="22">
        <f t="shared" si="209"/>
        <v>0</v>
      </c>
      <c r="M591" s="22">
        <f t="shared" si="209"/>
        <v>105</v>
      </c>
    </row>
    <row r="592" spans="2:13" ht="15">
      <c r="B592" s="90" t="s">
        <v>103</v>
      </c>
      <c r="C592" s="23" t="s">
        <v>66</v>
      </c>
      <c r="D592" s="23" t="s">
        <v>66</v>
      </c>
      <c r="E592" s="23" t="str">
        <f>'вед.прил 9'!E746</f>
        <v>58 2 01 77530</v>
      </c>
      <c r="F592" s="23" t="s">
        <v>114</v>
      </c>
      <c r="G592" s="23" t="s">
        <v>92</v>
      </c>
      <c r="H592" s="24">
        <f>'вед.прил 9'!I746</f>
        <v>105</v>
      </c>
      <c r="I592" s="24">
        <f>'вед.прил 9'!J746</f>
        <v>0</v>
      </c>
      <c r="J592" s="24">
        <f>'вед.прил 9'!K746</f>
        <v>105</v>
      </c>
      <c r="K592" s="24">
        <f>'вед.прил 9'!L746</f>
        <v>105</v>
      </c>
      <c r="L592" s="51">
        <f>'вед.прил 9'!M746</f>
        <v>0</v>
      </c>
      <c r="M592" s="51">
        <f>'вед.прил 9'!T746</f>
        <v>105</v>
      </c>
    </row>
    <row r="593" spans="2:13" ht="45">
      <c r="B593" s="87" t="s">
        <v>415</v>
      </c>
      <c r="C593" s="21" t="s">
        <v>66</v>
      </c>
      <c r="D593" s="21" t="s">
        <v>66</v>
      </c>
      <c r="E593" s="21" t="str">
        <f>'вед.прил 9'!E747</f>
        <v>58 3 00 00000</v>
      </c>
      <c r="F593" s="21"/>
      <c r="G593" s="21"/>
      <c r="H593" s="22">
        <f aca="true" t="shared" si="210" ref="H593:M593">H596</f>
        <v>50</v>
      </c>
      <c r="I593" s="22">
        <f t="shared" si="210"/>
        <v>0</v>
      </c>
      <c r="J593" s="22">
        <f t="shared" si="210"/>
        <v>50</v>
      </c>
      <c r="K593" s="22">
        <f t="shared" si="210"/>
        <v>50</v>
      </c>
      <c r="L593" s="22">
        <f t="shared" si="210"/>
        <v>0</v>
      </c>
      <c r="M593" s="22">
        <f t="shared" si="210"/>
        <v>50</v>
      </c>
    </row>
    <row r="594" spans="2:13" ht="90">
      <c r="B594" s="87" t="str">
        <f>'вед.прил 9'!A748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94" s="21" t="s">
        <v>66</v>
      </c>
      <c r="D594" s="21" t="s">
        <v>66</v>
      </c>
      <c r="E594" s="21" t="str">
        <f>'вед.прил 9'!E748</f>
        <v>58 3 01 00000</v>
      </c>
      <c r="F594" s="21"/>
      <c r="G594" s="21"/>
      <c r="H594" s="22">
        <f aca="true" t="shared" si="211" ref="H594:M597">H595</f>
        <v>50</v>
      </c>
      <c r="I594" s="22">
        <f t="shared" si="211"/>
        <v>0</v>
      </c>
      <c r="J594" s="22">
        <f t="shared" si="211"/>
        <v>50</v>
      </c>
      <c r="K594" s="22">
        <f t="shared" si="211"/>
        <v>50</v>
      </c>
      <c r="L594" s="22">
        <f t="shared" si="211"/>
        <v>0</v>
      </c>
      <c r="M594" s="22">
        <f t="shared" si="211"/>
        <v>50</v>
      </c>
    </row>
    <row r="595" spans="2:13" ht="15">
      <c r="B595" s="87" t="str">
        <f>'вед.прил 9'!A749</f>
        <v>Реализация основного мероприятия</v>
      </c>
      <c r="C595" s="21" t="s">
        <v>66</v>
      </c>
      <c r="D595" s="21" t="s">
        <v>66</v>
      </c>
      <c r="E595" s="21" t="str">
        <f>'вед.прил 9'!E749</f>
        <v>58 3 01 77540</v>
      </c>
      <c r="F595" s="21"/>
      <c r="G595" s="21"/>
      <c r="H595" s="22">
        <f t="shared" si="211"/>
        <v>50</v>
      </c>
      <c r="I595" s="22">
        <f t="shared" si="211"/>
        <v>0</v>
      </c>
      <c r="J595" s="22">
        <f t="shared" si="211"/>
        <v>50</v>
      </c>
      <c r="K595" s="22">
        <f t="shared" si="211"/>
        <v>50</v>
      </c>
      <c r="L595" s="22">
        <f t="shared" si="211"/>
        <v>0</v>
      </c>
      <c r="M595" s="22">
        <f t="shared" si="211"/>
        <v>50</v>
      </c>
    </row>
    <row r="596" spans="2:13" ht="45">
      <c r="B596" s="87" t="s">
        <v>194</v>
      </c>
      <c r="C596" s="21" t="s">
        <v>66</v>
      </c>
      <c r="D596" s="21" t="s">
        <v>66</v>
      </c>
      <c r="E596" s="21" t="str">
        <f>'вед.прил 9'!E750</f>
        <v>58 3 01 77540</v>
      </c>
      <c r="F596" s="21" t="s">
        <v>113</v>
      </c>
      <c r="G596" s="21"/>
      <c r="H596" s="22">
        <f t="shared" si="211"/>
        <v>50</v>
      </c>
      <c r="I596" s="22">
        <f t="shared" si="211"/>
        <v>0</v>
      </c>
      <c r="J596" s="22">
        <f t="shared" si="211"/>
        <v>50</v>
      </c>
      <c r="K596" s="22">
        <f t="shared" si="211"/>
        <v>50</v>
      </c>
      <c r="L596" s="22">
        <f t="shared" si="211"/>
        <v>0</v>
      </c>
      <c r="M596" s="22">
        <f t="shared" si="211"/>
        <v>50</v>
      </c>
    </row>
    <row r="597" spans="2:13" ht="45">
      <c r="B597" s="87" t="s">
        <v>182</v>
      </c>
      <c r="C597" s="21" t="s">
        <v>66</v>
      </c>
      <c r="D597" s="21" t="s">
        <v>66</v>
      </c>
      <c r="E597" s="21" t="str">
        <f>'вед.прил 9'!E751</f>
        <v>58 3 01 77540</v>
      </c>
      <c r="F597" s="21" t="s">
        <v>114</v>
      </c>
      <c r="G597" s="21"/>
      <c r="H597" s="22">
        <f t="shared" si="211"/>
        <v>50</v>
      </c>
      <c r="I597" s="22">
        <f t="shared" si="211"/>
        <v>0</v>
      </c>
      <c r="J597" s="22">
        <f t="shared" si="211"/>
        <v>50</v>
      </c>
      <c r="K597" s="22">
        <f t="shared" si="211"/>
        <v>50</v>
      </c>
      <c r="L597" s="22">
        <f t="shared" si="211"/>
        <v>0</v>
      </c>
      <c r="M597" s="22">
        <f t="shared" si="211"/>
        <v>50</v>
      </c>
    </row>
    <row r="598" spans="2:13" ht="15">
      <c r="B598" s="90" t="s">
        <v>103</v>
      </c>
      <c r="C598" s="23" t="s">
        <v>66</v>
      </c>
      <c r="D598" s="23" t="s">
        <v>66</v>
      </c>
      <c r="E598" s="23" t="str">
        <f>'вед.прил 9'!E752</f>
        <v>58 3 01 77540</v>
      </c>
      <c r="F598" s="23" t="s">
        <v>114</v>
      </c>
      <c r="G598" s="23" t="s">
        <v>92</v>
      </c>
      <c r="H598" s="24">
        <f>'вед.прил 9'!I752</f>
        <v>50</v>
      </c>
      <c r="I598" s="24">
        <f>'вед.прил 9'!J752</f>
        <v>0</v>
      </c>
      <c r="J598" s="24">
        <f>'вед.прил 9'!K752</f>
        <v>50</v>
      </c>
      <c r="K598" s="24">
        <f>'вед.прил 9'!L752</f>
        <v>50</v>
      </c>
      <c r="L598" s="51">
        <f>'вед.прил 9'!M752</f>
        <v>0</v>
      </c>
      <c r="M598" s="51">
        <f>'вед.прил 9'!T752</f>
        <v>50</v>
      </c>
    </row>
    <row r="599" spans="2:13" ht="20.25" customHeight="1">
      <c r="B599" s="53" t="s">
        <v>54</v>
      </c>
      <c r="C599" s="38" t="s">
        <v>66</v>
      </c>
      <c r="D599" s="38" t="s">
        <v>61</v>
      </c>
      <c r="E599" s="38"/>
      <c r="F599" s="38"/>
      <c r="G599" s="38"/>
      <c r="H599" s="39">
        <f aca="true" t="shared" si="212" ref="H599:M599">H600+H635</f>
        <v>15809</v>
      </c>
      <c r="I599" s="39">
        <f t="shared" si="212"/>
        <v>0</v>
      </c>
      <c r="J599" s="39">
        <f t="shared" si="212"/>
        <v>15809</v>
      </c>
      <c r="K599" s="39">
        <f t="shared" si="212"/>
        <v>15809</v>
      </c>
      <c r="L599" s="39">
        <f t="shared" si="212"/>
        <v>0</v>
      </c>
      <c r="M599" s="39">
        <f t="shared" si="212"/>
        <v>15809</v>
      </c>
    </row>
    <row r="600" spans="2:13" ht="30">
      <c r="B600" s="88" t="str">
        <f>'вед.прил 9'!A193</f>
        <v>Муниципальная программа "Образование в городе Ливны Орловской области"</v>
      </c>
      <c r="C600" s="21" t="s">
        <v>66</v>
      </c>
      <c r="D600" s="21" t="s">
        <v>61</v>
      </c>
      <c r="E600" s="21" t="s">
        <v>199</v>
      </c>
      <c r="F600" s="21"/>
      <c r="G600" s="21"/>
      <c r="H600" s="22">
        <f aca="true" t="shared" si="213" ref="H600:M600">H601+H629+H615</f>
        <v>7547.6</v>
      </c>
      <c r="I600" s="22">
        <f t="shared" si="213"/>
        <v>0</v>
      </c>
      <c r="J600" s="22">
        <f t="shared" si="213"/>
        <v>7547.6</v>
      </c>
      <c r="K600" s="22">
        <f t="shared" si="213"/>
        <v>7547.6</v>
      </c>
      <c r="L600" s="22">
        <f t="shared" si="213"/>
        <v>0</v>
      </c>
      <c r="M600" s="22">
        <f t="shared" si="213"/>
        <v>7547.6</v>
      </c>
    </row>
    <row r="601" spans="2:13" ht="60">
      <c r="B601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1" s="21" t="s">
        <v>66</v>
      </c>
      <c r="D601" s="21" t="s">
        <v>61</v>
      </c>
      <c r="E601" s="21" t="s">
        <v>201</v>
      </c>
      <c r="F601" s="21"/>
      <c r="G601" s="21"/>
      <c r="H601" s="22">
        <f aca="true" t="shared" si="214" ref="H601:M601">H602+H610</f>
        <v>5507.6</v>
      </c>
      <c r="I601" s="22">
        <f t="shared" si="214"/>
        <v>0</v>
      </c>
      <c r="J601" s="22">
        <f t="shared" si="214"/>
        <v>5507.6</v>
      </c>
      <c r="K601" s="22">
        <f t="shared" si="214"/>
        <v>5507.6</v>
      </c>
      <c r="L601" s="22">
        <f t="shared" si="214"/>
        <v>0</v>
      </c>
      <c r="M601" s="22">
        <f t="shared" si="214"/>
        <v>5507.6</v>
      </c>
    </row>
    <row r="602" spans="2:13" ht="45">
      <c r="B602" s="88" t="str">
        <f>'вед.прил 9'!A195</f>
        <v>Основное мероприятие "Организация психолого-медико-социального сопровождения детей"</v>
      </c>
      <c r="C602" s="21" t="s">
        <v>66</v>
      </c>
      <c r="D602" s="21" t="s">
        <v>61</v>
      </c>
      <c r="E602" s="21" t="s">
        <v>217</v>
      </c>
      <c r="F602" s="21"/>
      <c r="G602" s="21"/>
      <c r="H602" s="22">
        <f aca="true" t="shared" si="215" ref="H602:M602">H603</f>
        <v>4257.6</v>
      </c>
      <c r="I602" s="22">
        <f t="shared" si="215"/>
        <v>0</v>
      </c>
      <c r="J602" s="22">
        <f t="shared" si="215"/>
        <v>4257.6</v>
      </c>
      <c r="K602" s="22">
        <f t="shared" si="215"/>
        <v>4257.6</v>
      </c>
      <c r="L602" s="22">
        <f t="shared" si="215"/>
        <v>0</v>
      </c>
      <c r="M602" s="22">
        <f t="shared" si="215"/>
        <v>4257.6</v>
      </c>
    </row>
    <row r="603" spans="2:13" ht="15">
      <c r="B603" s="87" t="s">
        <v>166</v>
      </c>
      <c r="C603" s="21" t="s">
        <v>66</v>
      </c>
      <c r="D603" s="21" t="s">
        <v>61</v>
      </c>
      <c r="E603" s="21" t="s">
        <v>218</v>
      </c>
      <c r="F603" s="21"/>
      <c r="G603" s="21"/>
      <c r="H603" s="22">
        <f aca="true" t="shared" si="216" ref="H603:M603">H604+H607</f>
        <v>4257.6</v>
      </c>
      <c r="I603" s="22">
        <f t="shared" si="216"/>
        <v>0</v>
      </c>
      <c r="J603" s="22">
        <f t="shared" si="216"/>
        <v>4257.6</v>
      </c>
      <c r="K603" s="22">
        <f t="shared" si="216"/>
        <v>4257.6</v>
      </c>
      <c r="L603" s="22">
        <f t="shared" si="216"/>
        <v>0</v>
      </c>
      <c r="M603" s="22">
        <f t="shared" si="216"/>
        <v>4257.6</v>
      </c>
    </row>
    <row r="604" spans="2:13" ht="90">
      <c r="B604" s="88" t="s">
        <v>180</v>
      </c>
      <c r="C604" s="21" t="s">
        <v>66</v>
      </c>
      <c r="D604" s="21" t="s">
        <v>61</v>
      </c>
      <c r="E604" s="21" t="s">
        <v>218</v>
      </c>
      <c r="F604" s="21" t="s">
        <v>111</v>
      </c>
      <c r="G604" s="21"/>
      <c r="H604" s="22">
        <f aca="true" t="shared" si="217" ref="H604:M605">H605</f>
        <v>4059.6</v>
      </c>
      <c r="I604" s="22">
        <f t="shared" si="217"/>
        <v>0</v>
      </c>
      <c r="J604" s="22">
        <f t="shared" si="217"/>
        <v>4059.6</v>
      </c>
      <c r="K604" s="22">
        <f t="shared" si="217"/>
        <v>4059.6</v>
      </c>
      <c r="L604" s="22">
        <f t="shared" si="217"/>
        <v>0</v>
      </c>
      <c r="M604" s="22">
        <f t="shared" si="217"/>
        <v>4059.6</v>
      </c>
    </row>
    <row r="605" spans="2:13" ht="30">
      <c r="B605" s="88" t="s">
        <v>120</v>
      </c>
      <c r="C605" s="21" t="s">
        <v>66</v>
      </c>
      <c r="D605" s="21" t="s">
        <v>61</v>
      </c>
      <c r="E605" s="21" t="s">
        <v>218</v>
      </c>
      <c r="F605" s="21" t="s">
        <v>119</v>
      </c>
      <c r="G605" s="21"/>
      <c r="H605" s="22">
        <f t="shared" si="217"/>
        <v>4059.6</v>
      </c>
      <c r="I605" s="22">
        <f t="shared" si="217"/>
        <v>0</v>
      </c>
      <c r="J605" s="22">
        <f t="shared" si="217"/>
        <v>4059.6</v>
      </c>
      <c r="K605" s="22">
        <f t="shared" si="217"/>
        <v>4059.6</v>
      </c>
      <c r="L605" s="22">
        <f t="shared" si="217"/>
        <v>0</v>
      </c>
      <c r="M605" s="22">
        <f t="shared" si="217"/>
        <v>4059.6</v>
      </c>
    </row>
    <row r="606" spans="2:13" ht="15">
      <c r="B606" s="89" t="s">
        <v>103</v>
      </c>
      <c r="C606" s="23" t="s">
        <v>66</v>
      </c>
      <c r="D606" s="23" t="s">
        <v>61</v>
      </c>
      <c r="E606" s="23" t="s">
        <v>218</v>
      </c>
      <c r="F606" s="23" t="s">
        <v>119</v>
      </c>
      <c r="G606" s="23" t="s">
        <v>92</v>
      </c>
      <c r="H606" s="24">
        <f>'вед.прил 9'!I199</f>
        <v>4059.6</v>
      </c>
      <c r="I606" s="24">
        <f>'вед.прил 9'!J199</f>
        <v>0</v>
      </c>
      <c r="J606" s="24">
        <f>'вед.прил 9'!K199</f>
        <v>4059.6</v>
      </c>
      <c r="K606" s="24">
        <f>'вед.прил 9'!L199</f>
        <v>4059.6</v>
      </c>
      <c r="L606" s="51">
        <f>'вед.прил 9'!M199</f>
        <v>0</v>
      </c>
      <c r="M606" s="51">
        <f>'вед.прил 9'!T199</f>
        <v>4059.6</v>
      </c>
    </row>
    <row r="607" spans="2:13" ht="45">
      <c r="B607" s="87" t="s">
        <v>194</v>
      </c>
      <c r="C607" s="21" t="s">
        <v>66</v>
      </c>
      <c r="D607" s="21" t="s">
        <v>61</v>
      </c>
      <c r="E607" s="21" t="s">
        <v>218</v>
      </c>
      <c r="F607" s="21" t="s">
        <v>113</v>
      </c>
      <c r="G607" s="21"/>
      <c r="H607" s="22">
        <f aca="true" t="shared" si="218" ref="H607:M608">H608</f>
        <v>198</v>
      </c>
      <c r="I607" s="22">
        <f t="shared" si="218"/>
        <v>0</v>
      </c>
      <c r="J607" s="22">
        <f t="shared" si="218"/>
        <v>198</v>
      </c>
      <c r="K607" s="22">
        <f t="shared" si="218"/>
        <v>198</v>
      </c>
      <c r="L607" s="22">
        <f t="shared" si="218"/>
        <v>0</v>
      </c>
      <c r="M607" s="22">
        <f t="shared" si="218"/>
        <v>198</v>
      </c>
    </row>
    <row r="608" spans="2:13" ht="45">
      <c r="B608" s="87" t="s">
        <v>182</v>
      </c>
      <c r="C608" s="21" t="s">
        <v>66</v>
      </c>
      <c r="D608" s="21" t="s">
        <v>61</v>
      </c>
      <c r="E608" s="21" t="s">
        <v>218</v>
      </c>
      <c r="F608" s="21" t="s">
        <v>114</v>
      </c>
      <c r="G608" s="21"/>
      <c r="H608" s="22">
        <f t="shared" si="218"/>
        <v>198</v>
      </c>
      <c r="I608" s="22">
        <f t="shared" si="218"/>
        <v>0</v>
      </c>
      <c r="J608" s="22">
        <f t="shared" si="218"/>
        <v>198</v>
      </c>
      <c r="K608" s="22">
        <f t="shared" si="218"/>
        <v>198</v>
      </c>
      <c r="L608" s="22">
        <f t="shared" si="218"/>
        <v>0</v>
      </c>
      <c r="M608" s="22">
        <f t="shared" si="218"/>
        <v>198</v>
      </c>
    </row>
    <row r="609" spans="2:13" ht="15">
      <c r="B609" s="89" t="s">
        <v>103</v>
      </c>
      <c r="C609" s="23" t="s">
        <v>66</v>
      </c>
      <c r="D609" s="23" t="s">
        <v>61</v>
      </c>
      <c r="E609" s="21" t="s">
        <v>218</v>
      </c>
      <c r="F609" s="23" t="s">
        <v>114</v>
      </c>
      <c r="G609" s="23" t="s">
        <v>92</v>
      </c>
      <c r="H609" s="24">
        <f>'вед.прил 9'!I202</f>
        <v>198</v>
      </c>
      <c r="I609" s="24">
        <f>'вед.прил 9'!J202</f>
        <v>0</v>
      </c>
      <c r="J609" s="24">
        <f>'вед.прил 9'!K202</f>
        <v>198</v>
      </c>
      <c r="K609" s="24">
        <f>'вед.прил 9'!L202</f>
        <v>198</v>
      </c>
      <c r="L609" s="51">
        <f>'вед.прил 9'!M202</f>
        <v>0</v>
      </c>
      <c r="M609" s="51">
        <f>'вед.прил 9'!T202</f>
        <v>198</v>
      </c>
    </row>
    <row r="610" spans="2:13" ht="30">
      <c r="B610" s="88" t="s">
        <v>214</v>
      </c>
      <c r="C610" s="21" t="s">
        <v>66</v>
      </c>
      <c r="D610" s="21" t="s">
        <v>61</v>
      </c>
      <c r="E610" s="21" t="s">
        <v>215</v>
      </c>
      <c r="F610" s="21"/>
      <c r="G610" s="21"/>
      <c r="H610" s="22">
        <f aca="true" t="shared" si="219" ref="H610:M613">H611</f>
        <v>1250</v>
      </c>
      <c r="I610" s="22">
        <f t="shared" si="219"/>
        <v>0</v>
      </c>
      <c r="J610" s="22">
        <f t="shared" si="219"/>
        <v>1250</v>
      </c>
      <c r="K610" s="22">
        <f t="shared" si="219"/>
        <v>1250</v>
      </c>
      <c r="L610" s="22">
        <f t="shared" si="219"/>
        <v>0</v>
      </c>
      <c r="M610" s="22">
        <f t="shared" si="219"/>
        <v>1250</v>
      </c>
    </row>
    <row r="611" spans="2:13" ht="15">
      <c r="B611" s="87" t="s">
        <v>166</v>
      </c>
      <c r="C611" s="21" t="s">
        <v>66</v>
      </c>
      <c r="D611" s="21" t="s">
        <v>61</v>
      </c>
      <c r="E611" s="21" t="s">
        <v>216</v>
      </c>
      <c r="F611" s="21"/>
      <c r="G611" s="21"/>
      <c r="H611" s="22">
        <f t="shared" si="219"/>
        <v>1250</v>
      </c>
      <c r="I611" s="22">
        <f t="shared" si="219"/>
        <v>0</v>
      </c>
      <c r="J611" s="22">
        <f t="shared" si="219"/>
        <v>1250</v>
      </c>
      <c r="K611" s="22">
        <f t="shared" si="219"/>
        <v>1250</v>
      </c>
      <c r="L611" s="22">
        <f t="shared" si="219"/>
        <v>0</v>
      </c>
      <c r="M611" s="22">
        <f t="shared" si="219"/>
        <v>1250</v>
      </c>
    </row>
    <row r="612" spans="2:13" ht="30">
      <c r="B612" s="88" t="s">
        <v>126</v>
      </c>
      <c r="C612" s="21" t="s">
        <v>66</v>
      </c>
      <c r="D612" s="21" t="s">
        <v>61</v>
      </c>
      <c r="E612" s="21" t="s">
        <v>216</v>
      </c>
      <c r="F612" s="21" t="s">
        <v>125</v>
      </c>
      <c r="G612" s="21"/>
      <c r="H612" s="22">
        <f t="shared" si="219"/>
        <v>1250</v>
      </c>
      <c r="I612" s="22">
        <f t="shared" si="219"/>
        <v>0</v>
      </c>
      <c r="J612" s="22">
        <f t="shared" si="219"/>
        <v>1250</v>
      </c>
      <c r="K612" s="22">
        <f t="shared" si="219"/>
        <v>1250</v>
      </c>
      <c r="L612" s="22">
        <f t="shared" si="219"/>
        <v>0</v>
      </c>
      <c r="M612" s="22">
        <f t="shared" si="219"/>
        <v>1250</v>
      </c>
    </row>
    <row r="613" spans="2:13" ht="37.5" customHeight="1">
      <c r="B613" s="88" t="s">
        <v>136</v>
      </c>
      <c r="C613" s="21" t="s">
        <v>66</v>
      </c>
      <c r="D613" s="21" t="s">
        <v>61</v>
      </c>
      <c r="E613" s="21" t="s">
        <v>216</v>
      </c>
      <c r="F613" s="21" t="s">
        <v>129</v>
      </c>
      <c r="G613" s="21"/>
      <c r="H613" s="22">
        <f t="shared" si="219"/>
        <v>1250</v>
      </c>
      <c r="I613" s="22">
        <f t="shared" si="219"/>
        <v>0</v>
      </c>
      <c r="J613" s="22">
        <f t="shared" si="219"/>
        <v>1250</v>
      </c>
      <c r="K613" s="22">
        <f t="shared" si="219"/>
        <v>1250</v>
      </c>
      <c r="L613" s="22">
        <f t="shared" si="219"/>
        <v>0</v>
      </c>
      <c r="M613" s="22">
        <f t="shared" si="219"/>
        <v>1250</v>
      </c>
    </row>
    <row r="614" spans="2:13" ht="15">
      <c r="B614" s="89" t="s">
        <v>103</v>
      </c>
      <c r="C614" s="23" t="s">
        <v>66</v>
      </c>
      <c r="D614" s="23" t="s">
        <v>61</v>
      </c>
      <c r="E614" s="23" t="s">
        <v>216</v>
      </c>
      <c r="F614" s="23" t="s">
        <v>129</v>
      </c>
      <c r="G614" s="23" t="s">
        <v>92</v>
      </c>
      <c r="H614" s="24">
        <f>'вед.прил 9'!I207</f>
        <v>1250</v>
      </c>
      <c r="I614" s="24">
        <f>'вед.прил 9'!J207</f>
        <v>0</v>
      </c>
      <c r="J614" s="24">
        <f>'вед.прил 9'!K207</f>
        <v>1250</v>
      </c>
      <c r="K614" s="24">
        <f>'вед.прил 9'!L207</f>
        <v>1250</v>
      </c>
      <c r="L614" s="51">
        <f>'вед.прил 9'!M207</f>
        <v>0</v>
      </c>
      <c r="M614" s="51">
        <f>'вед.прил 9'!T207</f>
        <v>1250</v>
      </c>
    </row>
    <row r="615" spans="2:13" ht="60">
      <c r="B615" s="88" t="s">
        <v>347</v>
      </c>
      <c r="C615" s="21" t="s">
        <v>66</v>
      </c>
      <c r="D615" s="21" t="s">
        <v>61</v>
      </c>
      <c r="E615" s="21" t="s">
        <v>349</v>
      </c>
      <c r="F615" s="21"/>
      <c r="G615" s="21"/>
      <c r="H615" s="22">
        <f aca="true" t="shared" si="220" ref="H615:M615">H616+H621</f>
        <v>40</v>
      </c>
      <c r="I615" s="22">
        <f t="shared" si="220"/>
        <v>0</v>
      </c>
      <c r="J615" s="22">
        <f t="shared" si="220"/>
        <v>40</v>
      </c>
      <c r="K615" s="22">
        <f t="shared" si="220"/>
        <v>40</v>
      </c>
      <c r="L615" s="22">
        <f t="shared" si="220"/>
        <v>0</v>
      </c>
      <c r="M615" s="22">
        <f t="shared" si="220"/>
        <v>40</v>
      </c>
    </row>
    <row r="616" spans="2:13" ht="45">
      <c r="B616" s="88" t="s">
        <v>353</v>
      </c>
      <c r="C616" s="21" t="s">
        <v>66</v>
      </c>
      <c r="D616" s="21" t="s">
        <v>61</v>
      </c>
      <c r="E616" s="21" t="s">
        <v>354</v>
      </c>
      <c r="F616" s="21"/>
      <c r="G616" s="21"/>
      <c r="H616" s="22">
        <f aca="true" t="shared" si="221" ref="H616:M619">H617</f>
        <v>10</v>
      </c>
      <c r="I616" s="22">
        <f t="shared" si="221"/>
        <v>0</v>
      </c>
      <c r="J616" s="22">
        <f t="shared" si="221"/>
        <v>10</v>
      </c>
      <c r="K616" s="22">
        <f t="shared" si="221"/>
        <v>10</v>
      </c>
      <c r="L616" s="22">
        <f t="shared" si="221"/>
        <v>0</v>
      </c>
      <c r="M616" s="22">
        <f t="shared" si="221"/>
        <v>10</v>
      </c>
    </row>
    <row r="617" spans="2:13" ht="15">
      <c r="B617" s="88" t="s">
        <v>166</v>
      </c>
      <c r="C617" s="21" t="s">
        <v>66</v>
      </c>
      <c r="D617" s="21" t="s">
        <v>61</v>
      </c>
      <c r="E617" s="21" t="s">
        <v>355</v>
      </c>
      <c r="F617" s="21"/>
      <c r="G617" s="21"/>
      <c r="H617" s="22">
        <f t="shared" si="221"/>
        <v>10</v>
      </c>
      <c r="I617" s="22">
        <f t="shared" si="221"/>
        <v>0</v>
      </c>
      <c r="J617" s="22">
        <f t="shared" si="221"/>
        <v>10</v>
      </c>
      <c r="K617" s="22">
        <f t="shared" si="221"/>
        <v>10</v>
      </c>
      <c r="L617" s="22">
        <f t="shared" si="221"/>
        <v>0</v>
      </c>
      <c r="M617" s="22">
        <f t="shared" si="221"/>
        <v>10</v>
      </c>
    </row>
    <row r="618" spans="2:13" ht="45">
      <c r="B618" s="87" t="s">
        <v>194</v>
      </c>
      <c r="C618" s="21" t="s">
        <v>66</v>
      </c>
      <c r="D618" s="21" t="s">
        <v>61</v>
      </c>
      <c r="E618" s="21" t="s">
        <v>355</v>
      </c>
      <c r="F618" s="21" t="s">
        <v>113</v>
      </c>
      <c r="G618" s="21"/>
      <c r="H618" s="22">
        <f t="shared" si="221"/>
        <v>10</v>
      </c>
      <c r="I618" s="22">
        <f t="shared" si="221"/>
        <v>0</v>
      </c>
      <c r="J618" s="22">
        <f t="shared" si="221"/>
        <v>10</v>
      </c>
      <c r="K618" s="22">
        <f t="shared" si="221"/>
        <v>10</v>
      </c>
      <c r="L618" s="22">
        <f t="shared" si="221"/>
        <v>0</v>
      </c>
      <c r="M618" s="22">
        <f t="shared" si="221"/>
        <v>10</v>
      </c>
    </row>
    <row r="619" spans="2:13" ht="45">
      <c r="B619" s="87" t="s">
        <v>182</v>
      </c>
      <c r="C619" s="21" t="s">
        <v>66</v>
      </c>
      <c r="D619" s="21" t="s">
        <v>61</v>
      </c>
      <c r="E619" s="21" t="s">
        <v>355</v>
      </c>
      <c r="F619" s="21" t="s">
        <v>114</v>
      </c>
      <c r="G619" s="21"/>
      <c r="H619" s="22">
        <f t="shared" si="221"/>
        <v>10</v>
      </c>
      <c r="I619" s="22">
        <f t="shared" si="221"/>
        <v>0</v>
      </c>
      <c r="J619" s="22">
        <f t="shared" si="221"/>
        <v>10</v>
      </c>
      <c r="K619" s="22">
        <f t="shared" si="221"/>
        <v>10</v>
      </c>
      <c r="L619" s="22">
        <f t="shared" si="221"/>
        <v>0</v>
      </c>
      <c r="M619" s="22">
        <f t="shared" si="221"/>
        <v>10</v>
      </c>
    </row>
    <row r="620" spans="2:13" ht="15">
      <c r="B620" s="89" t="s">
        <v>103</v>
      </c>
      <c r="C620" s="23" t="s">
        <v>66</v>
      </c>
      <c r="D620" s="23" t="s">
        <v>61</v>
      </c>
      <c r="E620" s="23" t="s">
        <v>355</v>
      </c>
      <c r="F620" s="23" t="s">
        <v>114</v>
      </c>
      <c r="G620" s="23" t="s">
        <v>92</v>
      </c>
      <c r="H620" s="24">
        <f>'вед.прил 9'!I213</f>
        <v>10</v>
      </c>
      <c r="I620" s="24">
        <f>'вед.прил 9'!J213</f>
        <v>0</v>
      </c>
      <c r="J620" s="24">
        <f>'вед.прил 9'!K213</f>
        <v>10</v>
      </c>
      <c r="K620" s="24">
        <f>'вед.прил 9'!L213</f>
        <v>10</v>
      </c>
      <c r="L620" s="51">
        <f>'вед.прил 9'!M213</f>
        <v>0</v>
      </c>
      <c r="M620" s="51">
        <f>'вед.прил 9'!T213</f>
        <v>10</v>
      </c>
    </row>
    <row r="621" spans="2:13" ht="30">
      <c r="B621" s="88" t="s">
        <v>350</v>
      </c>
      <c r="C621" s="21" t="s">
        <v>66</v>
      </c>
      <c r="D621" s="21" t="s">
        <v>61</v>
      </c>
      <c r="E621" s="21" t="s">
        <v>351</v>
      </c>
      <c r="F621" s="21"/>
      <c r="G621" s="21"/>
      <c r="H621" s="22">
        <f aca="true" t="shared" si="222" ref="H621:M621">H622</f>
        <v>30</v>
      </c>
      <c r="I621" s="22">
        <f t="shared" si="222"/>
        <v>0</v>
      </c>
      <c r="J621" s="22">
        <f t="shared" si="222"/>
        <v>30</v>
      </c>
      <c r="K621" s="22">
        <f t="shared" si="222"/>
        <v>30</v>
      </c>
      <c r="L621" s="22">
        <f t="shared" si="222"/>
        <v>0</v>
      </c>
      <c r="M621" s="22">
        <f t="shared" si="222"/>
        <v>30</v>
      </c>
    </row>
    <row r="622" spans="2:13" ht="15">
      <c r="B622" s="88" t="s">
        <v>166</v>
      </c>
      <c r="C622" s="21" t="s">
        <v>66</v>
      </c>
      <c r="D622" s="21" t="s">
        <v>61</v>
      </c>
      <c r="E622" s="21" t="s">
        <v>352</v>
      </c>
      <c r="F622" s="21"/>
      <c r="G622" s="21"/>
      <c r="H622" s="22">
        <f aca="true" t="shared" si="223" ref="H622:M622">H623+H626</f>
        <v>30</v>
      </c>
      <c r="I622" s="22">
        <f t="shared" si="223"/>
        <v>0</v>
      </c>
      <c r="J622" s="22">
        <f t="shared" si="223"/>
        <v>30</v>
      </c>
      <c r="K622" s="22">
        <f t="shared" si="223"/>
        <v>30</v>
      </c>
      <c r="L622" s="22">
        <f t="shared" si="223"/>
        <v>0</v>
      </c>
      <c r="M622" s="22">
        <f t="shared" si="223"/>
        <v>30</v>
      </c>
    </row>
    <row r="623" spans="2:13" ht="45">
      <c r="B623" s="87" t="s">
        <v>194</v>
      </c>
      <c r="C623" s="21" t="s">
        <v>66</v>
      </c>
      <c r="D623" s="21" t="s">
        <v>61</v>
      </c>
      <c r="E623" s="21" t="s">
        <v>352</v>
      </c>
      <c r="F623" s="21" t="s">
        <v>113</v>
      </c>
      <c r="G623" s="21"/>
      <c r="H623" s="22">
        <f aca="true" t="shared" si="224" ref="H623:M624">H624</f>
        <v>3</v>
      </c>
      <c r="I623" s="22">
        <f t="shared" si="224"/>
        <v>0</v>
      </c>
      <c r="J623" s="22">
        <f t="shared" si="224"/>
        <v>3</v>
      </c>
      <c r="K623" s="22">
        <f t="shared" si="224"/>
        <v>3</v>
      </c>
      <c r="L623" s="22">
        <f t="shared" si="224"/>
        <v>0</v>
      </c>
      <c r="M623" s="22">
        <f t="shared" si="224"/>
        <v>3</v>
      </c>
    </row>
    <row r="624" spans="2:13" ht="45">
      <c r="B624" s="87" t="s">
        <v>182</v>
      </c>
      <c r="C624" s="21" t="s">
        <v>66</v>
      </c>
      <c r="D624" s="21" t="s">
        <v>61</v>
      </c>
      <c r="E624" s="21" t="s">
        <v>352</v>
      </c>
      <c r="F624" s="21" t="s">
        <v>114</v>
      </c>
      <c r="G624" s="21"/>
      <c r="H624" s="22">
        <f t="shared" si="224"/>
        <v>3</v>
      </c>
      <c r="I624" s="22">
        <f t="shared" si="224"/>
        <v>0</v>
      </c>
      <c r="J624" s="22">
        <f t="shared" si="224"/>
        <v>3</v>
      </c>
      <c r="K624" s="22">
        <f t="shared" si="224"/>
        <v>3</v>
      </c>
      <c r="L624" s="22">
        <f t="shared" si="224"/>
        <v>0</v>
      </c>
      <c r="M624" s="22">
        <f t="shared" si="224"/>
        <v>3</v>
      </c>
    </row>
    <row r="625" spans="2:13" ht="15">
      <c r="B625" s="90" t="s">
        <v>103</v>
      </c>
      <c r="C625" s="23" t="s">
        <v>66</v>
      </c>
      <c r="D625" s="23" t="s">
        <v>61</v>
      </c>
      <c r="E625" s="23" t="s">
        <v>352</v>
      </c>
      <c r="F625" s="23" t="s">
        <v>114</v>
      </c>
      <c r="G625" s="23" t="s">
        <v>92</v>
      </c>
      <c r="H625" s="24">
        <f>'вед.прил 9'!I218</f>
        <v>3</v>
      </c>
      <c r="I625" s="24">
        <f>'вед.прил 9'!J218</f>
        <v>0</v>
      </c>
      <c r="J625" s="24">
        <f>'вед.прил 9'!K218</f>
        <v>3</v>
      </c>
      <c r="K625" s="24">
        <f>'вед.прил 9'!L218</f>
        <v>3</v>
      </c>
      <c r="L625" s="51">
        <f>'вед.прил 9'!M218</f>
        <v>0</v>
      </c>
      <c r="M625" s="51">
        <f>'вед.прил 9'!T218</f>
        <v>3</v>
      </c>
    </row>
    <row r="626" spans="2:13" ht="30">
      <c r="B626" s="88" t="s">
        <v>126</v>
      </c>
      <c r="C626" s="21" t="s">
        <v>66</v>
      </c>
      <c r="D626" s="21" t="s">
        <v>61</v>
      </c>
      <c r="E626" s="21" t="s">
        <v>352</v>
      </c>
      <c r="F626" s="21" t="s">
        <v>125</v>
      </c>
      <c r="G626" s="21"/>
      <c r="H626" s="22">
        <f aca="true" t="shared" si="225" ref="H626:M627">H627</f>
        <v>27</v>
      </c>
      <c r="I626" s="22">
        <f t="shared" si="225"/>
        <v>0</v>
      </c>
      <c r="J626" s="22">
        <f t="shared" si="225"/>
        <v>27</v>
      </c>
      <c r="K626" s="22">
        <f t="shared" si="225"/>
        <v>27</v>
      </c>
      <c r="L626" s="22">
        <f t="shared" si="225"/>
        <v>0</v>
      </c>
      <c r="M626" s="22">
        <f t="shared" si="225"/>
        <v>27</v>
      </c>
    </row>
    <row r="627" spans="2:13" ht="15">
      <c r="B627" s="88" t="s">
        <v>356</v>
      </c>
      <c r="C627" s="21" t="s">
        <v>66</v>
      </c>
      <c r="D627" s="21" t="s">
        <v>61</v>
      </c>
      <c r="E627" s="21" t="s">
        <v>352</v>
      </c>
      <c r="F627" s="21" t="s">
        <v>357</v>
      </c>
      <c r="G627" s="21"/>
      <c r="H627" s="22">
        <f t="shared" si="225"/>
        <v>27</v>
      </c>
      <c r="I627" s="22">
        <f t="shared" si="225"/>
        <v>0</v>
      </c>
      <c r="J627" s="22">
        <f t="shared" si="225"/>
        <v>27</v>
      </c>
      <c r="K627" s="22">
        <f t="shared" si="225"/>
        <v>27</v>
      </c>
      <c r="L627" s="22">
        <f t="shared" si="225"/>
        <v>0</v>
      </c>
      <c r="M627" s="22">
        <f t="shared" si="225"/>
        <v>27</v>
      </c>
    </row>
    <row r="628" spans="2:13" ht="15">
      <c r="B628" s="90" t="s">
        <v>103</v>
      </c>
      <c r="C628" s="23" t="s">
        <v>66</v>
      </c>
      <c r="D628" s="23" t="s">
        <v>61</v>
      </c>
      <c r="E628" s="23" t="s">
        <v>352</v>
      </c>
      <c r="F628" s="23" t="s">
        <v>357</v>
      </c>
      <c r="G628" s="23" t="s">
        <v>92</v>
      </c>
      <c r="H628" s="24">
        <f>'вед.прил 9'!I221</f>
        <v>27</v>
      </c>
      <c r="I628" s="24">
        <f>'вед.прил 9'!J221</f>
        <v>0</v>
      </c>
      <c r="J628" s="24">
        <f>'вед.прил 9'!K221</f>
        <v>27</v>
      </c>
      <c r="K628" s="24">
        <f>'вед.прил 9'!L221</f>
        <v>27</v>
      </c>
      <c r="L628" s="51">
        <f>'вед.прил 9'!M221</f>
        <v>0</v>
      </c>
      <c r="M628" s="51">
        <f>'вед.прил 9'!T221</f>
        <v>27</v>
      </c>
    </row>
    <row r="629" spans="2:13" ht="45">
      <c r="B629" s="87" t="str">
        <f>'вед.прил 9'!A462</f>
        <v>Подпрограмма "Функционирование и развитие сети образовательных организаций города Ливны"</v>
      </c>
      <c r="C629" s="21" t="s">
        <v>66</v>
      </c>
      <c r="D629" s="21" t="s">
        <v>61</v>
      </c>
      <c r="E629" s="21" t="s">
        <v>227</v>
      </c>
      <c r="F629" s="21"/>
      <c r="G629" s="21"/>
      <c r="H629" s="22">
        <f aca="true" t="shared" si="226" ref="H629:M633">H630</f>
        <v>2000</v>
      </c>
      <c r="I629" s="22">
        <f t="shared" si="226"/>
        <v>0</v>
      </c>
      <c r="J629" s="22">
        <f t="shared" si="226"/>
        <v>2000</v>
      </c>
      <c r="K629" s="22">
        <f t="shared" si="226"/>
        <v>2000</v>
      </c>
      <c r="L629" s="22">
        <f t="shared" si="226"/>
        <v>0</v>
      </c>
      <c r="M629" s="22">
        <f t="shared" si="226"/>
        <v>2000</v>
      </c>
    </row>
    <row r="630" spans="2:13" ht="45">
      <c r="B630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0" s="21" t="s">
        <v>66</v>
      </c>
      <c r="D630" s="21" t="s">
        <v>61</v>
      </c>
      <c r="E630" s="21" t="s">
        <v>229</v>
      </c>
      <c r="F630" s="23"/>
      <c r="G630" s="23"/>
      <c r="H630" s="22">
        <f t="shared" si="226"/>
        <v>2000</v>
      </c>
      <c r="I630" s="22">
        <f t="shared" si="226"/>
        <v>0</v>
      </c>
      <c r="J630" s="22">
        <f t="shared" si="226"/>
        <v>2000</v>
      </c>
      <c r="K630" s="22">
        <f t="shared" si="226"/>
        <v>2000</v>
      </c>
      <c r="L630" s="22">
        <f t="shared" si="226"/>
        <v>0</v>
      </c>
      <c r="M630" s="22">
        <f t="shared" si="226"/>
        <v>2000</v>
      </c>
    </row>
    <row r="631" spans="2:13" ht="15">
      <c r="B631" s="87" t="str">
        <f>'вед.прил 9'!A464</f>
        <v>Реализация основного мероприятия</v>
      </c>
      <c r="C631" s="21" t="s">
        <v>66</v>
      </c>
      <c r="D631" s="21" t="s">
        <v>61</v>
      </c>
      <c r="E631" s="21" t="s">
        <v>230</v>
      </c>
      <c r="F631" s="23"/>
      <c r="G631" s="23"/>
      <c r="H631" s="22">
        <f t="shared" si="226"/>
        <v>2000</v>
      </c>
      <c r="I631" s="22">
        <f t="shared" si="226"/>
        <v>0</v>
      </c>
      <c r="J631" s="22">
        <f t="shared" si="226"/>
        <v>2000</v>
      </c>
      <c r="K631" s="22">
        <f t="shared" si="226"/>
        <v>2000</v>
      </c>
      <c r="L631" s="22">
        <f t="shared" si="226"/>
        <v>0</v>
      </c>
      <c r="M631" s="22">
        <f t="shared" si="226"/>
        <v>2000</v>
      </c>
    </row>
    <row r="632" spans="2:13" ht="45">
      <c r="B632" s="87" t="s">
        <v>194</v>
      </c>
      <c r="C632" s="21" t="s">
        <v>66</v>
      </c>
      <c r="D632" s="21" t="s">
        <v>61</v>
      </c>
      <c r="E632" s="21" t="s">
        <v>230</v>
      </c>
      <c r="F632" s="21" t="s">
        <v>113</v>
      </c>
      <c r="G632" s="23"/>
      <c r="H632" s="22">
        <f t="shared" si="226"/>
        <v>2000</v>
      </c>
      <c r="I632" s="22">
        <f t="shared" si="226"/>
        <v>0</v>
      </c>
      <c r="J632" s="22">
        <f t="shared" si="226"/>
        <v>2000</v>
      </c>
      <c r="K632" s="22">
        <f t="shared" si="226"/>
        <v>2000</v>
      </c>
      <c r="L632" s="22">
        <f t="shared" si="226"/>
        <v>0</v>
      </c>
      <c r="M632" s="22">
        <f t="shared" si="226"/>
        <v>2000</v>
      </c>
    </row>
    <row r="633" spans="2:13" ht="45">
      <c r="B633" s="87" t="s">
        <v>182</v>
      </c>
      <c r="C633" s="21" t="s">
        <v>66</v>
      </c>
      <c r="D633" s="21" t="s">
        <v>61</v>
      </c>
      <c r="E633" s="21" t="s">
        <v>230</v>
      </c>
      <c r="F633" s="21" t="s">
        <v>114</v>
      </c>
      <c r="G633" s="23"/>
      <c r="H633" s="22">
        <f t="shared" si="226"/>
        <v>2000</v>
      </c>
      <c r="I633" s="22">
        <f t="shared" si="226"/>
        <v>0</v>
      </c>
      <c r="J633" s="22">
        <f t="shared" si="226"/>
        <v>2000</v>
      </c>
      <c r="K633" s="22">
        <f t="shared" si="226"/>
        <v>2000</v>
      </c>
      <c r="L633" s="22">
        <f t="shared" si="226"/>
        <v>0</v>
      </c>
      <c r="M633" s="22">
        <f t="shared" si="226"/>
        <v>2000</v>
      </c>
    </row>
    <row r="634" spans="2:13" ht="15">
      <c r="B634" s="89" t="str">
        <f>'вед.прил 9'!A467</f>
        <v>Городские средства</v>
      </c>
      <c r="C634" s="23" t="s">
        <v>66</v>
      </c>
      <c r="D634" s="23" t="s">
        <v>61</v>
      </c>
      <c r="E634" s="23" t="s">
        <v>230</v>
      </c>
      <c r="F634" s="23" t="s">
        <v>114</v>
      </c>
      <c r="G634" s="23" t="s">
        <v>92</v>
      </c>
      <c r="H634" s="24">
        <f>'вед.прил 9'!I467</f>
        <v>2000</v>
      </c>
      <c r="I634" s="24">
        <f>'вед.прил 9'!J467</f>
        <v>0</v>
      </c>
      <c r="J634" s="24">
        <f>'вед.прил 9'!K467</f>
        <v>2000</v>
      </c>
      <c r="K634" s="24">
        <f>'вед.прил 9'!L467</f>
        <v>2000</v>
      </c>
      <c r="L634" s="51">
        <f>'вед.прил 9'!M467</f>
        <v>0</v>
      </c>
      <c r="M634" s="51">
        <f>'вед.прил 9'!T467</f>
        <v>2000</v>
      </c>
    </row>
    <row r="635" spans="2:13" ht="22.5" customHeight="1">
      <c r="B635" s="88" t="s">
        <v>34</v>
      </c>
      <c r="C635" s="21" t="s">
        <v>66</v>
      </c>
      <c r="D635" s="21" t="s">
        <v>61</v>
      </c>
      <c r="E635" s="79" t="s">
        <v>223</v>
      </c>
      <c r="F635" s="21"/>
      <c r="G635" s="21"/>
      <c r="H635" s="22">
        <f aca="true" t="shared" si="227" ref="H635:M635">H636</f>
        <v>8261.4</v>
      </c>
      <c r="I635" s="22">
        <f t="shared" si="227"/>
        <v>0</v>
      </c>
      <c r="J635" s="22">
        <f t="shared" si="227"/>
        <v>8261.4</v>
      </c>
      <c r="K635" s="22">
        <f t="shared" si="227"/>
        <v>8261.4</v>
      </c>
      <c r="L635" s="22">
        <f t="shared" si="227"/>
        <v>0</v>
      </c>
      <c r="M635" s="22">
        <f t="shared" si="227"/>
        <v>8261.4</v>
      </c>
    </row>
    <row r="636" spans="2:13" ht="30">
      <c r="B636" s="88" t="s">
        <v>110</v>
      </c>
      <c r="C636" s="21" t="s">
        <v>66</v>
      </c>
      <c r="D636" s="21" t="s">
        <v>61</v>
      </c>
      <c r="E636" s="79" t="s">
        <v>222</v>
      </c>
      <c r="F636" s="21"/>
      <c r="G636" s="21"/>
      <c r="H636" s="22">
        <f aca="true" t="shared" si="228" ref="H636:M636">H637+H640+H643</f>
        <v>8261.4</v>
      </c>
      <c r="I636" s="22">
        <f t="shared" si="228"/>
        <v>0</v>
      </c>
      <c r="J636" s="22">
        <f t="shared" si="228"/>
        <v>8261.4</v>
      </c>
      <c r="K636" s="22">
        <f t="shared" si="228"/>
        <v>8261.4</v>
      </c>
      <c r="L636" s="22">
        <f t="shared" si="228"/>
        <v>0</v>
      </c>
      <c r="M636" s="22">
        <f t="shared" si="228"/>
        <v>8261.4</v>
      </c>
    </row>
    <row r="637" spans="2:13" ht="90">
      <c r="B637" s="88" t="s">
        <v>180</v>
      </c>
      <c r="C637" s="21" t="s">
        <v>66</v>
      </c>
      <c r="D637" s="21" t="s">
        <v>61</v>
      </c>
      <c r="E637" s="79" t="s">
        <v>222</v>
      </c>
      <c r="F637" s="21" t="s">
        <v>111</v>
      </c>
      <c r="G637" s="21"/>
      <c r="H637" s="22">
        <f aca="true" t="shared" si="229" ref="H637:M638">H638</f>
        <v>7740.5</v>
      </c>
      <c r="I637" s="22">
        <f t="shared" si="229"/>
        <v>0</v>
      </c>
      <c r="J637" s="22">
        <f t="shared" si="229"/>
        <v>7740.5</v>
      </c>
      <c r="K637" s="22">
        <f t="shared" si="229"/>
        <v>7740.5</v>
      </c>
      <c r="L637" s="22">
        <f t="shared" si="229"/>
        <v>0</v>
      </c>
      <c r="M637" s="22">
        <f t="shared" si="229"/>
        <v>7740.5</v>
      </c>
    </row>
    <row r="638" spans="2:13" ht="30">
      <c r="B638" s="88" t="s">
        <v>179</v>
      </c>
      <c r="C638" s="21" t="s">
        <v>66</v>
      </c>
      <c r="D638" s="21" t="s">
        <v>61</v>
      </c>
      <c r="E638" s="79" t="s">
        <v>222</v>
      </c>
      <c r="F638" s="21" t="s">
        <v>112</v>
      </c>
      <c r="G638" s="21"/>
      <c r="H638" s="22">
        <f t="shared" si="229"/>
        <v>7740.5</v>
      </c>
      <c r="I638" s="22">
        <f t="shared" si="229"/>
        <v>0</v>
      </c>
      <c r="J638" s="22">
        <f t="shared" si="229"/>
        <v>7740.5</v>
      </c>
      <c r="K638" s="22">
        <f t="shared" si="229"/>
        <v>7740.5</v>
      </c>
      <c r="L638" s="22">
        <f t="shared" si="229"/>
        <v>0</v>
      </c>
      <c r="M638" s="22">
        <f t="shared" si="229"/>
        <v>7740.5</v>
      </c>
    </row>
    <row r="639" spans="2:13" ht="15">
      <c r="B639" s="89" t="s">
        <v>103</v>
      </c>
      <c r="C639" s="23" t="s">
        <v>66</v>
      </c>
      <c r="D639" s="23" t="s">
        <v>61</v>
      </c>
      <c r="E639" s="80" t="s">
        <v>222</v>
      </c>
      <c r="F639" s="23" t="s">
        <v>112</v>
      </c>
      <c r="G639" s="23" t="s">
        <v>92</v>
      </c>
      <c r="H639" s="24">
        <f>'вед.прил 9'!I226</f>
        <v>7740.5</v>
      </c>
      <c r="I639" s="24">
        <f>'вед.прил 9'!J226</f>
        <v>0</v>
      </c>
      <c r="J639" s="24">
        <f>'вед.прил 9'!K226</f>
        <v>7740.5</v>
      </c>
      <c r="K639" s="24">
        <f>'вед.прил 9'!L226</f>
        <v>7740.5</v>
      </c>
      <c r="L639" s="51">
        <f>'вед.прил 9'!M226</f>
        <v>0</v>
      </c>
      <c r="M639" s="51">
        <f>'вед.прил 9'!T226</f>
        <v>7740.5</v>
      </c>
    </row>
    <row r="640" spans="2:13" ht="45">
      <c r="B640" s="87" t="s">
        <v>194</v>
      </c>
      <c r="C640" s="21" t="s">
        <v>66</v>
      </c>
      <c r="D640" s="21" t="s">
        <v>61</v>
      </c>
      <c r="E640" s="79" t="s">
        <v>222</v>
      </c>
      <c r="F640" s="21" t="s">
        <v>113</v>
      </c>
      <c r="G640" s="21"/>
      <c r="H640" s="22">
        <f aca="true" t="shared" si="230" ref="H640:M641">H641</f>
        <v>512.9</v>
      </c>
      <c r="I640" s="22">
        <f t="shared" si="230"/>
        <v>0</v>
      </c>
      <c r="J640" s="22">
        <f t="shared" si="230"/>
        <v>512.9</v>
      </c>
      <c r="K640" s="22">
        <f t="shared" si="230"/>
        <v>512.9</v>
      </c>
      <c r="L640" s="22">
        <f t="shared" si="230"/>
        <v>0</v>
      </c>
      <c r="M640" s="22">
        <f t="shared" si="230"/>
        <v>512.9</v>
      </c>
    </row>
    <row r="641" spans="2:13" ht="45">
      <c r="B641" s="87" t="s">
        <v>182</v>
      </c>
      <c r="C641" s="21" t="s">
        <v>66</v>
      </c>
      <c r="D641" s="21" t="s">
        <v>61</v>
      </c>
      <c r="E641" s="79" t="s">
        <v>222</v>
      </c>
      <c r="F641" s="21" t="s">
        <v>114</v>
      </c>
      <c r="G641" s="21"/>
      <c r="H641" s="22">
        <f t="shared" si="230"/>
        <v>512.9</v>
      </c>
      <c r="I641" s="22">
        <f t="shared" si="230"/>
        <v>0</v>
      </c>
      <c r="J641" s="22">
        <f t="shared" si="230"/>
        <v>512.9</v>
      </c>
      <c r="K641" s="22">
        <f t="shared" si="230"/>
        <v>512.9</v>
      </c>
      <c r="L641" s="22">
        <f t="shared" si="230"/>
        <v>0</v>
      </c>
      <c r="M641" s="22">
        <f t="shared" si="230"/>
        <v>512.9</v>
      </c>
    </row>
    <row r="642" spans="2:13" ht="15">
      <c r="B642" s="89" t="s">
        <v>103</v>
      </c>
      <c r="C642" s="23" t="s">
        <v>66</v>
      </c>
      <c r="D642" s="23" t="s">
        <v>61</v>
      </c>
      <c r="E642" s="80" t="s">
        <v>222</v>
      </c>
      <c r="F642" s="23" t="s">
        <v>114</v>
      </c>
      <c r="G642" s="23" t="s">
        <v>92</v>
      </c>
      <c r="H642" s="24">
        <f>'вед.прил 9'!I229</f>
        <v>512.9</v>
      </c>
      <c r="I642" s="24">
        <f>'вед.прил 9'!J229</f>
        <v>0</v>
      </c>
      <c r="J642" s="24">
        <f>'вед.прил 9'!K229</f>
        <v>512.9</v>
      </c>
      <c r="K642" s="24">
        <f>'вед.прил 9'!L229</f>
        <v>512.9</v>
      </c>
      <c r="L642" s="51">
        <f>'вед.прил 9'!M229</f>
        <v>0</v>
      </c>
      <c r="M642" s="51">
        <f>'вед.прил 9'!T229</f>
        <v>512.9</v>
      </c>
    </row>
    <row r="643" spans="2:13" ht="15">
      <c r="B643" s="87" t="s">
        <v>122</v>
      </c>
      <c r="C643" s="21" t="s">
        <v>66</v>
      </c>
      <c r="D643" s="21" t="s">
        <v>61</v>
      </c>
      <c r="E643" s="79" t="s">
        <v>222</v>
      </c>
      <c r="F643" s="21" t="s">
        <v>121</v>
      </c>
      <c r="G643" s="21"/>
      <c r="H643" s="22">
        <f aca="true" t="shared" si="231" ref="H643:M644">H644</f>
        <v>8</v>
      </c>
      <c r="I643" s="22">
        <f t="shared" si="231"/>
        <v>0</v>
      </c>
      <c r="J643" s="22">
        <f t="shared" si="231"/>
        <v>8</v>
      </c>
      <c r="K643" s="22">
        <f t="shared" si="231"/>
        <v>8</v>
      </c>
      <c r="L643" s="22">
        <f t="shared" si="231"/>
        <v>0</v>
      </c>
      <c r="M643" s="22">
        <f t="shared" si="231"/>
        <v>8</v>
      </c>
    </row>
    <row r="644" spans="2:13" ht="15">
      <c r="B644" s="87" t="s">
        <v>124</v>
      </c>
      <c r="C644" s="21" t="s">
        <v>66</v>
      </c>
      <c r="D644" s="21" t="s">
        <v>61</v>
      </c>
      <c r="E644" s="79" t="s">
        <v>222</v>
      </c>
      <c r="F644" s="21" t="s">
        <v>123</v>
      </c>
      <c r="G644" s="21"/>
      <c r="H644" s="22">
        <f t="shared" si="231"/>
        <v>8</v>
      </c>
      <c r="I644" s="22">
        <f t="shared" si="231"/>
        <v>0</v>
      </c>
      <c r="J644" s="22">
        <f t="shared" si="231"/>
        <v>8</v>
      </c>
      <c r="K644" s="22">
        <f t="shared" si="231"/>
        <v>8</v>
      </c>
      <c r="L644" s="22">
        <f t="shared" si="231"/>
        <v>0</v>
      </c>
      <c r="M644" s="22">
        <f t="shared" si="231"/>
        <v>8</v>
      </c>
    </row>
    <row r="645" spans="2:13" ht="15">
      <c r="B645" s="89" t="s">
        <v>103</v>
      </c>
      <c r="C645" s="23" t="s">
        <v>66</v>
      </c>
      <c r="D645" s="23" t="s">
        <v>61</v>
      </c>
      <c r="E645" s="80" t="s">
        <v>222</v>
      </c>
      <c r="F645" s="23" t="s">
        <v>123</v>
      </c>
      <c r="G645" s="23" t="s">
        <v>92</v>
      </c>
      <c r="H645" s="24">
        <f>'вед.прил 9'!I232</f>
        <v>8</v>
      </c>
      <c r="I645" s="24">
        <f>'вед.прил 9'!J232</f>
        <v>0</v>
      </c>
      <c r="J645" s="24">
        <f>'вед.прил 9'!K232</f>
        <v>8</v>
      </c>
      <c r="K645" s="24">
        <f>'вед.прил 9'!L232</f>
        <v>8</v>
      </c>
      <c r="L645" s="51">
        <f>'вед.прил 9'!M232</f>
        <v>0</v>
      </c>
      <c r="M645" s="51">
        <f>'вед.прил 9'!T232</f>
        <v>8</v>
      </c>
    </row>
    <row r="646" spans="2:13" ht="15">
      <c r="B646" s="53" t="s">
        <v>328</v>
      </c>
      <c r="C646" s="38" t="s">
        <v>63</v>
      </c>
      <c r="D646" s="21"/>
      <c r="E646" s="79"/>
      <c r="F646" s="21"/>
      <c r="G646" s="21"/>
      <c r="H646" s="39">
        <f aca="true" t="shared" si="232" ref="H646:M646">H650+H702</f>
        <v>40246.899999999994</v>
      </c>
      <c r="I646" s="39">
        <f t="shared" si="232"/>
        <v>0</v>
      </c>
      <c r="J646" s="39">
        <f t="shared" si="232"/>
        <v>40246.899999999994</v>
      </c>
      <c r="K646" s="39">
        <f t="shared" si="232"/>
        <v>47233.5</v>
      </c>
      <c r="L646" s="39">
        <f t="shared" si="232"/>
        <v>0</v>
      </c>
      <c r="M646" s="39">
        <f t="shared" si="232"/>
        <v>47233.5</v>
      </c>
    </row>
    <row r="647" spans="2:13" ht="15">
      <c r="B647" s="114" t="s">
        <v>103</v>
      </c>
      <c r="C647" s="38" t="s">
        <v>63</v>
      </c>
      <c r="D647" s="21"/>
      <c r="E647" s="79"/>
      <c r="F647" s="21"/>
      <c r="G647" s="38" t="s">
        <v>92</v>
      </c>
      <c r="H647" s="39">
        <f aca="true" t="shared" si="233" ref="H647:M647">H657+H667+H673+H676+H679+H685+H691+H699+H707+H710+H714+H717</f>
        <v>39466.9</v>
      </c>
      <c r="I647" s="39">
        <f t="shared" si="233"/>
        <v>0</v>
      </c>
      <c r="J647" s="39">
        <f t="shared" si="233"/>
        <v>39466.9</v>
      </c>
      <c r="K647" s="39">
        <f t="shared" si="233"/>
        <v>39763.5</v>
      </c>
      <c r="L647" s="39">
        <f t="shared" si="233"/>
        <v>0</v>
      </c>
      <c r="M647" s="39">
        <f t="shared" si="233"/>
        <v>39763.5</v>
      </c>
    </row>
    <row r="648" spans="2:13" ht="15">
      <c r="B648" s="114" t="s">
        <v>104</v>
      </c>
      <c r="C648" s="38" t="s">
        <v>63</v>
      </c>
      <c r="D648" s="21"/>
      <c r="E648" s="79"/>
      <c r="F648" s="21"/>
      <c r="G648" s="38" t="s">
        <v>93</v>
      </c>
      <c r="H648" s="39">
        <f aca="true" t="shared" si="234" ref="H648:M648">H700+H695+H661</f>
        <v>320</v>
      </c>
      <c r="I648" s="39">
        <f t="shared" si="234"/>
        <v>0</v>
      </c>
      <c r="J648" s="39">
        <f t="shared" si="234"/>
        <v>320</v>
      </c>
      <c r="K648" s="39">
        <f t="shared" si="234"/>
        <v>7470</v>
      </c>
      <c r="L648" s="39">
        <f t="shared" si="234"/>
        <v>0</v>
      </c>
      <c r="M648" s="39">
        <f t="shared" si="234"/>
        <v>7470</v>
      </c>
    </row>
    <row r="649" spans="2:13" ht="15">
      <c r="B649" s="114" t="s">
        <v>524</v>
      </c>
      <c r="C649" s="38" t="s">
        <v>63</v>
      </c>
      <c r="D649" s="21"/>
      <c r="E649" s="79"/>
      <c r="F649" s="21"/>
      <c r="G649" s="38" t="s">
        <v>525</v>
      </c>
      <c r="H649" s="39">
        <f aca="true" t="shared" si="235" ref="H649:M649">H701</f>
        <v>460</v>
      </c>
      <c r="I649" s="39">
        <f t="shared" si="235"/>
        <v>0</v>
      </c>
      <c r="J649" s="39">
        <f t="shared" si="235"/>
        <v>460</v>
      </c>
      <c r="K649" s="39">
        <f t="shared" si="235"/>
        <v>0</v>
      </c>
      <c r="L649" s="39">
        <f t="shared" si="235"/>
        <v>0</v>
      </c>
      <c r="M649" s="39">
        <f t="shared" si="235"/>
        <v>0</v>
      </c>
    </row>
    <row r="650" spans="2:13" ht="14.25">
      <c r="B650" s="53" t="s">
        <v>55</v>
      </c>
      <c r="C650" s="38" t="s">
        <v>63</v>
      </c>
      <c r="D650" s="38" t="s">
        <v>59</v>
      </c>
      <c r="E650" s="81"/>
      <c r="F650" s="38"/>
      <c r="G650" s="38"/>
      <c r="H650" s="39">
        <f aca="true" t="shared" si="236" ref="H650:M650">H651</f>
        <v>31662.699999999997</v>
      </c>
      <c r="I650" s="39">
        <f t="shared" si="236"/>
        <v>0</v>
      </c>
      <c r="J650" s="39">
        <f t="shared" si="236"/>
        <v>31662.699999999997</v>
      </c>
      <c r="K650" s="39">
        <f t="shared" si="236"/>
        <v>38649.3</v>
      </c>
      <c r="L650" s="39">
        <f t="shared" si="236"/>
        <v>0</v>
      </c>
      <c r="M650" s="39">
        <f t="shared" si="236"/>
        <v>38649.3</v>
      </c>
    </row>
    <row r="651" spans="2:13" ht="45">
      <c r="B651" s="87" t="str">
        <f>'вед.прил 9'!A755</f>
        <v>Муниципальная программа "Культура и искусство города Ливны Орловской области"</v>
      </c>
      <c r="C651" s="21" t="s">
        <v>63</v>
      </c>
      <c r="D651" s="21" t="s">
        <v>59</v>
      </c>
      <c r="E651" s="21" t="str">
        <f>'вед.прил 9'!E755</f>
        <v>53 0 00 00000 </v>
      </c>
      <c r="F651" s="21"/>
      <c r="G651" s="21"/>
      <c r="H651" s="22">
        <f aca="true" t="shared" si="237" ref="H651:M651">H652+H662+H668+H680+H686</f>
        <v>31662.699999999997</v>
      </c>
      <c r="I651" s="22">
        <f t="shared" si="237"/>
        <v>0</v>
      </c>
      <c r="J651" s="22">
        <f t="shared" si="237"/>
        <v>31662.699999999997</v>
      </c>
      <c r="K651" s="22">
        <f t="shared" si="237"/>
        <v>38649.3</v>
      </c>
      <c r="L651" s="22">
        <f t="shared" si="237"/>
        <v>0</v>
      </c>
      <c r="M651" s="22">
        <f t="shared" si="237"/>
        <v>38649.3</v>
      </c>
    </row>
    <row r="652" spans="2:13" ht="30">
      <c r="B652" s="88" t="str">
        <f>'вед.прил 9'!A756</f>
        <v>Подпрограмма "Развитие учреждений культурно-досугового типа города Ливны" </v>
      </c>
      <c r="C652" s="21" t="s">
        <v>63</v>
      </c>
      <c r="D652" s="21" t="s">
        <v>59</v>
      </c>
      <c r="E652" s="21" t="str">
        <f>'вед.прил 9'!E756</f>
        <v>53 2 00 00000 </v>
      </c>
      <c r="F652" s="21"/>
      <c r="G652" s="21"/>
      <c r="H652" s="22">
        <f aca="true" t="shared" si="238" ref="H652:M652">H653</f>
        <v>22432.1</v>
      </c>
      <c r="I652" s="22">
        <f t="shared" si="238"/>
        <v>0</v>
      </c>
      <c r="J652" s="22">
        <f t="shared" si="238"/>
        <v>22432.1</v>
      </c>
      <c r="K652" s="22">
        <f t="shared" si="238"/>
        <v>30295.3</v>
      </c>
      <c r="L652" s="22">
        <f t="shared" si="238"/>
        <v>0</v>
      </c>
      <c r="M652" s="22">
        <f t="shared" si="238"/>
        <v>30295.3</v>
      </c>
    </row>
    <row r="653" spans="2:13" ht="60">
      <c r="B653" s="87" t="str">
        <f>'вед.прил 9'!A757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53" s="21" t="s">
        <v>63</v>
      </c>
      <c r="D653" s="21" t="s">
        <v>59</v>
      </c>
      <c r="E653" s="21" t="str">
        <f>'вед.прил 9'!E757</f>
        <v>53 2 01 00000</v>
      </c>
      <c r="F653" s="21"/>
      <c r="G653" s="21"/>
      <c r="H653" s="22">
        <f aca="true" t="shared" si="239" ref="H653:M653">H654+H658</f>
        <v>22432.1</v>
      </c>
      <c r="I653" s="22">
        <f t="shared" si="239"/>
        <v>0</v>
      </c>
      <c r="J653" s="22">
        <f t="shared" si="239"/>
        <v>22432.1</v>
      </c>
      <c r="K653" s="22">
        <f t="shared" si="239"/>
        <v>30295.3</v>
      </c>
      <c r="L653" s="22">
        <f t="shared" si="239"/>
        <v>0</v>
      </c>
      <c r="M653" s="22">
        <f t="shared" si="239"/>
        <v>30295.3</v>
      </c>
    </row>
    <row r="654" spans="2:13" ht="15">
      <c r="B654" s="87" t="s">
        <v>166</v>
      </c>
      <c r="C654" s="21" t="s">
        <v>63</v>
      </c>
      <c r="D654" s="21" t="s">
        <v>59</v>
      </c>
      <c r="E654" s="21" t="str">
        <f>'вед.прил 9'!E758</f>
        <v>53 2 01 77290</v>
      </c>
      <c r="F654" s="21"/>
      <c r="G654" s="21"/>
      <c r="H654" s="22">
        <f aca="true" t="shared" si="240" ref="H654:M656">H655</f>
        <v>22432.1</v>
      </c>
      <c r="I654" s="22">
        <f t="shared" si="240"/>
        <v>0</v>
      </c>
      <c r="J654" s="22">
        <f t="shared" si="240"/>
        <v>22432.1</v>
      </c>
      <c r="K654" s="22">
        <f t="shared" si="240"/>
        <v>22825.3</v>
      </c>
      <c r="L654" s="22">
        <f t="shared" si="240"/>
        <v>0</v>
      </c>
      <c r="M654" s="22">
        <f t="shared" si="240"/>
        <v>22825.3</v>
      </c>
    </row>
    <row r="655" spans="2:13" ht="45">
      <c r="B655" s="87" t="s">
        <v>116</v>
      </c>
      <c r="C655" s="21" t="s">
        <v>63</v>
      </c>
      <c r="D655" s="21" t="s">
        <v>59</v>
      </c>
      <c r="E655" s="21" t="str">
        <f>'вед.прил 9'!E759</f>
        <v>53 2 01 77290</v>
      </c>
      <c r="F655" s="21" t="s">
        <v>115</v>
      </c>
      <c r="G655" s="21"/>
      <c r="H655" s="22">
        <f t="shared" si="240"/>
        <v>22432.1</v>
      </c>
      <c r="I655" s="22">
        <f t="shared" si="240"/>
        <v>0</v>
      </c>
      <c r="J655" s="22">
        <f t="shared" si="240"/>
        <v>22432.1</v>
      </c>
      <c r="K655" s="22">
        <f t="shared" si="240"/>
        <v>22825.3</v>
      </c>
      <c r="L655" s="22">
        <f t="shared" si="240"/>
        <v>0</v>
      </c>
      <c r="M655" s="22">
        <f t="shared" si="240"/>
        <v>22825.3</v>
      </c>
    </row>
    <row r="656" spans="2:13" ht="15">
      <c r="B656" s="88" t="s">
        <v>118</v>
      </c>
      <c r="C656" s="21" t="s">
        <v>63</v>
      </c>
      <c r="D656" s="21" t="s">
        <v>59</v>
      </c>
      <c r="E656" s="21" t="str">
        <f>'вед.прил 9'!E760</f>
        <v>53 2 01 77290</v>
      </c>
      <c r="F656" s="21" t="s">
        <v>117</v>
      </c>
      <c r="G656" s="21"/>
      <c r="H656" s="22">
        <f t="shared" si="240"/>
        <v>22432.1</v>
      </c>
      <c r="I656" s="22">
        <f t="shared" si="240"/>
        <v>0</v>
      </c>
      <c r="J656" s="22">
        <f t="shared" si="240"/>
        <v>22432.1</v>
      </c>
      <c r="K656" s="22">
        <f t="shared" si="240"/>
        <v>22825.3</v>
      </c>
      <c r="L656" s="22">
        <f t="shared" si="240"/>
        <v>0</v>
      </c>
      <c r="M656" s="22">
        <f t="shared" si="240"/>
        <v>22825.3</v>
      </c>
    </row>
    <row r="657" spans="2:13" ht="15">
      <c r="B657" s="89" t="s">
        <v>103</v>
      </c>
      <c r="C657" s="23" t="s">
        <v>63</v>
      </c>
      <c r="D657" s="23" t="s">
        <v>59</v>
      </c>
      <c r="E657" s="23" t="str">
        <f>'вед.прил 9'!E761</f>
        <v>53 2 01 77290</v>
      </c>
      <c r="F657" s="23" t="s">
        <v>117</v>
      </c>
      <c r="G657" s="23" t="s">
        <v>92</v>
      </c>
      <c r="H657" s="24">
        <f>'вед.прил 9'!I761</f>
        <v>22432.1</v>
      </c>
      <c r="I657" s="24">
        <f>'вед.прил 9'!J761</f>
        <v>0</v>
      </c>
      <c r="J657" s="24">
        <f>'вед.прил 9'!K761</f>
        <v>22432.1</v>
      </c>
      <c r="K657" s="24">
        <f>'вед.прил 9'!L761</f>
        <v>22825.3</v>
      </c>
      <c r="L657" s="51">
        <f>'вед.прил 9'!M761</f>
        <v>0</v>
      </c>
      <c r="M657" s="51">
        <f>'вед.прил 9'!T761</f>
        <v>22825.3</v>
      </c>
    </row>
    <row r="658" spans="2:13" ht="15">
      <c r="B658" s="87" t="str">
        <f>'вед.прил 9'!A762</f>
        <v>Реализация основного мероприятия</v>
      </c>
      <c r="C658" s="21" t="s">
        <v>63</v>
      </c>
      <c r="D658" s="21" t="s">
        <v>59</v>
      </c>
      <c r="E658" s="21" t="str">
        <f>'вед.прил 9'!E762</f>
        <v>53 2 01 72320</v>
      </c>
      <c r="F658" s="21"/>
      <c r="G658" s="21"/>
      <c r="H658" s="22">
        <f aca="true" t="shared" si="241" ref="H658:M660">H659</f>
        <v>0</v>
      </c>
      <c r="I658" s="22">
        <f t="shared" si="241"/>
        <v>0</v>
      </c>
      <c r="J658" s="22">
        <f t="shared" si="241"/>
        <v>0</v>
      </c>
      <c r="K658" s="22">
        <f t="shared" si="241"/>
        <v>7470</v>
      </c>
      <c r="L658" s="22">
        <f t="shared" si="241"/>
        <v>0</v>
      </c>
      <c r="M658" s="22">
        <f t="shared" si="241"/>
        <v>7470</v>
      </c>
    </row>
    <row r="659" spans="2:13" ht="45">
      <c r="B659" s="87" t="str">
        <f>'вед.прил 9'!A763</f>
        <v>Предоставление субсидий бюджетным, автономным учреждениям и иным некоммерческим организациям</v>
      </c>
      <c r="C659" s="21" t="s">
        <v>63</v>
      </c>
      <c r="D659" s="21" t="s">
        <v>59</v>
      </c>
      <c r="E659" s="21" t="str">
        <f>'вед.прил 9'!E763</f>
        <v>53 2 01 72320</v>
      </c>
      <c r="F659" s="21" t="s">
        <v>117</v>
      </c>
      <c r="G659" s="21"/>
      <c r="H659" s="22">
        <f t="shared" si="241"/>
        <v>0</v>
      </c>
      <c r="I659" s="22">
        <f t="shared" si="241"/>
        <v>0</v>
      </c>
      <c r="J659" s="22">
        <f t="shared" si="241"/>
        <v>0</v>
      </c>
      <c r="K659" s="22">
        <f t="shared" si="241"/>
        <v>7470</v>
      </c>
      <c r="L659" s="22">
        <f t="shared" si="241"/>
        <v>0</v>
      </c>
      <c r="M659" s="22">
        <f t="shared" si="241"/>
        <v>7470</v>
      </c>
    </row>
    <row r="660" spans="2:13" ht="15">
      <c r="B660" s="87" t="str">
        <f>'вед.прил 9'!A764</f>
        <v>Субсидии бюджетным учреждениям</v>
      </c>
      <c r="C660" s="21" t="s">
        <v>63</v>
      </c>
      <c r="D660" s="21" t="s">
        <v>59</v>
      </c>
      <c r="E660" s="21" t="str">
        <f>'вед.прил 9'!E764</f>
        <v>53 2 01 72320</v>
      </c>
      <c r="F660" s="21" t="s">
        <v>117</v>
      </c>
      <c r="G660" s="21"/>
      <c r="H660" s="22">
        <f t="shared" si="241"/>
        <v>0</v>
      </c>
      <c r="I660" s="22">
        <f t="shared" si="241"/>
        <v>0</v>
      </c>
      <c r="J660" s="22">
        <f t="shared" si="241"/>
        <v>0</v>
      </c>
      <c r="K660" s="22">
        <f t="shared" si="241"/>
        <v>7470</v>
      </c>
      <c r="L660" s="22">
        <f t="shared" si="241"/>
        <v>0</v>
      </c>
      <c r="M660" s="22">
        <f t="shared" si="241"/>
        <v>7470</v>
      </c>
    </row>
    <row r="661" spans="2:13" ht="15">
      <c r="B661" s="89" t="str">
        <f>'вед.прил 9'!A765</f>
        <v>Областные средства</v>
      </c>
      <c r="C661" s="23" t="s">
        <v>63</v>
      </c>
      <c r="D661" s="23" t="s">
        <v>59</v>
      </c>
      <c r="E661" s="23" t="str">
        <f>'вед.прил 9'!E765</f>
        <v>53 2 01 72320</v>
      </c>
      <c r="F661" s="23" t="s">
        <v>117</v>
      </c>
      <c r="G661" s="23" t="s">
        <v>93</v>
      </c>
      <c r="H661" s="24">
        <f>'вед.прил 9'!I765</f>
        <v>0</v>
      </c>
      <c r="I661" s="24">
        <f>'вед.прил 9'!J765</f>
        <v>0</v>
      </c>
      <c r="J661" s="24">
        <f>'вед.прил 9'!K765</f>
        <v>0</v>
      </c>
      <c r="K661" s="24">
        <f>'вед.прил 9'!L765</f>
        <v>7470</v>
      </c>
      <c r="L661" s="51">
        <f>'вед.прил 9'!M765</f>
        <v>0</v>
      </c>
      <c r="M661" s="51">
        <f>'вед.прил 9'!T765</f>
        <v>7470</v>
      </c>
    </row>
    <row r="662" spans="2:13" ht="30">
      <c r="B662" s="87" t="str">
        <f>'вед.прил 9'!A766</f>
        <v>Подпрограмма "Развитие музейной деятельности в городе Ливны" </v>
      </c>
      <c r="C662" s="21" t="s">
        <v>63</v>
      </c>
      <c r="D662" s="21" t="s">
        <v>59</v>
      </c>
      <c r="E662" s="21" t="str">
        <f>'вед.прил 9'!E766</f>
        <v>53 3 00 00000</v>
      </c>
      <c r="F662" s="21"/>
      <c r="G662" s="21"/>
      <c r="H662" s="22">
        <f aca="true" t="shared" si="242" ref="H662:M666">H663</f>
        <v>3881.2</v>
      </c>
      <c r="I662" s="22">
        <f t="shared" si="242"/>
        <v>0</v>
      </c>
      <c r="J662" s="22">
        <f t="shared" si="242"/>
        <v>3881.2</v>
      </c>
      <c r="K662" s="22">
        <f t="shared" si="242"/>
        <v>3881.2</v>
      </c>
      <c r="L662" s="22">
        <f t="shared" si="242"/>
        <v>0</v>
      </c>
      <c r="M662" s="22">
        <f t="shared" si="242"/>
        <v>3881.2</v>
      </c>
    </row>
    <row r="663" spans="2:13" ht="30">
      <c r="B663" s="87" t="str">
        <f>'вед.прил 9'!A767</f>
        <v>Основное мероприятие "Обеспечение  деятельности музея"</v>
      </c>
      <c r="C663" s="21" t="s">
        <v>63</v>
      </c>
      <c r="D663" s="21" t="s">
        <v>59</v>
      </c>
      <c r="E663" s="21" t="str">
        <f>'вед.прил 9'!E767</f>
        <v>53 3 01 00000</v>
      </c>
      <c r="F663" s="21"/>
      <c r="G663" s="21"/>
      <c r="H663" s="22">
        <f t="shared" si="242"/>
        <v>3881.2</v>
      </c>
      <c r="I663" s="22">
        <f t="shared" si="242"/>
        <v>0</v>
      </c>
      <c r="J663" s="22">
        <f t="shared" si="242"/>
        <v>3881.2</v>
      </c>
      <c r="K663" s="22">
        <f t="shared" si="242"/>
        <v>3881.2</v>
      </c>
      <c r="L663" s="22">
        <f t="shared" si="242"/>
        <v>0</v>
      </c>
      <c r="M663" s="22">
        <f t="shared" si="242"/>
        <v>3881.2</v>
      </c>
    </row>
    <row r="664" spans="2:13" ht="15">
      <c r="B664" s="87" t="s">
        <v>166</v>
      </c>
      <c r="C664" s="21" t="s">
        <v>63</v>
      </c>
      <c r="D664" s="21" t="s">
        <v>59</v>
      </c>
      <c r="E664" s="21" t="str">
        <f>'вед.прил 9'!E768</f>
        <v>53 3 01 77300</v>
      </c>
      <c r="F664" s="21"/>
      <c r="G664" s="21"/>
      <c r="H664" s="22">
        <f t="shared" si="242"/>
        <v>3881.2</v>
      </c>
      <c r="I664" s="22">
        <f t="shared" si="242"/>
        <v>0</v>
      </c>
      <c r="J664" s="22">
        <f t="shared" si="242"/>
        <v>3881.2</v>
      </c>
      <c r="K664" s="22">
        <f t="shared" si="242"/>
        <v>3881.2</v>
      </c>
      <c r="L664" s="22">
        <f t="shared" si="242"/>
        <v>0</v>
      </c>
      <c r="M664" s="22">
        <f t="shared" si="242"/>
        <v>3881.2</v>
      </c>
    </row>
    <row r="665" spans="2:13" ht="45">
      <c r="B665" s="87" t="s">
        <v>116</v>
      </c>
      <c r="C665" s="21" t="s">
        <v>63</v>
      </c>
      <c r="D665" s="21" t="s">
        <v>59</v>
      </c>
      <c r="E665" s="21" t="str">
        <f>'вед.прил 9'!E769</f>
        <v>53 3 01 77300</v>
      </c>
      <c r="F665" s="21" t="s">
        <v>115</v>
      </c>
      <c r="G665" s="21"/>
      <c r="H665" s="22">
        <f t="shared" si="242"/>
        <v>3881.2</v>
      </c>
      <c r="I665" s="22">
        <f t="shared" si="242"/>
        <v>0</v>
      </c>
      <c r="J665" s="22">
        <f t="shared" si="242"/>
        <v>3881.2</v>
      </c>
      <c r="K665" s="22">
        <f t="shared" si="242"/>
        <v>3881.2</v>
      </c>
      <c r="L665" s="22">
        <f t="shared" si="242"/>
        <v>0</v>
      </c>
      <c r="M665" s="22">
        <f t="shared" si="242"/>
        <v>3881.2</v>
      </c>
    </row>
    <row r="666" spans="2:13" ht="15">
      <c r="B666" s="88" t="s">
        <v>118</v>
      </c>
      <c r="C666" s="21" t="s">
        <v>63</v>
      </c>
      <c r="D666" s="21" t="s">
        <v>59</v>
      </c>
      <c r="E666" s="21" t="str">
        <f>'вед.прил 9'!E770</f>
        <v>53 3 01 77300</v>
      </c>
      <c r="F666" s="21" t="s">
        <v>117</v>
      </c>
      <c r="G666" s="21"/>
      <c r="H666" s="22">
        <f t="shared" si="242"/>
        <v>3881.2</v>
      </c>
      <c r="I666" s="22">
        <f t="shared" si="242"/>
        <v>0</v>
      </c>
      <c r="J666" s="22">
        <f t="shared" si="242"/>
        <v>3881.2</v>
      </c>
      <c r="K666" s="22">
        <f t="shared" si="242"/>
        <v>3881.2</v>
      </c>
      <c r="L666" s="22">
        <f t="shared" si="242"/>
        <v>0</v>
      </c>
      <c r="M666" s="22">
        <f t="shared" si="242"/>
        <v>3881.2</v>
      </c>
    </row>
    <row r="667" spans="2:13" ht="15">
      <c r="B667" s="89" t="s">
        <v>103</v>
      </c>
      <c r="C667" s="23" t="s">
        <v>63</v>
      </c>
      <c r="D667" s="23" t="s">
        <v>59</v>
      </c>
      <c r="E667" s="23" t="str">
        <f>'вед.прил 9'!E771</f>
        <v>53 3 01 77300</v>
      </c>
      <c r="F667" s="23" t="s">
        <v>117</v>
      </c>
      <c r="G667" s="23" t="s">
        <v>92</v>
      </c>
      <c r="H667" s="24">
        <f>'вед.прил 9'!I771</f>
        <v>3881.2</v>
      </c>
      <c r="I667" s="24">
        <f>'вед.прил 9'!J771</f>
        <v>0</v>
      </c>
      <c r="J667" s="24">
        <f>'вед.прил 9'!K771</f>
        <v>3881.2</v>
      </c>
      <c r="K667" s="24">
        <f>'вед.прил 9'!L771</f>
        <v>3881.2</v>
      </c>
      <c r="L667" s="51">
        <f>'вед.прил 9'!M771</f>
        <v>0</v>
      </c>
      <c r="M667" s="51">
        <f>'вед.прил 9'!T770</f>
        <v>3881.2</v>
      </c>
    </row>
    <row r="668" spans="2:13" ht="30">
      <c r="B668" s="87" t="str">
        <f>'вед.прил 9'!A772</f>
        <v>Подпрограмма "Развитие библиотечной системы города Ливны" </v>
      </c>
      <c r="C668" s="21" t="s">
        <v>63</v>
      </c>
      <c r="D668" s="21" t="s">
        <v>59</v>
      </c>
      <c r="E668" s="21" t="str">
        <f>'вед.прил 9'!E772</f>
        <v>53 4 00 00000</v>
      </c>
      <c r="F668" s="21"/>
      <c r="G668" s="21"/>
      <c r="H668" s="22">
        <f aca="true" t="shared" si="243" ref="H668:M669">H669</f>
        <v>3902.8</v>
      </c>
      <c r="I668" s="22">
        <f t="shared" si="243"/>
        <v>0</v>
      </c>
      <c r="J668" s="22">
        <f t="shared" si="243"/>
        <v>3902.8</v>
      </c>
      <c r="K668" s="22">
        <f t="shared" si="243"/>
        <v>3902.8</v>
      </c>
      <c r="L668" s="22">
        <f t="shared" si="243"/>
        <v>0</v>
      </c>
      <c r="M668" s="22">
        <f t="shared" si="243"/>
        <v>3902.8</v>
      </c>
    </row>
    <row r="669" spans="2:13" ht="30">
      <c r="B669" s="87" t="str">
        <f>'вед.прил 9'!A773</f>
        <v>Основное мероприятие "Обеспечение деятельности библиотечной системы"</v>
      </c>
      <c r="C669" s="21" t="s">
        <v>63</v>
      </c>
      <c r="D669" s="21" t="s">
        <v>59</v>
      </c>
      <c r="E669" s="21" t="str">
        <f>'вед.прил 9'!E773</f>
        <v>53 4 01 00000</v>
      </c>
      <c r="F669" s="21"/>
      <c r="G669" s="21"/>
      <c r="H669" s="22">
        <f t="shared" si="243"/>
        <v>3902.8</v>
      </c>
      <c r="I669" s="22">
        <f t="shared" si="243"/>
        <v>0</v>
      </c>
      <c r="J669" s="22">
        <f t="shared" si="243"/>
        <v>3902.8</v>
      </c>
      <c r="K669" s="22">
        <f t="shared" si="243"/>
        <v>3902.8</v>
      </c>
      <c r="L669" s="22">
        <f t="shared" si="243"/>
        <v>0</v>
      </c>
      <c r="M669" s="22">
        <f t="shared" si="243"/>
        <v>3902.8</v>
      </c>
    </row>
    <row r="670" spans="2:13" ht="15">
      <c r="B670" s="87" t="s">
        <v>166</v>
      </c>
      <c r="C670" s="21" t="s">
        <v>63</v>
      </c>
      <c r="D670" s="21" t="s">
        <v>59</v>
      </c>
      <c r="E670" s="21" t="str">
        <f>'вед.прил 9'!E774</f>
        <v>53 4 01 77310</v>
      </c>
      <c r="F670" s="21"/>
      <c r="G670" s="21"/>
      <c r="H670" s="22">
        <f aca="true" t="shared" si="244" ref="H670:M670">H671+H674+H679</f>
        <v>3902.8</v>
      </c>
      <c r="I670" s="22">
        <f t="shared" si="244"/>
        <v>0</v>
      </c>
      <c r="J670" s="22">
        <f t="shared" si="244"/>
        <v>3902.8</v>
      </c>
      <c r="K670" s="22">
        <f t="shared" si="244"/>
        <v>3902.8</v>
      </c>
      <c r="L670" s="22">
        <f t="shared" si="244"/>
        <v>0</v>
      </c>
      <c r="M670" s="22">
        <f t="shared" si="244"/>
        <v>3902.8</v>
      </c>
    </row>
    <row r="671" spans="2:13" ht="90">
      <c r="B671" s="88" t="s">
        <v>180</v>
      </c>
      <c r="C671" s="21" t="s">
        <v>63</v>
      </c>
      <c r="D671" s="21" t="s">
        <v>59</v>
      </c>
      <c r="E671" s="21" t="str">
        <f>'вед.прил 9'!E775</f>
        <v>53 4 01 77310</v>
      </c>
      <c r="F671" s="21" t="s">
        <v>111</v>
      </c>
      <c r="G671" s="21"/>
      <c r="H671" s="22">
        <f aca="true" t="shared" si="245" ref="H671:M672">H672</f>
        <v>3171.5</v>
      </c>
      <c r="I671" s="22">
        <f t="shared" si="245"/>
        <v>0</v>
      </c>
      <c r="J671" s="22">
        <f t="shared" si="245"/>
        <v>3171.5</v>
      </c>
      <c r="K671" s="22">
        <f t="shared" si="245"/>
        <v>3171.5</v>
      </c>
      <c r="L671" s="22">
        <f t="shared" si="245"/>
        <v>0</v>
      </c>
      <c r="M671" s="22">
        <f t="shared" si="245"/>
        <v>3171.5</v>
      </c>
    </row>
    <row r="672" spans="2:13" ht="30">
      <c r="B672" s="88" t="s">
        <v>120</v>
      </c>
      <c r="C672" s="21" t="s">
        <v>63</v>
      </c>
      <c r="D672" s="21" t="s">
        <v>59</v>
      </c>
      <c r="E672" s="21" t="str">
        <f>'вед.прил 9'!E776</f>
        <v>53 4 01 77310</v>
      </c>
      <c r="F672" s="21" t="s">
        <v>119</v>
      </c>
      <c r="G672" s="21"/>
      <c r="H672" s="22">
        <f t="shared" si="245"/>
        <v>3171.5</v>
      </c>
      <c r="I672" s="22">
        <f t="shared" si="245"/>
        <v>0</v>
      </c>
      <c r="J672" s="22">
        <f t="shared" si="245"/>
        <v>3171.5</v>
      </c>
      <c r="K672" s="22">
        <f t="shared" si="245"/>
        <v>3171.5</v>
      </c>
      <c r="L672" s="22">
        <f t="shared" si="245"/>
        <v>0</v>
      </c>
      <c r="M672" s="22">
        <f t="shared" si="245"/>
        <v>3171.5</v>
      </c>
    </row>
    <row r="673" spans="2:13" ht="15">
      <c r="B673" s="90" t="s">
        <v>103</v>
      </c>
      <c r="C673" s="23" t="s">
        <v>63</v>
      </c>
      <c r="D673" s="23" t="s">
        <v>59</v>
      </c>
      <c r="E673" s="23" t="str">
        <f>'вед.прил 9'!E777</f>
        <v>53 4 01 77310</v>
      </c>
      <c r="F673" s="23" t="s">
        <v>119</v>
      </c>
      <c r="G673" s="23" t="s">
        <v>92</v>
      </c>
      <c r="H673" s="24">
        <f>'вед.прил 9'!I777</f>
        <v>3171.5</v>
      </c>
      <c r="I673" s="24">
        <f>'вед.прил 9'!J777</f>
        <v>0</v>
      </c>
      <c r="J673" s="24">
        <f>'вед.прил 9'!K777</f>
        <v>3171.5</v>
      </c>
      <c r="K673" s="24">
        <f>'вед.прил 9'!L777</f>
        <v>3171.5</v>
      </c>
      <c r="L673" s="51">
        <f>'вед.прил 9'!M777</f>
        <v>0</v>
      </c>
      <c r="M673" s="51">
        <f>'вед.прил 9'!T777</f>
        <v>3171.5</v>
      </c>
    </row>
    <row r="674" spans="2:13" ht="45">
      <c r="B674" s="87" t="s">
        <v>194</v>
      </c>
      <c r="C674" s="21" t="s">
        <v>63</v>
      </c>
      <c r="D674" s="21" t="s">
        <v>59</v>
      </c>
      <c r="E674" s="21" t="str">
        <f>'вед.прил 9'!E778</f>
        <v>53 4 01 77310</v>
      </c>
      <c r="F674" s="21" t="s">
        <v>113</v>
      </c>
      <c r="G674" s="21"/>
      <c r="H674" s="22">
        <f aca="true" t="shared" si="246" ref="H674:M675">H675</f>
        <v>663</v>
      </c>
      <c r="I674" s="22">
        <f t="shared" si="246"/>
        <v>0</v>
      </c>
      <c r="J674" s="22">
        <f t="shared" si="246"/>
        <v>663</v>
      </c>
      <c r="K674" s="22">
        <f t="shared" si="246"/>
        <v>663</v>
      </c>
      <c r="L674" s="22">
        <f t="shared" si="246"/>
        <v>0</v>
      </c>
      <c r="M674" s="22">
        <f t="shared" si="246"/>
        <v>663</v>
      </c>
    </row>
    <row r="675" spans="2:13" ht="45">
      <c r="B675" s="87" t="s">
        <v>182</v>
      </c>
      <c r="C675" s="21" t="s">
        <v>63</v>
      </c>
      <c r="D675" s="21" t="s">
        <v>59</v>
      </c>
      <c r="E675" s="21" t="str">
        <f>'вед.прил 9'!E779</f>
        <v>53 4 01 77310</v>
      </c>
      <c r="F675" s="21" t="s">
        <v>114</v>
      </c>
      <c r="G675" s="21"/>
      <c r="H675" s="22">
        <f t="shared" si="246"/>
        <v>663</v>
      </c>
      <c r="I675" s="22">
        <f t="shared" si="246"/>
        <v>0</v>
      </c>
      <c r="J675" s="22">
        <f t="shared" si="246"/>
        <v>663</v>
      </c>
      <c r="K675" s="22">
        <f t="shared" si="246"/>
        <v>663</v>
      </c>
      <c r="L675" s="22">
        <f t="shared" si="246"/>
        <v>0</v>
      </c>
      <c r="M675" s="22">
        <f t="shared" si="246"/>
        <v>663</v>
      </c>
    </row>
    <row r="676" spans="2:13" ht="15">
      <c r="B676" s="89" t="s">
        <v>103</v>
      </c>
      <c r="C676" s="23" t="s">
        <v>63</v>
      </c>
      <c r="D676" s="23" t="s">
        <v>59</v>
      </c>
      <c r="E676" s="23" t="str">
        <f>'вед.прил 9'!E780</f>
        <v>53 4 01 77310</v>
      </c>
      <c r="F676" s="23" t="s">
        <v>114</v>
      </c>
      <c r="G676" s="23" t="s">
        <v>92</v>
      </c>
      <c r="H676" s="24">
        <f>'вед.прил 9'!I780</f>
        <v>663</v>
      </c>
      <c r="I676" s="24">
        <f>'вед.прил 9'!J780</f>
        <v>0</v>
      </c>
      <c r="J676" s="24">
        <f>'вед.прил 9'!K780</f>
        <v>663</v>
      </c>
      <c r="K676" s="24">
        <f>'вед.прил 9'!L780</f>
        <v>663</v>
      </c>
      <c r="L676" s="51">
        <f>'вед.прил 9'!M780</f>
        <v>0</v>
      </c>
      <c r="M676" s="51">
        <f>'вед.прил 9'!T780</f>
        <v>663</v>
      </c>
    </row>
    <row r="677" spans="2:13" ht="15">
      <c r="B677" s="87" t="s">
        <v>122</v>
      </c>
      <c r="C677" s="21" t="s">
        <v>63</v>
      </c>
      <c r="D677" s="21" t="s">
        <v>59</v>
      </c>
      <c r="E677" s="21" t="s">
        <v>253</v>
      </c>
      <c r="F677" s="21" t="s">
        <v>121</v>
      </c>
      <c r="G677" s="21"/>
      <c r="H677" s="22">
        <f aca="true" t="shared" si="247" ref="H677:M678">H678</f>
        <v>68.3</v>
      </c>
      <c r="I677" s="22">
        <f t="shared" si="247"/>
        <v>0</v>
      </c>
      <c r="J677" s="22">
        <f t="shared" si="247"/>
        <v>68.3</v>
      </c>
      <c r="K677" s="22">
        <f t="shared" si="247"/>
        <v>68.3</v>
      </c>
      <c r="L677" s="22">
        <f t="shared" si="247"/>
        <v>0</v>
      </c>
      <c r="M677" s="22">
        <f t="shared" si="247"/>
        <v>68.3</v>
      </c>
    </row>
    <row r="678" spans="2:13" ht="15">
      <c r="B678" s="87" t="s">
        <v>124</v>
      </c>
      <c r="C678" s="21" t="s">
        <v>63</v>
      </c>
      <c r="D678" s="21" t="s">
        <v>59</v>
      </c>
      <c r="E678" s="21" t="s">
        <v>253</v>
      </c>
      <c r="F678" s="21" t="s">
        <v>123</v>
      </c>
      <c r="G678" s="21"/>
      <c r="H678" s="22">
        <f t="shared" si="247"/>
        <v>68.3</v>
      </c>
      <c r="I678" s="22">
        <f t="shared" si="247"/>
        <v>0</v>
      </c>
      <c r="J678" s="22">
        <f t="shared" si="247"/>
        <v>68.3</v>
      </c>
      <c r="K678" s="22">
        <f t="shared" si="247"/>
        <v>68.3</v>
      </c>
      <c r="L678" s="22">
        <f t="shared" si="247"/>
        <v>0</v>
      </c>
      <c r="M678" s="22">
        <f t="shared" si="247"/>
        <v>68.3</v>
      </c>
    </row>
    <row r="679" spans="2:13" ht="15">
      <c r="B679" s="89" t="s">
        <v>103</v>
      </c>
      <c r="C679" s="23" t="s">
        <v>63</v>
      </c>
      <c r="D679" s="23" t="s">
        <v>59</v>
      </c>
      <c r="E679" s="23" t="s">
        <v>253</v>
      </c>
      <c r="F679" s="23" t="s">
        <v>123</v>
      </c>
      <c r="G679" s="23" t="s">
        <v>92</v>
      </c>
      <c r="H679" s="24">
        <f>'вед.прил 9'!I783</f>
        <v>68.3</v>
      </c>
      <c r="I679" s="24">
        <f>'вед.прил 9'!J783</f>
        <v>0</v>
      </c>
      <c r="J679" s="24">
        <f>'вед.прил 9'!K783</f>
        <v>68.3</v>
      </c>
      <c r="K679" s="24">
        <f>'вед.прил 9'!L783</f>
        <v>68.3</v>
      </c>
      <c r="L679" s="51">
        <f>'вед.прил 9'!M783</f>
        <v>0</v>
      </c>
      <c r="M679" s="51">
        <f>'вед.прил 9'!T783</f>
        <v>68.3</v>
      </c>
    </row>
    <row r="680" spans="2:13" ht="30">
      <c r="B680" s="87" t="str">
        <f>'вед.прил 9'!A784</f>
        <v>Подпрограмма "Проведение культурно-массовых мероприятий" </v>
      </c>
      <c r="C680" s="21" t="s">
        <v>63</v>
      </c>
      <c r="D680" s="21" t="s">
        <v>59</v>
      </c>
      <c r="E680" s="21" t="str">
        <f>'вед.прил 9'!E784</f>
        <v>53 5 00 00000</v>
      </c>
      <c r="F680" s="21"/>
      <c r="G680" s="21"/>
      <c r="H680" s="22">
        <f aca="true" t="shared" si="248" ref="H680:M684">H681</f>
        <v>490</v>
      </c>
      <c r="I680" s="22">
        <f t="shared" si="248"/>
        <v>0</v>
      </c>
      <c r="J680" s="22">
        <f t="shared" si="248"/>
        <v>490</v>
      </c>
      <c r="K680" s="22">
        <f t="shared" si="248"/>
        <v>490</v>
      </c>
      <c r="L680" s="22">
        <f t="shared" si="248"/>
        <v>0</v>
      </c>
      <c r="M680" s="22">
        <f t="shared" si="248"/>
        <v>490</v>
      </c>
    </row>
    <row r="681" spans="2:13" ht="45">
      <c r="B681" s="87" t="str">
        <f>'вед.прил 9'!A785</f>
        <v>Основное мероприятие "Организация содержательного досуга и обеспечение условий для отдыха горожан"</v>
      </c>
      <c r="C681" s="21" t="s">
        <v>63</v>
      </c>
      <c r="D681" s="21" t="s">
        <v>59</v>
      </c>
      <c r="E681" s="21" t="str">
        <f>'вед.прил 9'!E785</f>
        <v>53 5 01 00000</v>
      </c>
      <c r="F681" s="21"/>
      <c r="G681" s="21"/>
      <c r="H681" s="22">
        <f t="shared" si="248"/>
        <v>490</v>
      </c>
      <c r="I681" s="22">
        <f t="shared" si="248"/>
        <v>0</v>
      </c>
      <c r="J681" s="22">
        <f t="shared" si="248"/>
        <v>490</v>
      </c>
      <c r="K681" s="22">
        <f t="shared" si="248"/>
        <v>490</v>
      </c>
      <c r="L681" s="22">
        <f t="shared" si="248"/>
        <v>0</v>
      </c>
      <c r="M681" s="22">
        <f t="shared" si="248"/>
        <v>490</v>
      </c>
    </row>
    <row r="682" spans="2:13" ht="15">
      <c r="B682" s="87" t="s">
        <v>166</v>
      </c>
      <c r="C682" s="21" t="s">
        <v>63</v>
      </c>
      <c r="D682" s="21" t="s">
        <v>59</v>
      </c>
      <c r="E682" s="21" t="str">
        <f>'вед.прил 9'!E786</f>
        <v>53 5 01 77330</v>
      </c>
      <c r="F682" s="21"/>
      <c r="G682" s="21"/>
      <c r="H682" s="22">
        <f t="shared" si="248"/>
        <v>490</v>
      </c>
      <c r="I682" s="22">
        <f t="shared" si="248"/>
        <v>0</v>
      </c>
      <c r="J682" s="22">
        <f t="shared" si="248"/>
        <v>490</v>
      </c>
      <c r="K682" s="22">
        <f t="shared" si="248"/>
        <v>490</v>
      </c>
      <c r="L682" s="22">
        <f t="shared" si="248"/>
        <v>0</v>
      </c>
      <c r="M682" s="22">
        <f t="shared" si="248"/>
        <v>490</v>
      </c>
    </row>
    <row r="683" spans="2:13" ht="45">
      <c r="B683" s="87" t="s">
        <v>194</v>
      </c>
      <c r="C683" s="21" t="s">
        <v>63</v>
      </c>
      <c r="D683" s="21" t="s">
        <v>59</v>
      </c>
      <c r="E683" s="21" t="str">
        <f>'вед.прил 9'!E787</f>
        <v>53 5 01 77330</v>
      </c>
      <c r="F683" s="21" t="s">
        <v>113</v>
      </c>
      <c r="G683" s="21"/>
      <c r="H683" s="22">
        <f t="shared" si="248"/>
        <v>490</v>
      </c>
      <c r="I683" s="22">
        <f t="shared" si="248"/>
        <v>0</v>
      </c>
      <c r="J683" s="22">
        <f t="shared" si="248"/>
        <v>490</v>
      </c>
      <c r="K683" s="22">
        <f t="shared" si="248"/>
        <v>490</v>
      </c>
      <c r="L683" s="22">
        <f t="shared" si="248"/>
        <v>0</v>
      </c>
      <c r="M683" s="22">
        <f t="shared" si="248"/>
        <v>490</v>
      </c>
    </row>
    <row r="684" spans="2:13" ht="45">
      <c r="B684" s="87" t="s">
        <v>182</v>
      </c>
      <c r="C684" s="21" t="s">
        <v>63</v>
      </c>
      <c r="D684" s="21" t="s">
        <v>59</v>
      </c>
      <c r="E684" s="21" t="str">
        <f>'вед.прил 9'!E788</f>
        <v>53 5 01 77330</v>
      </c>
      <c r="F684" s="21" t="s">
        <v>114</v>
      </c>
      <c r="G684" s="21"/>
      <c r="H684" s="22">
        <f t="shared" si="248"/>
        <v>490</v>
      </c>
      <c r="I684" s="22">
        <f t="shared" si="248"/>
        <v>0</v>
      </c>
      <c r="J684" s="22">
        <f t="shared" si="248"/>
        <v>490</v>
      </c>
      <c r="K684" s="22">
        <f t="shared" si="248"/>
        <v>490</v>
      </c>
      <c r="L684" s="22">
        <f t="shared" si="248"/>
        <v>0</v>
      </c>
      <c r="M684" s="22">
        <f t="shared" si="248"/>
        <v>490</v>
      </c>
    </row>
    <row r="685" spans="2:13" ht="15">
      <c r="B685" s="90" t="s">
        <v>103</v>
      </c>
      <c r="C685" s="23" t="s">
        <v>63</v>
      </c>
      <c r="D685" s="23" t="s">
        <v>59</v>
      </c>
      <c r="E685" s="23" t="str">
        <f>'вед.прил 9'!E789</f>
        <v>53 5 01 77330</v>
      </c>
      <c r="F685" s="23" t="s">
        <v>114</v>
      </c>
      <c r="G685" s="23" t="s">
        <v>92</v>
      </c>
      <c r="H685" s="24">
        <f>'вед.прил 9'!I789</f>
        <v>490</v>
      </c>
      <c r="I685" s="24">
        <f>'вед.прил 9'!J789</f>
        <v>0</v>
      </c>
      <c r="J685" s="24">
        <f>'вед.прил 9'!K789</f>
        <v>490</v>
      </c>
      <c r="K685" s="24">
        <f>'вед.прил 9'!L789</f>
        <v>490</v>
      </c>
      <c r="L685" s="51">
        <f>'вед.прил 9'!M789</f>
        <v>0</v>
      </c>
      <c r="M685" s="51">
        <f>'вед.прил 9'!T789</f>
        <v>490</v>
      </c>
    </row>
    <row r="686" spans="2:13" ht="30">
      <c r="B686" s="88" t="str">
        <f>'вед.прил 9'!A790</f>
        <v>Подпрограмма "Обеспечение сохранности объектов культурного наследия"</v>
      </c>
      <c r="C686" s="21" t="s">
        <v>63</v>
      </c>
      <c r="D686" s="21" t="s">
        <v>59</v>
      </c>
      <c r="E686" s="21" t="s">
        <v>327</v>
      </c>
      <c r="F686" s="21"/>
      <c r="G686" s="21"/>
      <c r="H686" s="22">
        <f aca="true" t="shared" si="249" ref="H686:M686">H687+H696+H692</f>
        <v>956.6</v>
      </c>
      <c r="I686" s="22">
        <f t="shared" si="249"/>
        <v>0</v>
      </c>
      <c r="J686" s="22">
        <f t="shared" si="249"/>
        <v>956.6</v>
      </c>
      <c r="K686" s="22">
        <f t="shared" si="249"/>
        <v>80</v>
      </c>
      <c r="L686" s="22">
        <f t="shared" si="249"/>
        <v>0</v>
      </c>
      <c r="M686" s="22">
        <f t="shared" si="249"/>
        <v>80</v>
      </c>
    </row>
    <row r="687" spans="2:13" ht="60">
      <c r="B687" s="87" t="str">
        <f>'вед.прил 9'!A791</f>
        <v>Основное мероприятие "Проведение ремонтных работ, содержание и паспортизация объектов культурного наследия"</v>
      </c>
      <c r="C687" s="21" t="s">
        <v>63</v>
      </c>
      <c r="D687" s="21" t="s">
        <v>59</v>
      </c>
      <c r="E687" s="21" t="s">
        <v>336</v>
      </c>
      <c r="F687" s="23"/>
      <c r="G687" s="23"/>
      <c r="H687" s="22">
        <f aca="true" t="shared" si="250" ref="H687:M687">H688</f>
        <v>176.1</v>
      </c>
      <c r="I687" s="22">
        <f t="shared" si="250"/>
        <v>0</v>
      </c>
      <c r="J687" s="22">
        <f t="shared" si="250"/>
        <v>176.1</v>
      </c>
      <c r="K687" s="22">
        <f t="shared" si="250"/>
        <v>80</v>
      </c>
      <c r="L687" s="22">
        <f t="shared" si="250"/>
        <v>0</v>
      </c>
      <c r="M687" s="22">
        <f t="shared" si="250"/>
        <v>80</v>
      </c>
    </row>
    <row r="688" spans="2:13" ht="15">
      <c r="B688" s="87" t="s">
        <v>166</v>
      </c>
      <c r="C688" s="21" t="s">
        <v>63</v>
      </c>
      <c r="D688" s="21" t="s">
        <v>59</v>
      </c>
      <c r="E688" s="21" t="s">
        <v>20</v>
      </c>
      <c r="F688" s="21"/>
      <c r="G688" s="21"/>
      <c r="H688" s="22">
        <f aca="true" t="shared" si="251" ref="H688:M690">H689</f>
        <v>176.1</v>
      </c>
      <c r="I688" s="22">
        <f t="shared" si="251"/>
        <v>0</v>
      </c>
      <c r="J688" s="22">
        <f t="shared" si="251"/>
        <v>176.1</v>
      </c>
      <c r="K688" s="22">
        <f t="shared" si="251"/>
        <v>80</v>
      </c>
      <c r="L688" s="22">
        <f t="shared" si="251"/>
        <v>0</v>
      </c>
      <c r="M688" s="22">
        <f t="shared" si="251"/>
        <v>80</v>
      </c>
    </row>
    <row r="689" spans="2:13" ht="45">
      <c r="B689" s="87" t="s">
        <v>194</v>
      </c>
      <c r="C689" s="21" t="s">
        <v>63</v>
      </c>
      <c r="D689" s="21" t="s">
        <v>59</v>
      </c>
      <c r="E689" s="21" t="s">
        <v>20</v>
      </c>
      <c r="F689" s="21" t="s">
        <v>113</v>
      </c>
      <c r="G689" s="21"/>
      <c r="H689" s="22">
        <f t="shared" si="251"/>
        <v>176.1</v>
      </c>
      <c r="I689" s="22">
        <f t="shared" si="251"/>
        <v>0</v>
      </c>
      <c r="J689" s="22">
        <f t="shared" si="251"/>
        <v>176.1</v>
      </c>
      <c r="K689" s="22">
        <f t="shared" si="251"/>
        <v>80</v>
      </c>
      <c r="L689" s="22">
        <f t="shared" si="251"/>
        <v>0</v>
      </c>
      <c r="M689" s="22">
        <f t="shared" si="251"/>
        <v>80</v>
      </c>
    </row>
    <row r="690" spans="2:13" ht="45">
      <c r="B690" s="87" t="s">
        <v>182</v>
      </c>
      <c r="C690" s="21" t="s">
        <v>63</v>
      </c>
      <c r="D690" s="21" t="s">
        <v>59</v>
      </c>
      <c r="E690" s="21" t="s">
        <v>20</v>
      </c>
      <c r="F690" s="21" t="s">
        <v>114</v>
      </c>
      <c r="G690" s="21"/>
      <c r="H690" s="22">
        <f t="shared" si="251"/>
        <v>176.1</v>
      </c>
      <c r="I690" s="22">
        <f t="shared" si="251"/>
        <v>0</v>
      </c>
      <c r="J690" s="22">
        <f t="shared" si="251"/>
        <v>176.1</v>
      </c>
      <c r="K690" s="22">
        <f t="shared" si="251"/>
        <v>80</v>
      </c>
      <c r="L690" s="22">
        <f t="shared" si="251"/>
        <v>0</v>
      </c>
      <c r="M690" s="22">
        <f t="shared" si="251"/>
        <v>80</v>
      </c>
    </row>
    <row r="691" spans="2:13" ht="15">
      <c r="B691" s="90" t="s">
        <v>103</v>
      </c>
      <c r="C691" s="23" t="s">
        <v>63</v>
      </c>
      <c r="D691" s="23" t="s">
        <v>59</v>
      </c>
      <c r="E691" s="23" t="s">
        <v>20</v>
      </c>
      <c r="F691" s="23" t="s">
        <v>114</v>
      </c>
      <c r="G691" s="23" t="s">
        <v>92</v>
      </c>
      <c r="H691" s="24">
        <f>'вед.прил 9'!I795</f>
        <v>176.1</v>
      </c>
      <c r="I691" s="24">
        <f>'вед.прил 9'!J795</f>
        <v>0</v>
      </c>
      <c r="J691" s="24">
        <f>'вед.прил 9'!K795</f>
        <v>176.1</v>
      </c>
      <c r="K691" s="24">
        <f>'вед.прил 9'!L795</f>
        <v>80</v>
      </c>
      <c r="L691" s="51">
        <f>'вед.прил 9'!M795</f>
        <v>0</v>
      </c>
      <c r="M691" s="51">
        <f>'вед.прил 9'!T795</f>
        <v>80</v>
      </c>
    </row>
    <row r="692" spans="2:13" ht="15">
      <c r="B692" s="88" t="str">
        <f>'вед.прил 9'!A796</f>
        <v>Реализация основного мероприятия</v>
      </c>
      <c r="C692" s="21" t="s">
        <v>63</v>
      </c>
      <c r="D692" s="21" t="s">
        <v>59</v>
      </c>
      <c r="E692" s="21" t="s">
        <v>513</v>
      </c>
      <c r="F692" s="21"/>
      <c r="G692" s="21"/>
      <c r="H692" s="22">
        <f aca="true" t="shared" si="252" ref="H692:M694">H693</f>
        <v>320</v>
      </c>
      <c r="I692" s="22">
        <f t="shared" si="252"/>
        <v>0</v>
      </c>
      <c r="J692" s="22">
        <f t="shared" si="252"/>
        <v>320</v>
      </c>
      <c r="K692" s="22">
        <f t="shared" si="252"/>
        <v>0</v>
      </c>
      <c r="L692" s="22">
        <f t="shared" si="252"/>
        <v>0</v>
      </c>
      <c r="M692" s="22">
        <f t="shared" si="252"/>
        <v>0</v>
      </c>
    </row>
    <row r="693" spans="2:13" ht="45">
      <c r="B693" s="88" t="str">
        <f>'вед.прил 9'!A797</f>
        <v>Закупка товаров, работ и услуг для обеспечения государственных (муниципальных) нужд</v>
      </c>
      <c r="C693" s="21" t="s">
        <v>63</v>
      </c>
      <c r="D693" s="21" t="s">
        <v>59</v>
      </c>
      <c r="E693" s="21" t="s">
        <v>513</v>
      </c>
      <c r="F693" s="21" t="s">
        <v>113</v>
      </c>
      <c r="G693" s="21"/>
      <c r="H693" s="22">
        <f t="shared" si="252"/>
        <v>320</v>
      </c>
      <c r="I693" s="22">
        <f t="shared" si="252"/>
        <v>0</v>
      </c>
      <c r="J693" s="22">
        <f t="shared" si="252"/>
        <v>320</v>
      </c>
      <c r="K693" s="22">
        <f t="shared" si="252"/>
        <v>0</v>
      </c>
      <c r="L693" s="22">
        <f t="shared" si="252"/>
        <v>0</v>
      </c>
      <c r="M693" s="22">
        <f t="shared" si="252"/>
        <v>0</v>
      </c>
    </row>
    <row r="694" spans="2:13" ht="45">
      <c r="B694" s="88" t="str">
        <f>'вед.прил 9'!A798</f>
        <v>Иные закупки товаров, работ и услуг для обеспечения государственных (муниципальных) нужд</v>
      </c>
      <c r="C694" s="21" t="s">
        <v>63</v>
      </c>
      <c r="D694" s="21" t="s">
        <v>59</v>
      </c>
      <c r="E694" s="21" t="s">
        <v>513</v>
      </c>
      <c r="F694" s="21" t="s">
        <v>114</v>
      </c>
      <c r="G694" s="21"/>
      <c r="H694" s="22">
        <f t="shared" si="252"/>
        <v>320</v>
      </c>
      <c r="I694" s="22">
        <f t="shared" si="252"/>
        <v>0</v>
      </c>
      <c r="J694" s="22">
        <f t="shared" si="252"/>
        <v>320</v>
      </c>
      <c r="K694" s="22">
        <f t="shared" si="252"/>
        <v>0</v>
      </c>
      <c r="L694" s="22">
        <f t="shared" si="252"/>
        <v>0</v>
      </c>
      <c r="M694" s="22">
        <f t="shared" si="252"/>
        <v>0</v>
      </c>
    </row>
    <row r="695" spans="2:13" ht="15">
      <c r="B695" s="90" t="str">
        <f>'вед.прил 9'!A799</f>
        <v>Областные средства</v>
      </c>
      <c r="C695" s="21" t="s">
        <v>63</v>
      </c>
      <c r="D695" s="21" t="s">
        <v>59</v>
      </c>
      <c r="E695" s="21" t="s">
        <v>513</v>
      </c>
      <c r="F695" s="23" t="s">
        <v>114</v>
      </c>
      <c r="G695" s="23" t="s">
        <v>93</v>
      </c>
      <c r="H695" s="24">
        <f>'вед.прил 9'!I799</f>
        <v>320</v>
      </c>
      <c r="I695" s="24">
        <f>'вед.прил 9'!J799</f>
        <v>0</v>
      </c>
      <c r="J695" s="24">
        <f>'вед.прил 9'!K799</f>
        <v>320</v>
      </c>
      <c r="K695" s="24">
        <f>'вед.прил 9'!L799</f>
        <v>0</v>
      </c>
      <c r="L695" s="51">
        <f>'вед.прил 9'!M799</f>
        <v>0</v>
      </c>
      <c r="M695" s="51">
        <f>'вед.прил 9'!T799</f>
        <v>0</v>
      </c>
    </row>
    <row r="696" spans="2:13" ht="47.25" customHeight="1">
      <c r="B696" s="99" t="s">
        <v>425</v>
      </c>
      <c r="C696" s="96" t="s">
        <v>63</v>
      </c>
      <c r="D696" s="96" t="s">
        <v>59</v>
      </c>
      <c r="E696" s="96" t="s">
        <v>426</v>
      </c>
      <c r="F696" s="97"/>
      <c r="G696" s="23"/>
      <c r="H696" s="22">
        <f aca="true" t="shared" si="253" ref="H696:M697">H697</f>
        <v>460.5</v>
      </c>
      <c r="I696" s="22">
        <f t="shared" si="253"/>
        <v>0</v>
      </c>
      <c r="J696" s="22">
        <f t="shared" si="253"/>
        <v>460.5</v>
      </c>
      <c r="K696" s="45">
        <f t="shared" si="253"/>
        <v>0</v>
      </c>
      <c r="L696" s="22">
        <f t="shared" si="253"/>
        <v>0</v>
      </c>
      <c r="M696" s="22">
        <f t="shared" si="253"/>
        <v>0</v>
      </c>
    </row>
    <row r="697" spans="2:13" ht="45">
      <c r="B697" s="87" t="s">
        <v>194</v>
      </c>
      <c r="C697" s="21" t="s">
        <v>63</v>
      </c>
      <c r="D697" s="21" t="s">
        <v>59</v>
      </c>
      <c r="E697" s="21" t="s">
        <v>426</v>
      </c>
      <c r="F697" s="21" t="s">
        <v>113</v>
      </c>
      <c r="G697" s="21"/>
      <c r="H697" s="22">
        <f t="shared" si="253"/>
        <v>460.5</v>
      </c>
      <c r="I697" s="22">
        <f t="shared" si="253"/>
        <v>0</v>
      </c>
      <c r="J697" s="22">
        <f t="shared" si="253"/>
        <v>460.5</v>
      </c>
      <c r="K697" s="45">
        <f t="shared" si="253"/>
        <v>0</v>
      </c>
      <c r="L697" s="22">
        <f t="shared" si="253"/>
        <v>0</v>
      </c>
      <c r="M697" s="22">
        <f t="shared" si="253"/>
        <v>0</v>
      </c>
    </row>
    <row r="698" spans="2:13" ht="45">
      <c r="B698" s="87" t="s">
        <v>182</v>
      </c>
      <c r="C698" s="21" t="s">
        <v>63</v>
      </c>
      <c r="D698" s="21" t="s">
        <v>59</v>
      </c>
      <c r="E698" s="21" t="s">
        <v>426</v>
      </c>
      <c r="F698" s="21" t="s">
        <v>114</v>
      </c>
      <c r="G698" s="21"/>
      <c r="H698" s="22">
        <f aca="true" t="shared" si="254" ref="H698:M698">H699+H700+H701</f>
        <v>460.5</v>
      </c>
      <c r="I698" s="22">
        <f t="shared" si="254"/>
        <v>0</v>
      </c>
      <c r="J698" s="22">
        <f t="shared" si="254"/>
        <v>460.5</v>
      </c>
      <c r="K698" s="22">
        <f t="shared" si="254"/>
        <v>0</v>
      </c>
      <c r="L698" s="22">
        <f t="shared" si="254"/>
        <v>0</v>
      </c>
      <c r="M698" s="22">
        <f t="shared" si="254"/>
        <v>0</v>
      </c>
    </row>
    <row r="699" spans="2:13" ht="15">
      <c r="B699" s="90" t="s">
        <v>103</v>
      </c>
      <c r="C699" s="23" t="s">
        <v>63</v>
      </c>
      <c r="D699" s="23" t="s">
        <v>59</v>
      </c>
      <c r="E699" s="23" t="s">
        <v>426</v>
      </c>
      <c r="F699" s="23" t="s">
        <v>114</v>
      </c>
      <c r="G699" s="23" t="s">
        <v>92</v>
      </c>
      <c r="H699" s="24">
        <f>'вед.прил 9'!I803</f>
        <v>0.5</v>
      </c>
      <c r="I699" s="24">
        <f>'вед.прил 9'!J803</f>
        <v>0</v>
      </c>
      <c r="J699" s="24">
        <f>'вед.прил 9'!K803</f>
        <v>0.5</v>
      </c>
      <c r="K699" s="51">
        <f>'вед.прил 9'!L803</f>
        <v>0</v>
      </c>
      <c r="L699" s="51">
        <f>'вед.прил 9'!M803</f>
        <v>0</v>
      </c>
      <c r="M699" s="51">
        <f>'вед.прил 9'!T803</f>
        <v>0</v>
      </c>
    </row>
    <row r="700" spans="2:13" ht="15">
      <c r="B700" s="90" t="s">
        <v>104</v>
      </c>
      <c r="C700" s="23" t="s">
        <v>63</v>
      </c>
      <c r="D700" s="23" t="s">
        <v>59</v>
      </c>
      <c r="E700" s="23" t="s">
        <v>426</v>
      </c>
      <c r="F700" s="23" t="s">
        <v>114</v>
      </c>
      <c r="G700" s="23" t="s">
        <v>93</v>
      </c>
      <c r="H700" s="24">
        <f>'вед.прил 9'!I804</f>
        <v>0</v>
      </c>
      <c r="I700" s="24">
        <f>'вед.прил 9'!J804</f>
        <v>0</v>
      </c>
      <c r="J700" s="24">
        <f>'вед.прил 9'!K804</f>
        <v>0</v>
      </c>
      <c r="K700" s="51">
        <f>'вед.прил 9'!L804</f>
        <v>0</v>
      </c>
      <c r="L700" s="51">
        <f>'вед.прил 9'!M804</f>
        <v>0</v>
      </c>
      <c r="M700" s="51">
        <f>'вед.прил 9'!T804</f>
        <v>0</v>
      </c>
    </row>
    <row r="701" spans="2:13" ht="15">
      <c r="B701" s="90" t="s">
        <v>524</v>
      </c>
      <c r="C701" s="23" t="s">
        <v>63</v>
      </c>
      <c r="D701" s="23" t="s">
        <v>59</v>
      </c>
      <c r="E701" s="23" t="s">
        <v>426</v>
      </c>
      <c r="F701" s="23" t="s">
        <v>114</v>
      </c>
      <c r="G701" s="23" t="s">
        <v>525</v>
      </c>
      <c r="H701" s="24">
        <f>'вед.прил 9'!I805</f>
        <v>460</v>
      </c>
      <c r="I701" s="24">
        <f>'вед.прил 9'!J805</f>
        <v>0</v>
      </c>
      <c r="J701" s="24">
        <f>'вед.прил 9'!K805</f>
        <v>460</v>
      </c>
      <c r="K701" s="51">
        <f>'вед.прил 9'!L805</f>
        <v>0</v>
      </c>
      <c r="L701" s="51">
        <f>'вед.прил 9'!M805</f>
        <v>0</v>
      </c>
      <c r="M701" s="51">
        <f>'вед.прил 9'!T805</f>
        <v>0</v>
      </c>
    </row>
    <row r="702" spans="2:13" ht="28.5">
      <c r="B702" s="53" t="s">
        <v>190</v>
      </c>
      <c r="C702" s="38" t="s">
        <v>63</v>
      </c>
      <c r="D702" s="38" t="s">
        <v>62</v>
      </c>
      <c r="E702" s="81"/>
      <c r="F702" s="38"/>
      <c r="G702" s="38"/>
      <c r="H702" s="39">
        <f aca="true" t="shared" si="255" ref="H702:M702">H703</f>
        <v>8584.2</v>
      </c>
      <c r="I702" s="39">
        <f t="shared" si="255"/>
        <v>0</v>
      </c>
      <c r="J702" s="39">
        <f t="shared" si="255"/>
        <v>8584.2</v>
      </c>
      <c r="K702" s="39">
        <f t="shared" si="255"/>
        <v>8584.2</v>
      </c>
      <c r="L702" s="39">
        <f t="shared" si="255"/>
        <v>0</v>
      </c>
      <c r="M702" s="39">
        <f t="shared" si="255"/>
        <v>8584.2</v>
      </c>
    </row>
    <row r="703" spans="2:13" ht="22.5" customHeight="1">
      <c r="B703" s="88" t="s">
        <v>34</v>
      </c>
      <c r="C703" s="21" t="s">
        <v>63</v>
      </c>
      <c r="D703" s="21" t="s">
        <v>62</v>
      </c>
      <c r="E703" s="79" t="s">
        <v>223</v>
      </c>
      <c r="F703" s="21"/>
      <c r="G703" s="21"/>
      <c r="H703" s="22">
        <f aca="true" t="shared" si="256" ref="H703:M703">H704+H711</f>
        <v>8584.2</v>
      </c>
      <c r="I703" s="22">
        <f t="shared" si="256"/>
        <v>0</v>
      </c>
      <c r="J703" s="22">
        <f t="shared" si="256"/>
        <v>8584.2</v>
      </c>
      <c r="K703" s="22">
        <f t="shared" si="256"/>
        <v>8584.2</v>
      </c>
      <c r="L703" s="22">
        <f t="shared" si="256"/>
        <v>0</v>
      </c>
      <c r="M703" s="22">
        <f t="shared" si="256"/>
        <v>8584.2</v>
      </c>
    </row>
    <row r="704" spans="2:13" ht="30">
      <c r="B704" s="119" t="s">
        <v>110</v>
      </c>
      <c r="C704" s="21" t="s">
        <v>63</v>
      </c>
      <c r="D704" s="21" t="s">
        <v>62</v>
      </c>
      <c r="E704" s="79" t="s">
        <v>222</v>
      </c>
      <c r="F704" s="21"/>
      <c r="G704" s="21"/>
      <c r="H704" s="22">
        <f aca="true" t="shared" si="257" ref="H704:M704">H705+H708</f>
        <v>4194.2</v>
      </c>
      <c r="I704" s="22">
        <f t="shared" si="257"/>
        <v>0</v>
      </c>
      <c r="J704" s="22">
        <f t="shared" si="257"/>
        <v>4194.2</v>
      </c>
      <c r="K704" s="22">
        <f t="shared" si="257"/>
        <v>4194.2</v>
      </c>
      <c r="L704" s="22">
        <f t="shared" si="257"/>
        <v>0</v>
      </c>
      <c r="M704" s="22">
        <f t="shared" si="257"/>
        <v>4194.2</v>
      </c>
    </row>
    <row r="705" spans="2:13" ht="90">
      <c r="B705" s="88" t="s">
        <v>180</v>
      </c>
      <c r="C705" s="21" t="s">
        <v>63</v>
      </c>
      <c r="D705" s="21" t="s">
        <v>62</v>
      </c>
      <c r="E705" s="79" t="s">
        <v>222</v>
      </c>
      <c r="F705" s="21" t="s">
        <v>111</v>
      </c>
      <c r="G705" s="21"/>
      <c r="H705" s="22">
        <f aca="true" t="shared" si="258" ref="H705:M706">H706</f>
        <v>4096.4</v>
      </c>
      <c r="I705" s="22">
        <f t="shared" si="258"/>
        <v>0</v>
      </c>
      <c r="J705" s="22">
        <f t="shared" si="258"/>
        <v>4096.4</v>
      </c>
      <c r="K705" s="22">
        <f t="shared" si="258"/>
        <v>4096.4</v>
      </c>
      <c r="L705" s="22">
        <f t="shared" si="258"/>
        <v>0</v>
      </c>
      <c r="M705" s="22">
        <f t="shared" si="258"/>
        <v>4096.4</v>
      </c>
    </row>
    <row r="706" spans="2:13" ht="30">
      <c r="B706" s="88" t="s">
        <v>179</v>
      </c>
      <c r="C706" s="21" t="s">
        <v>63</v>
      </c>
      <c r="D706" s="21" t="s">
        <v>62</v>
      </c>
      <c r="E706" s="79" t="s">
        <v>222</v>
      </c>
      <c r="F706" s="21" t="s">
        <v>112</v>
      </c>
      <c r="G706" s="21"/>
      <c r="H706" s="22">
        <f t="shared" si="258"/>
        <v>4096.4</v>
      </c>
      <c r="I706" s="22">
        <f t="shared" si="258"/>
        <v>0</v>
      </c>
      <c r="J706" s="22">
        <f t="shared" si="258"/>
        <v>4096.4</v>
      </c>
      <c r="K706" s="22">
        <f t="shared" si="258"/>
        <v>4096.4</v>
      </c>
      <c r="L706" s="22">
        <f t="shared" si="258"/>
        <v>0</v>
      </c>
      <c r="M706" s="22">
        <f t="shared" si="258"/>
        <v>4096.4</v>
      </c>
    </row>
    <row r="707" spans="2:13" ht="15">
      <c r="B707" s="89" t="s">
        <v>103</v>
      </c>
      <c r="C707" s="23" t="s">
        <v>63</v>
      </c>
      <c r="D707" s="23" t="s">
        <v>62</v>
      </c>
      <c r="E707" s="80" t="s">
        <v>222</v>
      </c>
      <c r="F707" s="23" t="s">
        <v>112</v>
      </c>
      <c r="G707" s="23" t="s">
        <v>92</v>
      </c>
      <c r="H707" s="24">
        <f>'вед.прил 9'!I811</f>
        <v>4096.4</v>
      </c>
      <c r="I707" s="24">
        <f>'вед.прил 9'!J811</f>
        <v>0</v>
      </c>
      <c r="J707" s="24">
        <f>'вед.прил 9'!K811</f>
        <v>4096.4</v>
      </c>
      <c r="K707" s="24">
        <f>'вед.прил 9'!L811</f>
        <v>4096.4</v>
      </c>
      <c r="L707" s="51">
        <f>'вед.прил 9'!M811</f>
        <v>0</v>
      </c>
      <c r="M707" s="51">
        <f>'вед.прил 9'!T811</f>
        <v>4096.4</v>
      </c>
    </row>
    <row r="708" spans="2:13" ht="45">
      <c r="B708" s="87" t="s">
        <v>194</v>
      </c>
      <c r="C708" s="21" t="s">
        <v>63</v>
      </c>
      <c r="D708" s="21" t="s">
        <v>62</v>
      </c>
      <c r="E708" s="79" t="s">
        <v>222</v>
      </c>
      <c r="F708" s="21" t="s">
        <v>113</v>
      </c>
      <c r="G708" s="21"/>
      <c r="H708" s="22">
        <f aca="true" t="shared" si="259" ref="H708:M709">H709</f>
        <v>97.8</v>
      </c>
      <c r="I708" s="22">
        <f t="shared" si="259"/>
        <v>0</v>
      </c>
      <c r="J708" s="22">
        <f t="shared" si="259"/>
        <v>97.8</v>
      </c>
      <c r="K708" s="22">
        <f t="shared" si="259"/>
        <v>97.8</v>
      </c>
      <c r="L708" s="22">
        <f t="shared" si="259"/>
        <v>0</v>
      </c>
      <c r="M708" s="22">
        <f t="shared" si="259"/>
        <v>97.8</v>
      </c>
    </row>
    <row r="709" spans="2:13" ht="45">
      <c r="B709" s="87" t="s">
        <v>182</v>
      </c>
      <c r="C709" s="21" t="s">
        <v>63</v>
      </c>
      <c r="D709" s="21" t="s">
        <v>62</v>
      </c>
      <c r="E709" s="79" t="s">
        <v>222</v>
      </c>
      <c r="F709" s="21" t="s">
        <v>114</v>
      </c>
      <c r="G709" s="21"/>
      <c r="H709" s="22">
        <f t="shared" si="259"/>
        <v>97.8</v>
      </c>
      <c r="I709" s="22">
        <f t="shared" si="259"/>
        <v>0</v>
      </c>
      <c r="J709" s="22">
        <f t="shared" si="259"/>
        <v>97.8</v>
      </c>
      <c r="K709" s="22">
        <f t="shared" si="259"/>
        <v>97.8</v>
      </c>
      <c r="L709" s="22">
        <f t="shared" si="259"/>
        <v>0</v>
      </c>
      <c r="M709" s="22">
        <f t="shared" si="259"/>
        <v>97.8</v>
      </c>
    </row>
    <row r="710" spans="2:13" ht="15">
      <c r="B710" s="89" t="s">
        <v>103</v>
      </c>
      <c r="C710" s="23" t="s">
        <v>63</v>
      </c>
      <c r="D710" s="23" t="s">
        <v>62</v>
      </c>
      <c r="E710" s="80" t="s">
        <v>222</v>
      </c>
      <c r="F710" s="23" t="s">
        <v>114</v>
      </c>
      <c r="G710" s="23" t="s">
        <v>92</v>
      </c>
      <c r="H710" s="24">
        <f>'вед.прил 9'!I814</f>
        <v>97.8</v>
      </c>
      <c r="I710" s="24">
        <f>'вед.прил 9'!J814</f>
        <v>0</v>
      </c>
      <c r="J710" s="24">
        <f>'вед.прил 9'!K814</f>
        <v>97.8</v>
      </c>
      <c r="K710" s="24">
        <f>'вед.прил 9'!L814</f>
        <v>97.8</v>
      </c>
      <c r="L710" s="51">
        <f>'вед.прил 9'!M814</f>
        <v>0</v>
      </c>
      <c r="M710" s="51">
        <f>'вед.прил 9'!T814</f>
        <v>97.8</v>
      </c>
    </row>
    <row r="711" spans="2:13" ht="30">
      <c r="B711" s="88" t="s">
        <v>133</v>
      </c>
      <c r="C711" s="21" t="s">
        <v>63</v>
      </c>
      <c r="D711" s="21" t="s">
        <v>62</v>
      </c>
      <c r="E711" s="79" t="s">
        <v>257</v>
      </c>
      <c r="F711" s="21"/>
      <c r="G711" s="21"/>
      <c r="H711" s="22">
        <f aca="true" t="shared" si="260" ref="H711:M711">H712+H715</f>
        <v>4390</v>
      </c>
      <c r="I711" s="22">
        <f t="shared" si="260"/>
        <v>0</v>
      </c>
      <c r="J711" s="22">
        <f t="shared" si="260"/>
        <v>4390</v>
      </c>
      <c r="K711" s="22">
        <f t="shared" si="260"/>
        <v>4390</v>
      </c>
      <c r="L711" s="22">
        <f t="shared" si="260"/>
        <v>0</v>
      </c>
      <c r="M711" s="22">
        <f t="shared" si="260"/>
        <v>4390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257</v>
      </c>
      <c r="F712" s="21" t="s">
        <v>111</v>
      </c>
      <c r="G712" s="21"/>
      <c r="H712" s="22">
        <f aca="true" t="shared" si="261" ref="H712:M713">H713</f>
        <v>4036.6</v>
      </c>
      <c r="I712" s="22">
        <f t="shared" si="261"/>
        <v>0</v>
      </c>
      <c r="J712" s="22">
        <f t="shared" si="261"/>
        <v>4036.6</v>
      </c>
      <c r="K712" s="22">
        <f t="shared" si="261"/>
        <v>4036.6</v>
      </c>
      <c r="L712" s="22">
        <f t="shared" si="261"/>
        <v>0</v>
      </c>
      <c r="M712" s="22">
        <f t="shared" si="261"/>
        <v>4036.6</v>
      </c>
    </row>
    <row r="713" spans="2:13" ht="30">
      <c r="B713" s="88" t="s">
        <v>120</v>
      </c>
      <c r="C713" s="21" t="s">
        <v>63</v>
      </c>
      <c r="D713" s="21" t="s">
        <v>62</v>
      </c>
      <c r="E713" s="79" t="s">
        <v>257</v>
      </c>
      <c r="F713" s="21" t="s">
        <v>119</v>
      </c>
      <c r="G713" s="21"/>
      <c r="H713" s="22">
        <f t="shared" si="261"/>
        <v>4036.6</v>
      </c>
      <c r="I713" s="22">
        <f t="shared" si="261"/>
        <v>0</v>
      </c>
      <c r="J713" s="22">
        <f t="shared" si="261"/>
        <v>4036.6</v>
      </c>
      <c r="K713" s="22">
        <f t="shared" si="261"/>
        <v>4036.6</v>
      </c>
      <c r="L713" s="22">
        <f t="shared" si="261"/>
        <v>0</v>
      </c>
      <c r="M713" s="22">
        <f t="shared" si="261"/>
        <v>4036.6</v>
      </c>
    </row>
    <row r="714" spans="2:13" ht="15">
      <c r="B714" s="90" t="s">
        <v>103</v>
      </c>
      <c r="C714" s="23" t="s">
        <v>63</v>
      </c>
      <c r="D714" s="23" t="s">
        <v>62</v>
      </c>
      <c r="E714" s="80" t="s">
        <v>257</v>
      </c>
      <c r="F714" s="23" t="s">
        <v>119</v>
      </c>
      <c r="G714" s="23" t="s">
        <v>92</v>
      </c>
      <c r="H714" s="24">
        <f>'вед.прил 9'!I818</f>
        <v>4036.6</v>
      </c>
      <c r="I714" s="24">
        <f>'вед.прил 9'!J818</f>
        <v>0</v>
      </c>
      <c r="J714" s="24">
        <f>'вед.прил 9'!K818</f>
        <v>4036.6</v>
      </c>
      <c r="K714" s="24">
        <f>'вед.прил 9'!L818</f>
        <v>4036.6</v>
      </c>
      <c r="L714" s="51">
        <f>'вед.прил 9'!M818</f>
        <v>0</v>
      </c>
      <c r="M714" s="51">
        <f>'вед.прил 9'!T818</f>
        <v>4036.6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257</v>
      </c>
      <c r="F715" s="21" t="s">
        <v>113</v>
      </c>
      <c r="G715" s="21"/>
      <c r="H715" s="22">
        <f aca="true" t="shared" si="262" ref="H715:M716">H716</f>
        <v>353.4</v>
      </c>
      <c r="I715" s="22">
        <f t="shared" si="262"/>
        <v>0</v>
      </c>
      <c r="J715" s="22">
        <f t="shared" si="262"/>
        <v>353.4</v>
      </c>
      <c r="K715" s="22">
        <f t="shared" si="262"/>
        <v>353.4</v>
      </c>
      <c r="L715" s="22">
        <f t="shared" si="262"/>
        <v>0</v>
      </c>
      <c r="M715" s="22">
        <f t="shared" si="262"/>
        <v>353.4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257</v>
      </c>
      <c r="F716" s="21" t="s">
        <v>114</v>
      </c>
      <c r="G716" s="21"/>
      <c r="H716" s="22">
        <f t="shared" si="262"/>
        <v>353.4</v>
      </c>
      <c r="I716" s="22">
        <f t="shared" si="262"/>
        <v>0</v>
      </c>
      <c r="J716" s="22">
        <f t="shared" si="262"/>
        <v>353.4</v>
      </c>
      <c r="K716" s="22">
        <f t="shared" si="262"/>
        <v>353.4</v>
      </c>
      <c r="L716" s="22">
        <f t="shared" si="262"/>
        <v>0</v>
      </c>
      <c r="M716" s="22">
        <f t="shared" si="262"/>
        <v>353.4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257</v>
      </c>
      <c r="F717" s="23" t="s">
        <v>114</v>
      </c>
      <c r="G717" s="23" t="s">
        <v>92</v>
      </c>
      <c r="H717" s="24">
        <f>'вед.прил 9'!I821</f>
        <v>353.4</v>
      </c>
      <c r="I717" s="24">
        <f>'вед.прил 9'!J821</f>
        <v>0</v>
      </c>
      <c r="J717" s="24">
        <f>'вед.прил 9'!K821</f>
        <v>353.4</v>
      </c>
      <c r="K717" s="24">
        <f>'вед.прил 9'!L821</f>
        <v>353.4</v>
      </c>
      <c r="L717" s="51">
        <f>'вед.прил 9'!M821</f>
        <v>0</v>
      </c>
      <c r="M717" s="51">
        <f>'вед.прил 9'!T821</f>
        <v>353.4</v>
      </c>
    </row>
    <row r="718" spans="2:13" ht="15">
      <c r="B718" s="53" t="s">
        <v>56</v>
      </c>
      <c r="C718" s="38" t="s">
        <v>73</v>
      </c>
      <c r="D718" s="21"/>
      <c r="E718" s="79"/>
      <c r="F718" s="21"/>
      <c r="G718" s="21"/>
      <c r="H718" s="39">
        <f aca="true" t="shared" si="263" ref="H718:M718">H722+H731++H741+H778</f>
        <v>68353.70000000001</v>
      </c>
      <c r="I718" s="39">
        <f t="shared" si="263"/>
        <v>0</v>
      </c>
      <c r="J718" s="39">
        <f t="shared" si="263"/>
        <v>68353.70000000001</v>
      </c>
      <c r="K718" s="39">
        <f t="shared" si="263"/>
        <v>71248.7</v>
      </c>
      <c r="L718" s="39">
        <f t="shared" si="263"/>
        <v>0</v>
      </c>
      <c r="M718" s="39">
        <f t="shared" si="263"/>
        <v>71248.7</v>
      </c>
    </row>
    <row r="719" spans="2:13" ht="15">
      <c r="B719" s="114" t="s">
        <v>103</v>
      </c>
      <c r="C719" s="38" t="s">
        <v>73</v>
      </c>
      <c r="D719" s="21"/>
      <c r="E719" s="79"/>
      <c r="F719" s="21"/>
      <c r="G719" s="38" t="s">
        <v>92</v>
      </c>
      <c r="H719" s="39">
        <f aca="true" t="shared" si="264" ref="H719:M719">H727+H730+H736+H740+H748+H777</f>
        <v>6740.1</v>
      </c>
      <c r="I719" s="39">
        <f t="shared" si="264"/>
        <v>0</v>
      </c>
      <c r="J719" s="39">
        <f t="shared" si="264"/>
        <v>6740.1</v>
      </c>
      <c r="K719" s="39">
        <f t="shared" si="264"/>
        <v>6740.1</v>
      </c>
      <c r="L719" s="39">
        <f t="shared" si="264"/>
        <v>0</v>
      </c>
      <c r="M719" s="39">
        <f t="shared" si="264"/>
        <v>6740.1</v>
      </c>
    </row>
    <row r="720" spans="2:13" ht="15">
      <c r="B720" s="114" t="s">
        <v>104</v>
      </c>
      <c r="C720" s="38" t="s">
        <v>73</v>
      </c>
      <c r="D720" s="21"/>
      <c r="E720" s="79"/>
      <c r="F720" s="21"/>
      <c r="G720" s="38" t="s">
        <v>93</v>
      </c>
      <c r="H720" s="39">
        <f aca="true" t="shared" si="265" ref="H720:M720">H759+H761+H765+H769+H773+H783+H786+H755+H749</f>
        <v>59623.3</v>
      </c>
      <c r="I720" s="39">
        <f t="shared" si="265"/>
        <v>0</v>
      </c>
      <c r="J720" s="39">
        <f t="shared" si="265"/>
        <v>59623.3</v>
      </c>
      <c r="K720" s="39">
        <f t="shared" si="265"/>
        <v>62497.200000000004</v>
      </c>
      <c r="L720" s="39">
        <f t="shared" si="265"/>
        <v>0</v>
      </c>
      <c r="M720" s="39">
        <f t="shared" si="265"/>
        <v>62497.200000000004</v>
      </c>
    </row>
    <row r="721" spans="2:13" ht="15">
      <c r="B721" s="114" t="s">
        <v>524</v>
      </c>
      <c r="C721" s="38" t="s">
        <v>73</v>
      </c>
      <c r="D721" s="21"/>
      <c r="E721" s="79"/>
      <c r="F721" s="21"/>
      <c r="G721" s="38" t="s">
        <v>525</v>
      </c>
      <c r="H721" s="39">
        <f aca="true" t="shared" si="266" ref="H721:M721">H750</f>
        <v>1990.3</v>
      </c>
      <c r="I721" s="39">
        <f t="shared" si="266"/>
        <v>0</v>
      </c>
      <c r="J721" s="39">
        <f t="shared" si="266"/>
        <v>1990.3</v>
      </c>
      <c r="K721" s="39">
        <f t="shared" si="266"/>
        <v>2011.4</v>
      </c>
      <c r="L721" s="39">
        <f t="shared" si="266"/>
        <v>0</v>
      </c>
      <c r="M721" s="39">
        <f t="shared" si="266"/>
        <v>2011.4</v>
      </c>
    </row>
    <row r="722" spans="2:13" ht="14.25">
      <c r="B722" s="53" t="s">
        <v>57</v>
      </c>
      <c r="C722" s="38">
        <v>10</v>
      </c>
      <c r="D722" s="38" t="s">
        <v>59</v>
      </c>
      <c r="E722" s="81"/>
      <c r="F722" s="38"/>
      <c r="G722" s="38"/>
      <c r="H722" s="39">
        <f aca="true" t="shared" si="267" ref="H722:M723">H723</f>
        <v>5104</v>
      </c>
      <c r="I722" s="39">
        <f t="shared" si="267"/>
        <v>0</v>
      </c>
      <c r="J722" s="39">
        <f t="shared" si="267"/>
        <v>5104</v>
      </c>
      <c r="K722" s="39">
        <f t="shared" si="267"/>
        <v>5104</v>
      </c>
      <c r="L722" s="39">
        <f t="shared" si="267"/>
        <v>0</v>
      </c>
      <c r="M722" s="39">
        <f t="shared" si="267"/>
        <v>5104</v>
      </c>
    </row>
    <row r="723" spans="2:13" ht="23.25" customHeight="1">
      <c r="B723" s="88" t="s">
        <v>34</v>
      </c>
      <c r="C723" s="21" t="s">
        <v>73</v>
      </c>
      <c r="D723" s="21" t="s">
        <v>59</v>
      </c>
      <c r="E723" s="79" t="s">
        <v>223</v>
      </c>
      <c r="F723" s="21"/>
      <c r="G723" s="21"/>
      <c r="H723" s="22">
        <f t="shared" si="267"/>
        <v>5104</v>
      </c>
      <c r="I723" s="22">
        <f t="shared" si="267"/>
        <v>0</v>
      </c>
      <c r="J723" s="22">
        <f t="shared" si="267"/>
        <v>5104</v>
      </c>
      <c r="K723" s="22">
        <f t="shared" si="267"/>
        <v>5104</v>
      </c>
      <c r="L723" s="22">
        <f t="shared" si="267"/>
        <v>0</v>
      </c>
      <c r="M723" s="22">
        <f t="shared" si="267"/>
        <v>5104</v>
      </c>
    </row>
    <row r="724" spans="2:13" ht="45">
      <c r="B724" s="88" t="s">
        <v>157</v>
      </c>
      <c r="C724" s="21">
        <v>10</v>
      </c>
      <c r="D724" s="21" t="s">
        <v>59</v>
      </c>
      <c r="E724" s="79" t="s">
        <v>292</v>
      </c>
      <c r="F724" s="21"/>
      <c r="G724" s="21"/>
      <c r="H724" s="22">
        <f aca="true" t="shared" si="268" ref="H724:M724">H725+H728</f>
        <v>5104</v>
      </c>
      <c r="I724" s="22">
        <f t="shared" si="268"/>
        <v>0</v>
      </c>
      <c r="J724" s="22">
        <f t="shared" si="268"/>
        <v>5104</v>
      </c>
      <c r="K724" s="22">
        <f t="shared" si="268"/>
        <v>5104</v>
      </c>
      <c r="L724" s="22">
        <f t="shared" si="268"/>
        <v>0</v>
      </c>
      <c r="M724" s="22">
        <f t="shared" si="268"/>
        <v>5104</v>
      </c>
    </row>
    <row r="725" spans="2:13" ht="45">
      <c r="B725" s="87" t="s">
        <v>194</v>
      </c>
      <c r="C725" s="21">
        <v>10</v>
      </c>
      <c r="D725" s="21" t="s">
        <v>59</v>
      </c>
      <c r="E725" s="21" t="s">
        <v>292</v>
      </c>
      <c r="F725" s="21" t="s">
        <v>113</v>
      </c>
      <c r="G725" s="21"/>
      <c r="H725" s="22">
        <f aca="true" t="shared" si="269" ref="H725:M726">H726</f>
        <v>4</v>
      </c>
      <c r="I725" s="22">
        <f t="shared" si="269"/>
        <v>0</v>
      </c>
      <c r="J725" s="22">
        <f t="shared" si="269"/>
        <v>4</v>
      </c>
      <c r="K725" s="22">
        <f t="shared" si="269"/>
        <v>4</v>
      </c>
      <c r="L725" s="22">
        <f t="shared" si="269"/>
        <v>0</v>
      </c>
      <c r="M725" s="22">
        <f t="shared" si="269"/>
        <v>4</v>
      </c>
    </row>
    <row r="726" spans="2:13" ht="45">
      <c r="B726" s="87" t="s">
        <v>182</v>
      </c>
      <c r="C726" s="21">
        <v>10</v>
      </c>
      <c r="D726" s="21" t="s">
        <v>59</v>
      </c>
      <c r="E726" s="21" t="s">
        <v>292</v>
      </c>
      <c r="F726" s="21" t="s">
        <v>114</v>
      </c>
      <c r="G726" s="21"/>
      <c r="H726" s="22">
        <f t="shared" si="269"/>
        <v>4</v>
      </c>
      <c r="I726" s="22">
        <f t="shared" si="269"/>
        <v>0</v>
      </c>
      <c r="J726" s="22">
        <f t="shared" si="269"/>
        <v>4</v>
      </c>
      <c r="K726" s="22">
        <f t="shared" si="269"/>
        <v>4</v>
      </c>
      <c r="L726" s="22">
        <f t="shared" si="269"/>
        <v>0</v>
      </c>
      <c r="M726" s="22">
        <f t="shared" si="269"/>
        <v>4</v>
      </c>
    </row>
    <row r="727" spans="2:13" ht="15">
      <c r="B727" s="89" t="s">
        <v>103</v>
      </c>
      <c r="C727" s="23">
        <v>10</v>
      </c>
      <c r="D727" s="23" t="s">
        <v>59</v>
      </c>
      <c r="E727" s="21" t="s">
        <v>292</v>
      </c>
      <c r="F727" s="23" t="s">
        <v>114</v>
      </c>
      <c r="G727" s="23" t="s">
        <v>92</v>
      </c>
      <c r="H727" s="24">
        <f>'вед.прил 9'!I474</f>
        <v>4</v>
      </c>
      <c r="I727" s="24">
        <f>'вед.прил 9'!J474</f>
        <v>0</v>
      </c>
      <c r="J727" s="24">
        <f>'вед.прил 9'!K474</f>
        <v>4</v>
      </c>
      <c r="K727" s="24">
        <f>'вед.прил 9'!L474</f>
        <v>4</v>
      </c>
      <c r="L727" s="51">
        <f>'вед.прил 9'!M474</f>
        <v>0</v>
      </c>
      <c r="M727" s="51">
        <f>'вед.прил 9'!T474</f>
        <v>4</v>
      </c>
    </row>
    <row r="728" spans="2:13" ht="30">
      <c r="B728" s="88" t="s">
        <v>126</v>
      </c>
      <c r="C728" s="21">
        <v>10</v>
      </c>
      <c r="D728" s="21" t="s">
        <v>59</v>
      </c>
      <c r="E728" s="79" t="s">
        <v>292</v>
      </c>
      <c r="F728" s="21" t="s">
        <v>125</v>
      </c>
      <c r="G728" s="21"/>
      <c r="H728" s="22">
        <f aca="true" t="shared" si="270" ref="H728:M729">H729</f>
        <v>5100</v>
      </c>
      <c r="I728" s="22">
        <f t="shared" si="270"/>
        <v>0</v>
      </c>
      <c r="J728" s="22">
        <f t="shared" si="270"/>
        <v>5100</v>
      </c>
      <c r="K728" s="22">
        <f t="shared" si="270"/>
        <v>5100</v>
      </c>
      <c r="L728" s="22">
        <f t="shared" si="270"/>
        <v>0</v>
      </c>
      <c r="M728" s="22">
        <f t="shared" si="270"/>
        <v>5100</v>
      </c>
    </row>
    <row r="729" spans="2:13" ht="30">
      <c r="B729" s="88" t="str">
        <f>'вед.прил 9'!A476</f>
        <v>Публичные нормативные социальные выплаты гражданам</v>
      </c>
      <c r="C729" s="21">
        <v>10</v>
      </c>
      <c r="D729" s="21" t="s">
        <v>59</v>
      </c>
      <c r="E729" s="79" t="s">
        <v>292</v>
      </c>
      <c r="F729" s="21" t="s">
        <v>127</v>
      </c>
      <c r="G729" s="21"/>
      <c r="H729" s="22">
        <f t="shared" si="270"/>
        <v>5100</v>
      </c>
      <c r="I729" s="22">
        <f t="shared" si="270"/>
        <v>0</v>
      </c>
      <c r="J729" s="22">
        <f t="shared" si="270"/>
        <v>5100</v>
      </c>
      <c r="K729" s="22">
        <f t="shared" si="270"/>
        <v>5100</v>
      </c>
      <c r="L729" s="22">
        <f t="shared" si="270"/>
        <v>0</v>
      </c>
      <c r="M729" s="22">
        <f t="shared" si="270"/>
        <v>5100</v>
      </c>
    </row>
    <row r="730" spans="2:13" ht="15">
      <c r="B730" s="89" t="s">
        <v>103</v>
      </c>
      <c r="C730" s="23">
        <v>10</v>
      </c>
      <c r="D730" s="23" t="s">
        <v>59</v>
      </c>
      <c r="E730" s="80" t="s">
        <v>292</v>
      </c>
      <c r="F730" s="23" t="s">
        <v>127</v>
      </c>
      <c r="G730" s="23" t="s">
        <v>92</v>
      </c>
      <c r="H730" s="24">
        <f>'вед.прил 9'!I477</f>
        <v>5100</v>
      </c>
      <c r="I730" s="24">
        <f>'вед.прил 9'!J477</f>
        <v>0</v>
      </c>
      <c r="J730" s="24">
        <f>'вед.прил 9'!K477</f>
        <v>5100</v>
      </c>
      <c r="K730" s="24">
        <f>'вед.прил 9'!L477</f>
        <v>5100</v>
      </c>
      <c r="L730" s="51">
        <f>'вед.прил 9'!M477</f>
        <v>0</v>
      </c>
      <c r="M730" s="51">
        <f>'вед.прил 9'!T477</f>
        <v>5100</v>
      </c>
    </row>
    <row r="731" spans="2:13" ht="14.25">
      <c r="B731" s="57" t="s">
        <v>71</v>
      </c>
      <c r="C731" s="38" t="s">
        <v>73</v>
      </c>
      <c r="D731" s="38" t="s">
        <v>60</v>
      </c>
      <c r="E731" s="81"/>
      <c r="F731" s="38"/>
      <c r="G731" s="38"/>
      <c r="H731" s="39">
        <f aca="true" t="shared" si="271" ref="H731:M731">H732</f>
        <v>64</v>
      </c>
      <c r="I731" s="39">
        <f t="shared" si="271"/>
        <v>0</v>
      </c>
      <c r="J731" s="39">
        <f t="shared" si="271"/>
        <v>64</v>
      </c>
      <c r="K731" s="39">
        <f t="shared" si="271"/>
        <v>64</v>
      </c>
      <c r="L731" s="39">
        <f t="shared" si="271"/>
        <v>0</v>
      </c>
      <c r="M731" s="39">
        <f t="shared" si="271"/>
        <v>64</v>
      </c>
    </row>
    <row r="732" spans="2:13" ht="21" customHeight="1">
      <c r="B732" s="88" t="s">
        <v>34</v>
      </c>
      <c r="C732" s="21" t="s">
        <v>73</v>
      </c>
      <c r="D732" s="21" t="s">
        <v>60</v>
      </c>
      <c r="E732" s="79" t="s">
        <v>258</v>
      </c>
      <c r="F732" s="21"/>
      <c r="G732" s="21"/>
      <c r="H732" s="22">
        <f aca="true" t="shared" si="272" ref="H732:M732">H733+H737</f>
        <v>64</v>
      </c>
      <c r="I732" s="22">
        <f t="shared" si="272"/>
        <v>0</v>
      </c>
      <c r="J732" s="22">
        <f t="shared" si="272"/>
        <v>64</v>
      </c>
      <c r="K732" s="22">
        <f t="shared" si="272"/>
        <v>64</v>
      </c>
      <c r="L732" s="22">
        <f t="shared" si="272"/>
        <v>0</v>
      </c>
      <c r="M732" s="22">
        <f t="shared" si="272"/>
        <v>64</v>
      </c>
    </row>
    <row r="733" spans="2:13" ht="60">
      <c r="B733" s="87" t="s">
        <v>160</v>
      </c>
      <c r="C733" s="21" t="s">
        <v>73</v>
      </c>
      <c r="D733" s="21" t="s">
        <v>60</v>
      </c>
      <c r="E733" s="79" t="s">
        <v>293</v>
      </c>
      <c r="F733" s="21"/>
      <c r="G733" s="21"/>
      <c r="H733" s="22">
        <f aca="true" t="shared" si="273" ref="H733:M735">H734</f>
        <v>24</v>
      </c>
      <c r="I733" s="22">
        <f t="shared" si="273"/>
        <v>0</v>
      </c>
      <c r="J733" s="22">
        <f t="shared" si="273"/>
        <v>24</v>
      </c>
      <c r="K733" s="22">
        <f t="shared" si="273"/>
        <v>24</v>
      </c>
      <c r="L733" s="22">
        <f t="shared" si="273"/>
        <v>0</v>
      </c>
      <c r="M733" s="22">
        <f t="shared" si="273"/>
        <v>24</v>
      </c>
    </row>
    <row r="734" spans="2:13" ht="30">
      <c r="B734" s="88" t="s">
        <v>126</v>
      </c>
      <c r="C734" s="21">
        <v>10</v>
      </c>
      <c r="D734" s="21" t="s">
        <v>60</v>
      </c>
      <c r="E734" s="79" t="s">
        <v>293</v>
      </c>
      <c r="F734" s="21" t="s">
        <v>125</v>
      </c>
      <c r="G734" s="21"/>
      <c r="H734" s="22">
        <f t="shared" si="273"/>
        <v>24</v>
      </c>
      <c r="I734" s="22">
        <f t="shared" si="273"/>
        <v>0</v>
      </c>
      <c r="J734" s="22">
        <f t="shared" si="273"/>
        <v>24</v>
      </c>
      <c r="K734" s="22">
        <f t="shared" si="273"/>
        <v>24</v>
      </c>
      <c r="L734" s="22">
        <f t="shared" si="273"/>
        <v>0</v>
      </c>
      <c r="M734" s="22">
        <f t="shared" si="273"/>
        <v>24</v>
      </c>
    </row>
    <row r="735" spans="2:13" ht="30">
      <c r="B735" s="88" t="s">
        <v>128</v>
      </c>
      <c r="C735" s="21">
        <v>10</v>
      </c>
      <c r="D735" s="21" t="s">
        <v>60</v>
      </c>
      <c r="E735" s="79" t="s">
        <v>293</v>
      </c>
      <c r="F735" s="21" t="s">
        <v>127</v>
      </c>
      <c r="G735" s="21"/>
      <c r="H735" s="22">
        <f t="shared" si="273"/>
        <v>24</v>
      </c>
      <c r="I735" s="22">
        <f t="shared" si="273"/>
        <v>0</v>
      </c>
      <c r="J735" s="22">
        <f t="shared" si="273"/>
        <v>24</v>
      </c>
      <c r="K735" s="22">
        <f t="shared" si="273"/>
        <v>24</v>
      </c>
      <c r="L735" s="22">
        <f t="shared" si="273"/>
        <v>0</v>
      </c>
      <c r="M735" s="22">
        <f t="shared" si="273"/>
        <v>24</v>
      </c>
    </row>
    <row r="736" spans="2:13" ht="15">
      <c r="B736" s="89" t="s">
        <v>103</v>
      </c>
      <c r="C736" s="23">
        <v>10</v>
      </c>
      <c r="D736" s="23" t="s">
        <v>60</v>
      </c>
      <c r="E736" s="80" t="s">
        <v>293</v>
      </c>
      <c r="F736" s="23" t="s">
        <v>127</v>
      </c>
      <c r="G736" s="23" t="s">
        <v>92</v>
      </c>
      <c r="H736" s="24">
        <f>'вед.прил 9'!I483</f>
        <v>24</v>
      </c>
      <c r="I736" s="24">
        <f>'вед.прил 9'!J483</f>
        <v>0</v>
      </c>
      <c r="J736" s="24">
        <f>'вед.прил 9'!K483</f>
        <v>24</v>
      </c>
      <c r="K736" s="24">
        <f>'вед.прил 9'!L483</f>
        <v>24</v>
      </c>
      <c r="L736" s="51">
        <f>'вед.прил 9'!M483</f>
        <v>0</v>
      </c>
      <c r="M736" s="51">
        <f>'вед.прил 9'!T483</f>
        <v>24</v>
      </c>
    </row>
    <row r="737" spans="2:13" ht="105">
      <c r="B737" s="87" t="s">
        <v>159</v>
      </c>
      <c r="C737" s="21" t="s">
        <v>73</v>
      </c>
      <c r="D737" s="21" t="s">
        <v>60</v>
      </c>
      <c r="E737" s="79" t="s">
        <v>294</v>
      </c>
      <c r="F737" s="21"/>
      <c r="G737" s="21"/>
      <c r="H737" s="22">
        <f aca="true" t="shared" si="274" ref="H737:M739">H738</f>
        <v>40</v>
      </c>
      <c r="I737" s="22">
        <f t="shared" si="274"/>
        <v>0</v>
      </c>
      <c r="J737" s="22">
        <f t="shared" si="274"/>
        <v>40</v>
      </c>
      <c r="K737" s="22">
        <f t="shared" si="274"/>
        <v>40</v>
      </c>
      <c r="L737" s="22">
        <f t="shared" si="274"/>
        <v>0</v>
      </c>
      <c r="M737" s="22">
        <f t="shared" si="274"/>
        <v>40</v>
      </c>
    </row>
    <row r="738" spans="2:13" ht="30">
      <c r="B738" s="88" t="s">
        <v>126</v>
      </c>
      <c r="C738" s="21">
        <v>10</v>
      </c>
      <c r="D738" s="21" t="s">
        <v>60</v>
      </c>
      <c r="E738" s="79" t="s">
        <v>294</v>
      </c>
      <c r="F738" s="21" t="s">
        <v>125</v>
      </c>
      <c r="G738" s="21"/>
      <c r="H738" s="22">
        <f t="shared" si="274"/>
        <v>40</v>
      </c>
      <c r="I738" s="22">
        <f t="shared" si="274"/>
        <v>0</v>
      </c>
      <c r="J738" s="22">
        <f t="shared" si="274"/>
        <v>40</v>
      </c>
      <c r="K738" s="22">
        <f t="shared" si="274"/>
        <v>40</v>
      </c>
      <c r="L738" s="22">
        <f t="shared" si="274"/>
        <v>0</v>
      </c>
      <c r="M738" s="22">
        <f t="shared" si="274"/>
        <v>40</v>
      </c>
    </row>
    <row r="739" spans="2:13" ht="33" customHeight="1">
      <c r="B739" s="88" t="s">
        <v>136</v>
      </c>
      <c r="C739" s="21">
        <v>10</v>
      </c>
      <c r="D739" s="21" t="s">
        <v>60</v>
      </c>
      <c r="E739" s="79" t="s">
        <v>294</v>
      </c>
      <c r="F739" s="21" t="s">
        <v>129</v>
      </c>
      <c r="G739" s="21"/>
      <c r="H739" s="22">
        <f t="shared" si="274"/>
        <v>40</v>
      </c>
      <c r="I739" s="22">
        <f t="shared" si="274"/>
        <v>0</v>
      </c>
      <c r="J739" s="22">
        <f t="shared" si="274"/>
        <v>40</v>
      </c>
      <c r="K739" s="22">
        <f t="shared" si="274"/>
        <v>40</v>
      </c>
      <c r="L739" s="22">
        <f t="shared" si="274"/>
        <v>0</v>
      </c>
      <c r="M739" s="22">
        <f t="shared" si="274"/>
        <v>40</v>
      </c>
    </row>
    <row r="740" spans="2:13" ht="15">
      <c r="B740" s="89" t="s">
        <v>103</v>
      </c>
      <c r="C740" s="23">
        <v>10</v>
      </c>
      <c r="D740" s="23" t="s">
        <v>60</v>
      </c>
      <c r="E740" s="80" t="s">
        <v>294</v>
      </c>
      <c r="F740" s="23" t="s">
        <v>129</v>
      </c>
      <c r="G740" s="23" t="s">
        <v>92</v>
      </c>
      <c r="H740" s="24">
        <f>'вед.прил 9'!I487</f>
        <v>40</v>
      </c>
      <c r="I740" s="24">
        <f>'вед.прил 9'!J487</f>
        <v>0</v>
      </c>
      <c r="J740" s="24">
        <f>'вед.прил 9'!K487</f>
        <v>40</v>
      </c>
      <c r="K740" s="24">
        <f>'вед.прил 9'!L487</f>
        <v>40</v>
      </c>
      <c r="L740" s="51">
        <f>'вед.прил 9'!M487</f>
        <v>0</v>
      </c>
      <c r="M740" s="51">
        <f>'вед.прил 9'!T487</f>
        <v>40</v>
      </c>
    </row>
    <row r="741" spans="2:13" ht="14.25">
      <c r="B741" s="53" t="s">
        <v>107</v>
      </c>
      <c r="C741" s="38" t="s">
        <v>73</v>
      </c>
      <c r="D741" s="38" t="s">
        <v>62</v>
      </c>
      <c r="E741" s="81"/>
      <c r="F741" s="38"/>
      <c r="G741" s="38"/>
      <c r="H741" s="39">
        <f aca="true" t="shared" si="275" ref="H741:M741">H751+H742</f>
        <v>59929.200000000004</v>
      </c>
      <c r="I741" s="39">
        <f t="shared" si="275"/>
        <v>0</v>
      </c>
      <c r="J741" s="39">
        <f t="shared" si="275"/>
        <v>59929.200000000004</v>
      </c>
      <c r="K741" s="39">
        <f t="shared" si="275"/>
        <v>62824.2</v>
      </c>
      <c r="L741" s="39">
        <f t="shared" si="275"/>
        <v>0</v>
      </c>
      <c r="M741" s="39">
        <f t="shared" si="275"/>
        <v>62824.2</v>
      </c>
    </row>
    <row r="742" spans="2:13" ht="30">
      <c r="B742" s="87" t="s">
        <v>370</v>
      </c>
      <c r="C742" s="21" t="s">
        <v>73</v>
      </c>
      <c r="D742" s="21" t="s">
        <v>62</v>
      </c>
      <c r="E742" s="21" t="s">
        <v>9</v>
      </c>
      <c r="F742" s="21"/>
      <c r="G742" s="21"/>
      <c r="H742" s="22">
        <f aca="true" t="shared" si="276" ref="H742:M744">H743</f>
        <v>3734.8999999999996</v>
      </c>
      <c r="I742" s="22">
        <f t="shared" si="276"/>
        <v>0</v>
      </c>
      <c r="J742" s="22">
        <f t="shared" si="276"/>
        <v>3734.8999999999996</v>
      </c>
      <c r="K742" s="22">
        <f t="shared" si="276"/>
        <v>3758.1000000000004</v>
      </c>
      <c r="L742" s="22">
        <f t="shared" si="276"/>
        <v>0</v>
      </c>
      <c r="M742" s="22">
        <f t="shared" si="276"/>
        <v>3758.1000000000004</v>
      </c>
    </row>
    <row r="743" spans="2:13" ht="30">
      <c r="B743" s="87" t="s">
        <v>416</v>
      </c>
      <c r="C743" s="21" t="s">
        <v>73</v>
      </c>
      <c r="D743" s="21" t="s">
        <v>62</v>
      </c>
      <c r="E743" s="21" t="s">
        <v>10</v>
      </c>
      <c r="F743" s="21"/>
      <c r="G743" s="21"/>
      <c r="H743" s="22">
        <f t="shared" si="276"/>
        <v>3734.8999999999996</v>
      </c>
      <c r="I743" s="22">
        <f t="shared" si="276"/>
        <v>0</v>
      </c>
      <c r="J743" s="22">
        <f t="shared" si="276"/>
        <v>3734.8999999999996</v>
      </c>
      <c r="K743" s="22">
        <f t="shared" si="276"/>
        <v>3758.1000000000004</v>
      </c>
      <c r="L743" s="22">
        <f t="shared" si="276"/>
        <v>0</v>
      </c>
      <c r="M743" s="22">
        <f t="shared" si="276"/>
        <v>3758.1000000000004</v>
      </c>
    </row>
    <row r="744" spans="2:13" ht="75">
      <c r="B744" s="87" t="s">
        <v>188</v>
      </c>
      <c r="C744" s="21" t="s">
        <v>73</v>
      </c>
      <c r="D744" s="21" t="s">
        <v>62</v>
      </c>
      <c r="E744" s="21" t="s">
        <v>11</v>
      </c>
      <c r="F744" s="21"/>
      <c r="G744" s="21"/>
      <c r="H744" s="22">
        <f t="shared" si="276"/>
        <v>3734.8999999999996</v>
      </c>
      <c r="I744" s="22">
        <f t="shared" si="276"/>
        <v>0</v>
      </c>
      <c r="J744" s="22">
        <f t="shared" si="276"/>
        <v>3734.8999999999996</v>
      </c>
      <c r="K744" s="22">
        <f t="shared" si="276"/>
        <v>3758.1000000000004</v>
      </c>
      <c r="L744" s="22">
        <f t="shared" si="276"/>
        <v>0</v>
      </c>
      <c r="M744" s="22">
        <f t="shared" si="276"/>
        <v>3758.1000000000004</v>
      </c>
    </row>
    <row r="745" spans="2:13" ht="30">
      <c r="B745" s="87" t="str">
        <f>'вед.прил 9'!A827</f>
        <v>Реализация мероприятий по обеспечению жильем молодых семей</v>
      </c>
      <c r="C745" s="21" t="s">
        <v>73</v>
      </c>
      <c r="D745" s="21" t="s">
        <v>62</v>
      </c>
      <c r="E745" s="21" t="s">
        <v>12</v>
      </c>
      <c r="F745" s="21"/>
      <c r="G745" s="21"/>
      <c r="H745" s="22">
        <f aca="true" t="shared" si="277" ref="H745:M746">H746</f>
        <v>3734.8999999999996</v>
      </c>
      <c r="I745" s="22">
        <f t="shared" si="277"/>
        <v>0</v>
      </c>
      <c r="J745" s="22">
        <f t="shared" si="277"/>
        <v>3734.8999999999996</v>
      </c>
      <c r="K745" s="22">
        <f t="shared" si="277"/>
        <v>3758.1000000000004</v>
      </c>
      <c r="L745" s="22">
        <f t="shared" si="277"/>
        <v>0</v>
      </c>
      <c r="M745" s="22">
        <f t="shared" si="277"/>
        <v>3758.1000000000004</v>
      </c>
    </row>
    <row r="746" spans="2:13" ht="30">
      <c r="B746" s="87" t="s">
        <v>126</v>
      </c>
      <c r="C746" s="21" t="s">
        <v>73</v>
      </c>
      <c r="D746" s="21" t="s">
        <v>62</v>
      </c>
      <c r="E746" s="21" t="s">
        <v>12</v>
      </c>
      <c r="F746" s="21" t="s">
        <v>125</v>
      </c>
      <c r="G746" s="21"/>
      <c r="H746" s="22">
        <f t="shared" si="277"/>
        <v>3734.8999999999996</v>
      </c>
      <c r="I746" s="22">
        <f t="shared" si="277"/>
        <v>0</v>
      </c>
      <c r="J746" s="22">
        <f t="shared" si="277"/>
        <v>3734.8999999999996</v>
      </c>
      <c r="K746" s="22">
        <f t="shared" si="277"/>
        <v>3758.1000000000004</v>
      </c>
      <c r="L746" s="22">
        <f t="shared" si="277"/>
        <v>0</v>
      </c>
      <c r="M746" s="22">
        <f t="shared" si="277"/>
        <v>3758.1000000000004</v>
      </c>
    </row>
    <row r="747" spans="2:13" ht="31.5" customHeight="1">
      <c r="B747" s="87" t="s">
        <v>136</v>
      </c>
      <c r="C747" s="21" t="s">
        <v>73</v>
      </c>
      <c r="D747" s="21" t="s">
        <v>62</v>
      </c>
      <c r="E747" s="21" t="s">
        <v>12</v>
      </c>
      <c r="F747" s="21" t="s">
        <v>129</v>
      </c>
      <c r="G747" s="21"/>
      <c r="H747" s="22">
        <f aca="true" t="shared" si="278" ref="H747:M747">H748+H749+H750</f>
        <v>3734.8999999999996</v>
      </c>
      <c r="I747" s="22">
        <f t="shared" si="278"/>
        <v>0</v>
      </c>
      <c r="J747" s="22">
        <f t="shared" si="278"/>
        <v>3734.8999999999996</v>
      </c>
      <c r="K747" s="22">
        <f t="shared" si="278"/>
        <v>3758.1000000000004</v>
      </c>
      <c r="L747" s="22">
        <f t="shared" si="278"/>
        <v>0</v>
      </c>
      <c r="M747" s="22">
        <f t="shared" si="278"/>
        <v>3758.1000000000004</v>
      </c>
    </row>
    <row r="748" spans="2:13" ht="15">
      <c r="B748" s="89" t="s">
        <v>103</v>
      </c>
      <c r="C748" s="23" t="s">
        <v>73</v>
      </c>
      <c r="D748" s="23" t="s">
        <v>62</v>
      </c>
      <c r="E748" s="23" t="s">
        <v>12</v>
      </c>
      <c r="F748" s="23" t="s">
        <v>129</v>
      </c>
      <c r="G748" s="23" t="s">
        <v>92</v>
      </c>
      <c r="H748" s="24">
        <f>'вед.прил 9'!I830</f>
        <v>1547.8</v>
      </c>
      <c r="I748" s="24">
        <f>'вед.прил 9'!J830</f>
        <v>0</v>
      </c>
      <c r="J748" s="24">
        <f>'вед.прил 9'!K830</f>
        <v>1547.8</v>
      </c>
      <c r="K748" s="24">
        <f>'вед.прил 9'!L830</f>
        <v>1547.8</v>
      </c>
      <c r="L748" s="51">
        <f>'вед.прил 9'!M830</f>
        <v>0</v>
      </c>
      <c r="M748" s="51">
        <f>'вед.прил 9'!T830</f>
        <v>1547.8</v>
      </c>
    </row>
    <row r="749" spans="2:13" ht="15">
      <c r="B749" s="89" t="s">
        <v>104</v>
      </c>
      <c r="C749" s="23" t="s">
        <v>73</v>
      </c>
      <c r="D749" s="23" t="s">
        <v>62</v>
      </c>
      <c r="E749" s="23" t="s">
        <v>12</v>
      </c>
      <c r="F749" s="23" t="s">
        <v>129</v>
      </c>
      <c r="G749" s="23" t="s">
        <v>93</v>
      </c>
      <c r="H749" s="24">
        <f>'вед.прил 9'!I831</f>
        <v>196.8</v>
      </c>
      <c r="I749" s="24">
        <f>'вед.прил 9'!J831</f>
        <v>0</v>
      </c>
      <c r="J749" s="24">
        <f>'вед.прил 9'!K831</f>
        <v>196.8</v>
      </c>
      <c r="K749" s="24">
        <f>'вед.прил 9'!L831</f>
        <v>198.9</v>
      </c>
      <c r="L749" s="51">
        <f>'вед.прил 9'!M831</f>
        <v>0</v>
      </c>
      <c r="M749" s="51">
        <f>'вед.прил 9'!T831</f>
        <v>198.9</v>
      </c>
    </row>
    <row r="750" spans="2:13" ht="15">
      <c r="B750" s="89" t="s">
        <v>524</v>
      </c>
      <c r="C750" s="23" t="s">
        <v>73</v>
      </c>
      <c r="D750" s="23" t="s">
        <v>62</v>
      </c>
      <c r="E750" s="23" t="s">
        <v>12</v>
      </c>
      <c r="F750" s="23" t="s">
        <v>129</v>
      </c>
      <c r="G750" s="23" t="s">
        <v>525</v>
      </c>
      <c r="H750" s="24">
        <f>'вед.прил 9'!I832</f>
        <v>1990.3</v>
      </c>
      <c r="I750" s="24">
        <f>'вед.прил 9'!J832</f>
        <v>0</v>
      </c>
      <c r="J750" s="24">
        <f>'вед.прил 9'!K832</f>
        <v>1990.3</v>
      </c>
      <c r="K750" s="24">
        <f>'вед.прил 9'!L832</f>
        <v>2011.4</v>
      </c>
      <c r="L750" s="51">
        <f>'вед.прил 9'!M832</f>
        <v>0</v>
      </c>
      <c r="M750" s="51">
        <f>'вед.прил 9'!T832</f>
        <v>2011.4</v>
      </c>
    </row>
    <row r="751" spans="2:13" ht="21.75" customHeight="1">
      <c r="B751" s="88" t="s">
        <v>34</v>
      </c>
      <c r="C751" s="21" t="s">
        <v>73</v>
      </c>
      <c r="D751" s="21" t="s">
        <v>62</v>
      </c>
      <c r="E751" s="79" t="s">
        <v>223</v>
      </c>
      <c r="F751" s="21"/>
      <c r="G751" s="21"/>
      <c r="H751" s="22">
        <f aca="true" t="shared" si="279" ref="H751:M751">H756+H762+H766+H774+H770+H752</f>
        <v>56194.3</v>
      </c>
      <c r="I751" s="22">
        <f t="shared" si="279"/>
        <v>0</v>
      </c>
      <c r="J751" s="22">
        <f t="shared" si="279"/>
        <v>56194.3</v>
      </c>
      <c r="K751" s="22">
        <f t="shared" si="279"/>
        <v>59066.1</v>
      </c>
      <c r="L751" s="22">
        <f t="shared" si="279"/>
        <v>0</v>
      </c>
      <c r="M751" s="22">
        <f t="shared" si="279"/>
        <v>59066.1</v>
      </c>
    </row>
    <row r="752" spans="2:13" ht="90">
      <c r="B752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2" s="21" t="s">
        <v>73</v>
      </c>
      <c r="D752" s="21" t="s">
        <v>62</v>
      </c>
      <c r="E752" s="21" t="str">
        <f>'вед.прил 9'!E236</f>
        <v>88 0 00 71510</v>
      </c>
      <c r="F752" s="21"/>
      <c r="G752" s="21"/>
      <c r="H752" s="22">
        <f aca="true" t="shared" si="280" ref="H752:M754">H753</f>
        <v>12334</v>
      </c>
      <c r="I752" s="22">
        <f t="shared" si="280"/>
        <v>0</v>
      </c>
      <c r="J752" s="22">
        <f t="shared" si="280"/>
        <v>12334</v>
      </c>
      <c r="K752" s="22">
        <f t="shared" si="280"/>
        <v>12334</v>
      </c>
      <c r="L752" s="22">
        <f t="shared" si="280"/>
        <v>0</v>
      </c>
      <c r="M752" s="22">
        <f t="shared" si="280"/>
        <v>12334</v>
      </c>
    </row>
    <row r="753" spans="2:13" ht="30">
      <c r="B753" s="88" t="s">
        <v>126</v>
      </c>
      <c r="C753" s="21" t="s">
        <v>73</v>
      </c>
      <c r="D753" s="21" t="s">
        <v>62</v>
      </c>
      <c r="E753" s="21" t="str">
        <f>'вед.прил 9'!E237</f>
        <v>88 0 00 71510</v>
      </c>
      <c r="F753" s="21" t="s">
        <v>125</v>
      </c>
      <c r="G753" s="21"/>
      <c r="H753" s="22">
        <f t="shared" si="280"/>
        <v>12334</v>
      </c>
      <c r="I753" s="22">
        <f t="shared" si="280"/>
        <v>0</v>
      </c>
      <c r="J753" s="22">
        <f t="shared" si="280"/>
        <v>12334</v>
      </c>
      <c r="K753" s="22">
        <f t="shared" si="280"/>
        <v>12334</v>
      </c>
      <c r="L753" s="22">
        <f t="shared" si="280"/>
        <v>0</v>
      </c>
      <c r="M753" s="22">
        <f t="shared" si="280"/>
        <v>12334</v>
      </c>
    </row>
    <row r="754" spans="2:13" ht="34.5" customHeight="1">
      <c r="B754" s="88" t="s">
        <v>136</v>
      </c>
      <c r="C754" s="21" t="s">
        <v>73</v>
      </c>
      <c r="D754" s="21" t="s">
        <v>62</v>
      </c>
      <c r="E754" s="21" t="str">
        <f>'вед.прил 9'!E238</f>
        <v>88 0 00 71510</v>
      </c>
      <c r="F754" s="21" t="s">
        <v>129</v>
      </c>
      <c r="G754" s="21"/>
      <c r="H754" s="22">
        <f t="shared" si="280"/>
        <v>12334</v>
      </c>
      <c r="I754" s="22">
        <f t="shared" si="280"/>
        <v>0</v>
      </c>
      <c r="J754" s="22">
        <f t="shared" si="280"/>
        <v>12334</v>
      </c>
      <c r="K754" s="22">
        <f t="shared" si="280"/>
        <v>12334</v>
      </c>
      <c r="L754" s="22">
        <f t="shared" si="280"/>
        <v>0</v>
      </c>
      <c r="M754" s="22">
        <f t="shared" si="280"/>
        <v>12334</v>
      </c>
    </row>
    <row r="755" spans="2:13" ht="15">
      <c r="B755" s="89" t="s">
        <v>104</v>
      </c>
      <c r="C755" s="23" t="s">
        <v>73</v>
      </c>
      <c r="D755" s="23" t="s">
        <v>62</v>
      </c>
      <c r="E755" s="23" t="str">
        <f>'вед.прил 9'!E239</f>
        <v>88 0 00 71510</v>
      </c>
      <c r="F755" s="50" t="s">
        <v>129</v>
      </c>
      <c r="G755" s="50" t="s">
        <v>93</v>
      </c>
      <c r="H755" s="24">
        <f>'вед.прил 9'!I239</f>
        <v>12334</v>
      </c>
      <c r="I755" s="24">
        <f>'вед.прил 9'!J239</f>
        <v>0</v>
      </c>
      <c r="J755" s="24">
        <f>'вед.прил 9'!K239</f>
        <v>12334</v>
      </c>
      <c r="K755" s="24">
        <f>'вед.прил 9'!L239</f>
        <v>12334</v>
      </c>
      <c r="L755" s="51">
        <f>'вед.прил 9'!M239</f>
        <v>0</v>
      </c>
      <c r="M755" s="51">
        <f>'вед.прил 9'!T239</f>
        <v>12334</v>
      </c>
    </row>
    <row r="756" spans="2:13" ht="75">
      <c r="B756" s="121" t="s">
        <v>145</v>
      </c>
      <c r="C756" s="21" t="s">
        <v>73</v>
      </c>
      <c r="D756" s="21" t="s">
        <v>62</v>
      </c>
      <c r="E756" s="79" t="s">
        <v>296</v>
      </c>
      <c r="F756" s="21"/>
      <c r="G756" s="21"/>
      <c r="H756" s="22">
        <f aca="true" t="shared" si="281" ref="H756:M756">H757</f>
        <v>10536.5</v>
      </c>
      <c r="I756" s="22">
        <f t="shared" si="281"/>
        <v>0</v>
      </c>
      <c r="J756" s="22">
        <f t="shared" si="281"/>
        <v>10536.5</v>
      </c>
      <c r="K756" s="22">
        <f t="shared" si="281"/>
        <v>10641.7</v>
      </c>
      <c r="L756" s="22">
        <f t="shared" si="281"/>
        <v>0</v>
      </c>
      <c r="M756" s="22">
        <f t="shared" si="281"/>
        <v>10641.7</v>
      </c>
    </row>
    <row r="757" spans="2:13" ht="30">
      <c r="B757" s="88" t="s">
        <v>126</v>
      </c>
      <c r="C757" s="21">
        <v>10</v>
      </c>
      <c r="D757" s="21" t="s">
        <v>62</v>
      </c>
      <c r="E757" s="79" t="s">
        <v>296</v>
      </c>
      <c r="F757" s="21" t="s">
        <v>125</v>
      </c>
      <c r="G757" s="21"/>
      <c r="H757" s="22">
        <f aca="true" t="shared" si="282" ref="H757:M757">H758+H760</f>
        <v>10536.5</v>
      </c>
      <c r="I757" s="22">
        <f t="shared" si="282"/>
        <v>0</v>
      </c>
      <c r="J757" s="22">
        <f t="shared" si="282"/>
        <v>10536.5</v>
      </c>
      <c r="K757" s="22">
        <f t="shared" si="282"/>
        <v>10641.7</v>
      </c>
      <c r="L757" s="22">
        <f t="shared" si="282"/>
        <v>0</v>
      </c>
      <c r="M757" s="22">
        <f t="shared" si="282"/>
        <v>10641.7</v>
      </c>
    </row>
    <row r="758" spans="2:13" ht="30">
      <c r="B758" s="88" t="s">
        <v>128</v>
      </c>
      <c r="C758" s="21">
        <v>10</v>
      </c>
      <c r="D758" s="21" t="s">
        <v>62</v>
      </c>
      <c r="E758" s="79" t="s">
        <v>296</v>
      </c>
      <c r="F758" s="21" t="s">
        <v>127</v>
      </c>
      <c r="G758" s="21"/>
      <c r="H758" s="22">
        <f aca="true" t="shared" si="283" ref="H758:M758">H759</f>
        <v>7388.5</v>
      </c>
      <c r="I758" s="22">
        <f t="shared" si="283"/>
        <v>0</v>
      </c>
      <c r="J758" s="22">
        <f t="shared" si="283"/>
        <v>7388.5</v>
      </c>
      <c r="K758" s="22">
        <f t="shared" si="283"/>
        <v>7493.7</v>
      </c>
      <c r="L758" s="22">
        <f t="shared" si="283"/>
        <v>0</v>
      </c>
      <c r="M758" s="22">
        <f t="shared" si="283"/>
        <v>7493.7</v>
      </c>
    </row>
    <row r="759" spans="2:13" ht="15">
      <c r="B759" s="89" t="s">
        <v>104</v>
      </c>
      <c r="C759" s="23">
        <v>10</v>
      </c>
      <c r="D759" s="23" t="s">
        <v>62</v>
      </c>
      <c r="E759" s="80" t="s">
        <v>296</v>
      </c>
      <c r="F759" s="23" t="s">
        <v>127</v>
      </c>
      <c r="G759" s="23" t="s">
        <v>93</v>
      </c>
      <c r="H759" s="24">
        <f>'вед.прил 9'!I493</f>
        <v>7388.5</v>
      </c>
      <c r="I759" s="24">
        <f>'вед.прил 9'!J493</f>
        <v>0</v>
      </c>
      <c r="J759" s="24">
        <f>'вед.прил 9'!K493</f>
        <v>7388.5</v>
      </c>
      <c r="K759" s="24">
        <f>'вед.прил 9'!L493</f>
        <v>7493.7</v>
      </c>
      <c r="L759" s="51">
        <f>'вед.прил 9'!M493</f>
        <v>0</v>
      </c>
      <c r="M759" s="51">
        <f>'вед.прил 9'!T493</f>
        <v>7493.7</v>
      </c>
    </row>
    <row r="760" spans="2:13" ht="33" customHeight="1">
      <c r="B760" s="88" t="s">
        <v>136</v>
      </c>
      <c r="C760" s="21">
        <v>10</v>
      </c>
      <c r="D760" s="21" t="s">
        <v>62</v>
      </c>
      <c r="E760" s="79" t="s">
        <v>296</v>
      </c>
      <c r="F760" s="21" t="s">
        <v>129</v>
      </c>
      <c r="G760" s="23"/>
      <c r="H760" s="22">
        <f aca="true" t="shared" si="284" ref="H760:M760">H761</f>
        <v>3148</v>
      </c>
      <c r="I760" s="22">
        <f t="shared" si="284"/>
        <v>0</v>
      </c>
      <c r="J760" s="22">
        <f t="shared" si="284"/>
        <v>3148</v>
      </c>
      <c r="K760" s="22">
        <f t="shared" si="284"/>
        <v>3148</v>
      </c>
      <c r="L760" s="22">
        <f t="shared" si="284"/>
        <v>0</v>
      </c>
      <c r="M760" s="22">
        <f t="shared" si="284"/>
        <v>3148</v>
      </c>
    </row>
    <row r="761" spans="2:13" ht="15">
      <c r="B761" s="89" t="s">
        <v>104</v>
      </c>
      <c r="C761" s="23">
        <v>10</v>
      </c>
      <c r="D761" s="23" t="s">
        <v>62</v>
      </c>
      <c r="E761" s="80" t="s">
        <v>296</v>
      </c>
      <c r="F761" s="23" t="s">
        <v>129</v>
      </c>
      <c r="G761" s="23" t="s">
        <v>93</v>
      </c>
      <c r="H761" s="24">
        <f>'вед.прил 9'!I495</f>
        <v>3148</v>
      </c>
      <c r="I761" s="24">
        <f>'вед.прил 9'!J495</f>
        <v>0</v>
      </c>
      <c r="J761" s="24">
        <f>'вед.прил 9'!K495</f>
        <v>3148</v>
      </c>
      <c r="K761" s="24">
        <f>'вед.прил 9'!L495</f>
        <v>3148</v>
      </c>
      <c r="L761" s="51">
        <f>'вед.прил 9'!M495</f>
        <v>0</v>
      </c>
      <c r="M761" s="51">
        <f>'вед.прил 9'!T495</f>
        <v>3148</v>
      </c>
    </row>
    <row r="762" spans="2:13" ht="120">
      <c r="B762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2" s="23" t="s">
        <v>73</v>
      </c>
      <c r="D762" s="23" t="s">
        <v>62</v>
      </c>
      <c r="E762" s="79" t="s">
        <v>297</v>
      </c>
      <c r="F762" s="21"/>
      <c r="G762" s="21"/>
      <c r="H762" s="22">
        <f aca="true" t="shared" si="285" ref="H762:M764">H763</f>
        <v>50</v>
      </c>
      <c r="I762" s="22">
        <f t="shared" si="285"/>
        <v>0</v>
      </c>
      <c r="J762" s="22">
        <f t="shared" si="285"/>
        <v>50</v>
      </c>
      <c r="K762" s="22">
        <f t="shared" si="285"/>
        <v>50</v>
      </c>
      <c r="L762" s="22">
        <f t="shared" si="285"/>
        <v>0</v>
      </c>
      <c r="M762" s="22">
        <f t="shared" si="285"/>
        <v>50</v>
      </c>
    </row>
    <row r="763" spans="2:13" ht="30">
      <c r="B763" s="88" t="s">
        <v>126</v>
      </c>
      <c r="C763" s="21">
        <v>10</v>
      </c>
      <c r="D763" s="21" t="s">
        <v>62</v>
      </c>
      <c r="E763" s="79" t="s">
        <v>297</v>
      </c>
      <c r="F763" s="21" t="s">
        <v>125</v>
      </c>
      <c r="G763" s="21"/>
      <c r="H763" s="45">
        <f t="shared" si="285"/>
        <v>50</v>
      </c>
      <c r="I763" s="45">
        <f t="shared" si="285"/>
        <v>0</v>
      </c>
      <c r="J763" s="45">
        <f t="shared" si="285"/>
        <v>50</v>
      </c>
      <c r="K763" s="45">
        <f t="shared" si="285"/>
        <v>50</v>
      </c>
      <c r="L763" s="45">
        <f t="shared" si="285"/>
        <v>0</v>
      </c>
      <c r="M763" s="45">
        <f t="shared" si="285"/>
        <v>50</v>
      </c>
    </row>
    <row r="764" spans="2:13" ht="36.75" customHeight="1">
      <c r="B764" s="88" t="s">
        <v>136</v>
      </c>
      <c r="C764" s="21">
        <v>10</v>
      </c>
      <c r="D764" s="21" t="s">
        <v>62</v>
      </c>
      <c r="E764" s="79" t="s">
        <v>297</v>
      </c>
      <c r="F764" s="21" t="s">
        <v>129</v>
      </c>
      <c r="G764" s="21"/>
      <c r="H764" s="22">
        <f t="shared" si="285"/>
        <v>50</v>
      </c>
      <c r="I764" s="22">
        <f t="shared" si="285"/>
        <v>0</v>
      </c>
      <c r="J764" s="22">
        <f t="shared" si="285"/>
        <v>50</v>
      </c>
      <c r="K764" s="22">
        <f t="shared" si="285"/>
        <v>50</v>
      </c>
      <c r="L764" s="22">
        <f t="shared" si="285"/>
        <v>0</v>
      </c>
      <c r="M764" s="22">
        <f t="shared" si="285"/>
        <v>50</v>
      </c>
    </row>
    <row r="765" spans="2:13" ht="15">
      <c r="B765" s="89" t="s">
        <v>104</v>
      </c>
      <c r="C765" s="23">
        <v>10</v>
      </c>
      <c r="D765" s="23" t="s">
        <v>62</v>
      </c>
      <c r="E765" s="80" t="s">
        <v>297</v>
      </c>
      <c r="F765" s="23" t="s">
        <v>129</v>
      </c>
      <c r="G765" s="23" t="s">
        <v>93</v>
      </c>
      <c r="H765" s="24">
        <f>'вед.прил 9'!I499</f>
        <v>50</v>
      </c>
      <c r="I765" s="24">
        <f>'вед.прил 9'!J499</f>
        <v>0</v>
      </c>
      <c r="J765" s="24">
        <f>'вед.прил 9'!K499</f>
        <v>50</v>
      </c>
      <c r="K765" s="24">
        <f>'вед.прил 9'!L499</f>
        <v>50</v>
      </c>
      <c r="L765" s="51">
        <f>'вед.прил 9'!M499</f>
        <v>0</v>
      </c>
      <c r="M765" s="51">
        <f>'вед.прил 9'!T499</f>
        <v>50</v>
      </c>
    </row>
    <row r="766" spans="2:13" ht="75">
      <c r="B766" s="121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66" s="21" t="s">
        <v>73</v>
      </c>
      <c r="D766" s="21" t="s">
        <v>62</v>
      </c>
      <c r="E766" s="79" t="s">
        <v>298</v>
      </c>
      <c r="F766" s="21"/>
      <c r="G766" s="21"/>
      <c r="H766" s="22">
        <f aca="true" t="shared" si="286" ref="H766:M768">H767</f>
        <v>50</v>
      </c>
      <c r="I766" s="22">
        <f t="shared" si="286"/>
        <v>0</v>
      </c>
      <c r="J766" s="22">
        <f t="shared" si="286"/>
        <v>50</v>
      </c>
      <c r="K766" s="22">
        <f t="shared" si="286"/>
        <v>50</v>
      </c>
      <c r="L766" s="22">
        <f t="shared" si="286"/>
        <v>0</v>
      </c>
      <c r="M766" s="22">
        <f t="shared" si="286"/>
        <v>50</v>
      </c>
    </row>
    <row r="767" spans="2:13" ht="30">
      <c r="B767" s="88" t="s">
        <v>126</v>
      </c>
      <c r="C767" s="21">
        <v>10</v>
      </c>
      <c r="D767" s="21" t="s">
        <v>62</v>
      </c>
      <c r="E767" s="79" t="s">
        <v>298</v>
      </c>
      <c r="F767" s="21" t="s">
        <v>125</v>
      </c>
      <c r="G767" s="21"/>
      <c r="H767" s="22">
        <f t="shared" si="286"/>
        <v>50</v>
      </c>
      <c r="I767" s="22">
        <f t="shared" si="286"/>
        <v>0</v>
      </c>
      <c r="J767" s="22">
        <f t="shared" si="286"/>
        <v>50</v>
      </c>
      <c r="K767" s="22">
        <f t="shared" si="286"/>
        <v>50</v>
      </c>
      <c r="L767" s="22">
        <f t="shared" si="286"/>
        <v>0</v>
      </c>
      <c r="M767" s="22">
        <f t="shared" si="286"/>
        <v>50</v>
      </c>
    </row>
    <row r="768" spans="2:13" ht="30">
      <c r="B768" s="88" t="s">
        <v>128</v>
      </c>
      <c r="C768" s="21">
        <v>10</v>
      </c>
      <c r="D768" s="21" t="s">
        <v>62</v>
      </c>
      <c r="E768" s="79" t="s">
        <v>298</v>
      </c>
      <c r="F768" s="21" t="s">
        <v>127</v>
      </c>
      <c r="G768" s="21"/>
      <c r="H768" s="22">
        <f t="shared" si="286"/>
        <v>50</v>
      </c>
      <c r="I768" s="22">
        <f t="shared" si="286"/>
        <v>0</v>
      </c>
      <c r="J768" s="22">
        <f t="shared" si="286"/>
        <v>50</v>
      </c>
      <c r="K768" s="22">
        <f t="shared" si="286"/>
        <v>50</v>
      </c>
      <c r="L768" s="22">
        <f t="shared" si="286"/>
        <v>0</v>
      </c>
      <c r="M768" s="22">
        <f t="shared" si="286"/>
        <v>50</v>
      </c>
    </row>
    <row r="769" spans="2:13" ht="15">
      <c r="B769" s="89" t="s">
        <v>104</v>
      </c>
      <c r="C769" s="23">
        <v>10</v>
      </c>
      <c r="D769" s="23" t="s">
        <v>62</v>
      </c>
      <c r="E769" s="80" t="s">
        <v>298</v>
      </c>
      <c r="F769" s="23" t="s">
        <v>127</v>
      </c>
      <c r="G769" s="23" t="s">
        <v>93</v>
      </c>
      <c r="H769" s="24">
        <f>'вед.прил 9'!I503</f>
        <v>50</v>
      </c>
      <c r="I769" s="24">
        <f>'вед.прил 9'!J503</f>
        <v>0</v>
      </c>
      <c r="J769" s="24">
        <f>'вед.прил 9'!K503</f>
        <v>50</v>
      </c>
      <c r="K769" s="24">
        <f>'вед.прил 9'!L503</f>
        <v>50</v>
      </c>
      <c r="L769" s="51">
        <f>'вед.прил 9'!M503</f>
        <v>0</v>
      </c>
      <c r="M769" s="51">
        <f>'вед.прил 9'!T503</f>
        <v>50</v>
      </c>
    </row>
    <row r="770" spans="2:13" ht="90">
      <c r="B770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0" s="21" t="s">
        <v>73</v>
      </c>
      <c r="D770" s="21" t="s">
        <v>62</v>
      </c>
      <c r="E770" s="79" t="s">
        <v>306</v>
      </c>
      <c r="F770" s="23"/>
      <c r="G770" s="23"/>
      <c r="H770" s="22">
        <f aca="true" t="shared" si="287" ref="H770:M772">H771</f>
        <v>33199.5</v>
      </c>
      <c r="I770" s="22">
        <f t="shared" si="287"/>
        <v>0</v>
      </c>
      <c r="J770" s="22">
        <f t="shared" si="287"/>
        <v>33199.5</v>
      </c>
      <c r="K770" s="22">
        <f t="shared" si="287"/>
        <v>35966.1</v>
      </c>
      <c r="L770" s="22">
        <f t="shared" si="287"/>
        <v>0</v>
      </c>
      <c r="M770" s="22">
        <f t="shared" si="287"/>
        <v>35966.1</v>
      </c>
    </row>
    <row r="771" spans="2:13" ht="45">
      <c r="B771" s="88" t="s">
        <v>184</v>
      </c>
      <c r="C771" s="21" t="s">
        <v>73</v>
      </c>
      <c r="D771" s="21" t="s">
        <v>62</v>
      </c>
      <c r="E771" s="79" t="s">
        <v>306</v>
      </c>
      <c r="F771" s="21" t="s">
        <v>139</v>
      </c>
      <c r="G771" s="23"/>
      <c r="H771" s="22">
        <f t="shared" si="287"/>
        <v>33199.5</v>
      </c>
      <c r="I771" s="22">
        <f t="shared" si="287"/>
        <v>0</v>
      </c>
      <c r="J771" s="22">
        <f t="shared" si="287"/>
        <v>33199.5</v>
      </c>
      <c r="K771" s="22">
        <f t="shared" si="287"/>
        <v>35966.1</v>
      </c>
      <c r="L771" s="22">
        <f t="shared" si="287"/>
        <v>0</v>
      </c>
      <c r="M771" s="22">
        <f t="shared" si="287"/>
        <v>35966.1</v>
      </c>
    </row>
    <row r="772" spans="2:13" ht="15">
      <c r="B772" s="88" t="s">
        <v>33</v>
      </c>
      <c r="C772" s="21" t="s">
        <v>73</v>
      </c>
      <c r="D772" s="21" t="s">
        <v>62</v>
      </c>
      <c r="E772" s="79" t="s">
        <v>306</v>
      </c>
      <c r="F772" s="21" t="s">
        <v>32</v>
      </c>
      <c r="G772" s="23"/>
      <c r="H772" s="22">
        <f t="shared" si="287"/>
        <v>33199.5</v>
      </c>
      <c r="I772" s="22">
        <f t="shared" si="287"/>
        <v>0</v>
      </c>
      <c r="J772" s="22">
        <f t="shared" si="287"/>
        <v>33199.5</v>
      </c>
      <c r="K772" s="22">
        <f t="shared" si="287"/>
        <v>35966.1</v>
      </c>
      <c r="L772" s="22">
        <f t="shared" si="287"/>
        <v>0</v>
      </c>
      <c r="M772" s="22">
        <f t="shared" si="287"/>
        <v>35966.1</v>
      </c>
    </row>
    <row r="773" spans="2:13" ht="15">
      <c r="B773" s="89" t="s">
        <v>104</v>
      </c>
      <c r="C773" s="23" t="s">
        <v>73</v>
      </c>
      <c r="D773" s="23" t="s">
        <v>62</v>
      </c>
      <c r="E773" s="80" t="s">
        <v>306</v>
      </c>
      <c r="F773" s="23" t="s">
        <v>32</v>
      </c>
      <c r="G773" s="23" t="s">
        <v>93</v>
      </c>
      <c r="H773" s="24">
        <f>'вед.прил 9'!I318</f>
        <v>33199.5</v>
      </c>
      <c r="I773" s="24">
        <f>'вед.прил 9'!J318</f>
        <v>0</v>
      </c>
      <c r="J773" s="24">
        <f>'вед.прил 9'!K318</f>
        <v>33199.5</v>
      </c>
      <c r="K773" s="24">
        <f>'вед.прил 9'!L318</f>
        <v>35966.1</v>
      </c>
      <c r="L773" s="51">
        <f>'вед.прил 9'!M318</f>
        <v>0</v>
      </c>
      <c r="M773" s="51">
        <f>'вед.прил 9'!T318</f>
        <v>35966.1</v>
      </c>
    </row>
    <row r="774" spans="2:13" ht="75">
      <c r="B774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74" s="21" t="s">
        <v>73</v>
      </c>
      <c r="D774" s="21" t="s">
        <v>62</v>
      </c>
      <c r="E774" s="21" t="str">
        <f>'вед.прил 9'!E240</f>
        <v>88 0 00 77370</v>
      </c>
      <c r="F774" s="38"/>
      <c r="G774" s="38"/>
      <c r="H774" s="22">
        <f aca="true" t="shared" si="288" ref="H774:M776">H775</f>
        <v>24.3</v>
      </c>
      <c r="I774" s="22">
        <f t="shared" si="288"/>
        <v>0</v>
      </c>
      <c r="J774" s="22">
        <f t="shared" si="288"/>
        <v>24.3</v>
      </c>
      <c r="K774" s="22">
        <f t="shared" si="288"/>
        <v>24.3</v>
      </c>
      <c r="L774" s="22">
        <f t="shared" si="288"/>
        <v>0</v>
      </c>
      <c r="M774" s="22">
        <f t="shared" si="288"/>
        <v>24.3</v>
      </c>
    </row>
    <row r="775" spans="2:13" ht="30">
      <c r="B775" s="88" t="str">
        <f>'вед.прил 9'!A241</f>
        <v>Социальное обеспечение и иные выплаты населению</v>
      </c>
      <c r="C775" s="21" t="s">
        <v>73</v>
      </c>
      <c r="D775" s="21" t="s">
        <v>62</v>
      </c>
      <c r="E775" s="21" t="str">
        <f>'вед.прил 9'!E241</f>
        <v>88 0 00 77370</v>
      </c>
      <c r="F775" s="21" t="s">
        <v>125</v>
      </c>
      <c r="G775" s="38"/>
      <c r="H775" s="22">
        <f t="shared" si="288"/>
        <v>24.3</v>
      </c>
      <c r="I775" s="22">
        <f t="shared" si="288"/>
        <v>0</v>
      </c>
      <c r="J775" s="22">
        <f t="shared" si="288"/>
        <v>24.3</v>
      </c>
      <c r="K775" s="22">
        <f t="shared" si="288"/>
        <v>24.3</v>
      </c>
      <c r="L775" s="22">
        <f t="shared" si="288"/>
        <v>0</v>
      </c>
      <c r="M775" s="22">
        <f t="shared" si="288"/>
        <v>24.3</v>
      </c>
    </row>
    <row r="776" spans="2:13" ht="30">
      <c r="B776" s="88" t="s">
        <v>128</v>
      </c>
      <c r="C776" s="21" t="s">
        <v>73</v>
      </c>
      <c r="D776" s="21" t="s">
        <v>62</v>
      </c>
      <c r="E776" s="21" t="str">
        <f>'вед.прил 9'!E242</f>
        <v>88 0 00 77370</v>
      </c>
      <c r="F776" s="21" t="s">
        <v>127</v>
      </c>
      <c r="G776" s="38"/>
      <c r="H776" s="22">
        <f t="shared" si="288"/>
        <v>24.3</v>
      </c>
      <c r="I776" s="22">
        <f t="shared" si="288"/>
        <v>0</v>
      </c>
      <c r="J776" s="22">
        <f t="shared" si="288"/>
        <v>24.3</v>
      </c>
      <c r="K776" s="22">
        <f t="shared" si="288"/>
        <v>24.3</v>
      </c>
      <c r="L776" s="22">
        <f t="shared" si="288"/>
        <v>0</v>
      </c>
      <c r="M776" s="22">
        <f t="shared" si="288"/>
        <v>24.3</v>
      </c>
    </row>
    <row r="777" spans="2:13" ht="15">
      <c r="B777" s="89" t="s">
        <v>103</v>
      </c>
      <c r="C777" s="23" t="s">
        <v>73</v>
      </c>
      <c r="D777" s="23" t="s">
        <v>62</v>
      </c>
      <c r="E777" s="23" t="str">
        <f>'вед.прил 9'!E243</f>
        <v>88 0 00 77370</v>
      </c>
      <c r="F777" s="23" t="s">
        <v>127</v>
      </c>
      <c r="G777" s="23" t="s">
        <v>92</v>
      </c>
      <c r="H777" s="24">
        <f>'вед.прил 9'!I243</f>
        <v>24.3</v>
      </c>
      <c r="I777" s="24">
        <f>'вед.прил 9'!J243</f>
        <v>0</v>
      </c>
      <c r="J777" s="24">
        <f>'вед.прил 9'!K243</f>
        <v>24.3</v>
      </c>
      <c r="K777" s="24">
        <f>'вед.прил 9'!L243</f>
        <v>24.3</v>
      </c>
      <c r="L777" s="51">
        <f>'вед.прил 9'!M243</f>
        <v>0</v>
      </c>
      <c r="M777" s="51">
        <f>'вед.прил 9'!T243</f>
        <v>24.3</v>
      </c>
    </row>
    <row r="778" spans="2:13" ht="28.5">
      <c r="B778" s="53" t="s">
        <v>58</v>
      </c>
      <c r="C778" s="38" t="s">
        <v>73</v>
      </c>
      <c r="D778" s="38" t="s">
        <v>67</v>
      </c>
      <c r="E778" s="81"/>
      <c r="F778" s="38" t="s">
        <v>79</v>
      </c>
      <c r="G778" s="38"/>
      <c r="H778" s="39">
        <f aca="true" t="shared" si="289" ref="H778:M779">H779</f>
        <v>3256.5</v>
      </c>
      <c r="I778" s="39">
        <f t="shared" si="289"/>
        <v>0</v>
      </c>
      <c r="J778" s="39">
        <f t="shared" si="289"/>
        <v>3256.5</v>
      </c>
      <c r="K778" s="39">
        <f t="shared" si="289"/>
        <v>3256.5</v>
      </c>
      <c r="L778" s="39">
        <f t="shared" si="289"/>
        <v>0</v>
      </c>
      <c r="M778" s="39">
        <f t="shared" si="289"/>
        <v>3256.5</v>
      </c>
    </row>
    <row r="779" spans="2:13" ht="22.5" customHeight="1">
      <c r="B779" s="88" t="s">
        <v>34</v>
      </c>
      <c r="C779" s="21" t="s">
        <v>73</v>
      </c>
      <c r="D779" s="21" t="s">
        <v>67</v>
      </c>
      <c r="E779" s="79" t="s">
        <v>223</v>
      </c>
      <c r="F779" s="21"/>
      <c r="G779" s="21"/>
      <c r="H779" s="22">
        <f t="shared" si="289"/>
        <v>3256.5</v>
      </c>
      <c r="I779" s="22">
        <f t="shared" si="289"/>
        <v>0</v>
      </c>
      <c r="J779" s="22">
        <f t="shared" si="289"/>
        <v>3256.5</v>
      </c>
      <c r="K779" s="22">
        <f t="shared" si="289"/>
        <v>3256.5</v>
      </c>
      <c r="L779" s="22">
        <f t="shared" si="289"/>
        <v>0</v>
      </c>
      <c r="M779" s="22">
        <f t="shared" si="289"/>
        <v>3256.5</v>
      </c>
    </row>
    <row r="780" spans="2:13" ht="45">
      <c r="B780" s="88" t="s">
        <v>35</v>
      </c>
      <c r="C780" s="21">
        <v>10</v>
      </c>
      <c r="D780" s="21" t="s">
        <v>67</v>
      </c>
      <c r="E780" s="79" t="s">
        <v>299</v>
      </c>
      <c r="F780" s="21"/>
      <c r="G780" s="21"/>
      <c r="H780" s="22">
        <f aca="true" t="shared" si="290" ref="H780:M780">H781+H784</f>
        <v>3256.5</v>
      </c>
      <c r="I780" s="22">
        <f t="shared" si="290"/>
        <v>0</v>
      </c>
      <c r="J780" s="22">
        <f t="shared" si="290"/>
        <v>3256.5</v>
      </c>
      <c r="K780" s="22">
        <f t="shared" si="290"/>
        <v>3256.5</v>
      </c>
      <c r="L780" s="22">
        <f t="shared" si="290"/>
        <v>0</v>
      </c>
      <c r="M780" s="22">
        <f t="shared" si="290"/>
        <v>3256.5</v>
      </c>
    </row>
    <row r="781" spans="2:13" ht="90">
      <c r="B781" s="88" t="s">
        <v>180</v>
      </c>
      <c r="C781" s="21" t="s">
        <v>73</v>
      </c>
      <c r="D781" s="21" t="s">
        <v>67</v>
      </c>
      <c r="E781" s="79" t="s">
        <v>299</v>
      </c>
      <c r="F781" s="21" t="s">
        <v>111</v>
      </c>
      <c r="G781" s="21"/>
      <c r="H781" s="22">
        <f aca="true" t="shared" si="291" ref="H781:M782">H782</f>
        <v>3011.5</v>
      </c>
      <c r="I781" s="22">
        <f t="shared" si="291"/>
        <v>0</v>
      </c>
      <c r="J781" s="22">
        <f t="shared" si="291"/>
        <v>3011.5</v>
      </c>
      <c r="K781" s="22">
        <f t="shared" si="291"/>
        <v>3011.5</v>
      </c>
      <c r="L781" s="22">
        <f t="shared" si="291"/>
        <v>0</v>
      </c>
      <c r="M781" s="22">
        <f t="shared" si="291"/>
        <v>3011.5</v>
      </c>
    </row>
    <row r="782" spans="2:13" ht="30">
      <c r="B782" s="88" t="s">
        <v>179</v>
      </c>
      <c r="C782" s="21">
        <v>10</v>
      </c>
      <c r="D782" s="21" t="s">
        <v>67</v>
      </c>
      <c r="E782" s="79" t="s">
        <v>299</v>
      </c>
      <c r="F782" s="21" t="s">
        <v>112</v>
      </c>
      <c r="G782" s="21"/>
      <c r="H782" s="22">
        <f t="shared" si="291"/>
        <v>3011.5</v>
      </c>
      <c r="I782" s="22">
        <f t="shared" si="291"/>
        <v>0</v>
      </c>
      <c r="J782" s="22">
        <f t="shared" si="291"/>
        <v>3011.5</v>
      </c>
      <c r="K782" s="22">
        <f t="shared" si="291"/>
        <v>3011.5</v>
      </c>
      <c r="L782" s="22">
        <f t="shared" si="291"/>
        <v>0</v>
      </c>
      <c r="M782" s="22">
        <f t="shared" si="291"/>
        <v>3011.5</v>
      </c>
    </row>
    <row r="783" spans="2:13" ht="15">
      <c r="B783" s="89" t="s">
        <v>104</v>
      </c>
      <c r="C783" s="23">
        <v>10</v>
      </c>
      <c r="D783" s="23" t="s">
        <v>67</v>
      </c>
      <c r="E783" s="80" t="s">
        <v>299</v>
      </c>
      <c r="F783" s="23" t="s">
        <v>112</v>
      </c>
      <c r="G783" s="23" t="s">
        <v>93</v>
      </c>
      <c r="H783" s="24">
        <f>'вед.прил 9'!I509</f>
        <v>3011.5</v>
      </c>
      <c r="I783" s="24">
        <f>'вед.прил 9'!J509</f>
        <v>0</v>
      </c>
      <c r="J783" s="24">
        <f>'вед.прил 9'!K509</f>
        <v>3011.5</v>
      </c>
      <c r="K783" s="24">
        <f>'вед.прил 9'!L509</f>
        <v>3011.5</v>
      </c>
      <c r="L783" s="51">
        <f>'вед.прил 9'!M509</f>
        <v>0</v>
      </c>
      <c r="M783" s="51">
        <f>'вед.прил 9'!T509</f>
        <v>3011.5</v>
      </c>
    </row>
    <row r="784" spans="2:13" ht="45">
      <c r="B784" s="87" t="s">
        <v>194</v>
      </c>
      <c r="C784" s="21">
        <v>10</v>
      </c>
      <c r="D784" s="21" t="s">
        <v>67</v>
      </c>
      <c r="E784" s="79" t="s">
        <v>299</v>
      </c>
      <c r="F784" s="21" t="s">
        <v>113</v>
      </c>
      <c r="G784" s="21"/>
      <c r="H784" s="24">
        <f aca="true" t="shared" si="292" ref="H784:M785">H785</f>
        <v>245</v>
      </c>
      <c r="I784" s="24">
        <f t="shared" si="292"/>
        <v>0</v>
      </c>
      <c r="J784" s="24">
        <f t="shared" si="292"/>
        <v>245</v>
      </c>
      <c r="K784" s="24">
        <f t="shared" si="292"/>
        <v>245</v>
      </c>
      <c r="L784" s="24">
        <f t="shared" si="292"/>
        <v>0</v>
      </c>
      <c r="M784" s="24">
        <f t="shared" si="292"/>
        <v>245</v>
      </c>
    </row>
    <row r="785" spans="2:13" ht="45">
      <c r="B785" s="87" t="s">
        <v>182</v>
      </c>
      <c r="C785" s="21">
        <v>10</v>
      </c>
      <c r="D785" s="21" t="s">
        <v>67</v>
      </c>
      <c r="E785" s="79" t="s">
        <v>299</v>
      </c>
      <c r="F785" s="21" t="s">
        <v>114</v>
      </c>
      <c r="G785" s="21"/>
      <c r="H785" s="22">
        <f t="shared" si="292"/>
        <v>245</v>
      </c>
      <c r="I785" s="22">
        <f t="shared" si="292"/>
        <v>0</v>
      </c>
      <c r="J785" s="22">
        <f t="shared" si="292"/>
        <v>245</v>
      </c>
      <c r="K785" s="22">
        <f t="shared" si="292"/>
        <v>245</v>
      </c>
      <c r="L785" s="22">
        <f t="shared" si="292"/>
        <v>0</v>
      </c>
      <c r="M785" s="22">
        <f t="shared" si="292"/>
        <v>245</v>
      </c>
    </row>
    <row r="786" spans="2:13" ht="15">
      <c r="B786" s="89" t="s">
        <v>104</v>
      </c>
      <c r="C786" s="23">
        <v>10</v>
      </c>
      <c r="D786" s="23" t="s">
        <v>67</v>
      </c>
      <c r="E786" s="80" t="s">
        <v>299</v>
      </c>
      <c r="F786" s="23" t="s">
        <v>114</v>
      </c>
      <c r="G786" s="23" t="s">
        <v>93</v>
      </c>
      <c r="H786" s="24">
        <f>'вед.прил 9'!I512</f>
        <v>245</v>
      </c>
      <c r="I786" s="24">
        <f>'вед.прил 9'!J512</f>
        <v>0</v>
      </c>
      <c r="J786" s="24">
        <f>'вед.прил 9'!K512</f>
        <v>245</v>
      </c>
      <c r="K786" s="24">
        <f>'вед.прил 9'!L512</f>
        <v>245</v>
      </c>
      <c r="L786" s="51">
        <f>'вед.прил 9'!M512</f>
        <v>0</v>
      </c>
      <c r="M786" s="51">
        <f>'вед.прил 9'!T512</f>
        <v>245</v>
      </c>
    </row>
    <row r="787" spans="2:13" ht="14.25">
      <c r="B787" s="114" t="s">
        <v>78</v>
      </c>
      <c r="C787" s="38" t="s">
        <v>76</v>
      </c>
      <c r="D787" s="38"/>
      <c r="E787" s="81"/>
      <c r="F787" s="38"/>
      <c r="G787" s="38"/>
      <c r="H787" s="27">
        <f aca="true" t="shared" si="293" ref="H787:M787">H791</f>
        <v>28945.800000000003</v>
      </c>
      <c r="I787" s="27">
        <f t="shared" si="293"/>
        <v>0</v>
      </c>
      <c r="J787" s="27">
        <f t="shared" si="293"/>
        <v>28945.800000000003</v>
      </c>
      <c r="K787" s="27">
        <f t="shared" si="293"/>
        <v>28945.800000000003</v>
      </c>
      <c r="L787" s="27">
        <f t="shared" si="293"/>
        <v>0</v>
      </c>
      <c r="M787" s="27">
        <f t="shared" si="293"/>
        <v>28945.800000000003</v>
      </c>
    </row>
    <row r="788" spans="2:13" ht="14.25">
      <c r="B788" s="114" t="s">
        <v>103</v>
      </c>
      <c r="C788" s="38" t="s">
        <v>76</v>
      </c>
      <c r="D788" s="38"/>
      <c r="E788" s="81"/>
      <c r="F788" s="38"/>
      <c r="G788" s="38" t="s">
        <v>92</v>
      </c>
      <c r="H788" s="27">
        <f aca="true" t="shared" si="294" ref="H788:M788">H798+H801+H806+H812+H818</f>
        <v>28945.800000000003</v>
      </c>
      <c r="I788" s="27">
        <f t="shared" si="294"/>
        <v>0</v>
      </c>
      <c r="J788" s="27">
        <f t="shared" si="294"/>
        <v>28945.800000000003</v>
      </c>
      <c r="K788" s="27">
        <f t="shared" si="294"/>
        <v>28945.800000000003</v>
      </c>
      <c r="L788" s="27">
        <f t="shared" si="294"/>
        <v>0</v>
      </c>
      <c r="M788" s="27">
        <f t="shared" si="294"/>
        <v>28945.800000000003</v>
      </c>
    </row>
    <row r="789" spans="2:13" ht="14.25">
      <c r="B789" s="114" t="s">
        <v>104</v>
      </c>
      <c r="C789" s="38" t="s">
        <v>76</v>
      </c>
      <c r="D789" s="38"/>
      <c r="E789" s="81"/>
      <c r="F789" s="38"/>
      <c r="G789" s="38" t="s">
        <v>93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</row>
    <row r="790" spans="2:13" ht="14.25">
      <c r="B790" s="114" t="s">
        <v>524</v>
      </c>
      <c r="C790" s="38" t="s">
        <v>76</v>
      </c>
      <c r="D790" s="38"/>
      <c r="E790" s="81"/>
      <c r="F790" s="38"/>
      <c r="G790" s="38" t="s">
        <v>525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</row>
    <row r="791" spans="2:13" ht="14.25">
      <c r="B791" s="53" t="s">
        <v>99</v>
      </c>
      <c r="C791" s="38" t="s">
        <v>76</v>
      </c>
      <c r="D791" s="38" t="s">
        <v>65</v>
      </c>
      <c r="E791" s="81"/>
      <c r="F791" s="38"/>
      <c r="G791" s="38"/>
      <c r="H791" s="39">
        <f aca="true" t="shared" si="295" ref="H791:M791">H792</f>
        <v>28945.800000000003</v>
      </c>
      <c r="I791" s="39">
        <f t="shared" si="295"/>
        <v>0</v>
      </c>
      <c r="J791" s="39">
        <f t="shared" si="295"/>
        <v>28945.800000000003</v>
      </c>
      <c r="K791" s="39">
        <f t="shared" si="295"/>
        <v>28945.800000000003</v>
      </c>
      <c r="L791" s="39">
        <f t="shared" si="295"/>
        <v>0</v>
      </c>
      <c r="M791" s="39">
        <f t="shared" si="295"/>
        <v>28945.800000000003</v>
      </c>
    </row>
    <row r="792" spans="2:13" ht="45">
      <c r="B792" s="88" t="str">
        <f>'вед.прил 9'!A835</f>
        <v>Муниципальная программа "Развитие физической культуры и спорта в городе Ливны Орловской области" </v>
      </c>
      <c r="C792" s="21" t="s">
        <v>76</v>
      </c>
      <c r="D792" s="21" t="s">
        <v>65</v>
      </c>
      <c r="E792" s="21" t="str">
        <f>'вед.прил 9'!E835</f>
        <v>54 0 00 00000</v>
      </c>
      <c r="F792" s="21"/>
      <c r="G792" s="21"/>
      <c r="H792" s="22">
        <f aca="true" t="shared" si="296" ref="H792:M792">H793+H807+H813</f>
        <v>28945.800000000003</v>
      </c>
      <c r="I792" s="22">
        <f t="shared" si="296"/>
        <v>0</v>
      </c>
      <c r="J792" s="22">
        <f t="shared" si="296"/>
        <v>28945.800000000003</v>
      </c>
      <c r="K792" s="22">
        <f t="shared" si="296"/>
        <v>28945.800000000003</v>
      </c>
      <c r="L792" s="22">
        <f t="shared" si="296"/>
        <v>0</v>
      </c>
      <c r="M792" s="22">
        <f t="shared" si="296"/>
        <v>28945.800000000003</v>
      </c>
    </row>
    <row r="793" spans="2:13" ht="75">
      <c r="B793" s="88" t="str">
        <f>'вед.прил 9'!A836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93" s="21" t="s">
        <v>76</v>
      </c>
      <c r="D793" s="21" t="s">
        <v>65</v>
      </c>
      <c r="E793" s="21" t="str">
        <f>'вед.прил 9'!E836</f>
        <v>54 1 00 00000</v>
      </c>
      <c r="F793" s="21"/>
      <c r="G793" s="21"/>
      <c r="H793" s="22">
        <f aca="true" t="shared" si="297" ref="H793:M793">H794+H802</f>
        <v>13721.1</v>
      </c>
      <c r="I793" s="22">
        <f t="shared" si="297"/>
        <v>0</v>
      </c>
      <c r="J793" s="22">
        <f t="shared" si="297"/>
        <v>13721.1</v>
      </c>
      <c r="K793" s="22">
        <f t="shared" si="297"/>
        <v>13721.1</v>
      </c>
      <c r="L793" s="22">
        <f t="shared" si="297"/>
        <v>0</v>
      </c>
      <c r="M793" s="22">
        <f t="shared" si="297"/>
        <v>13721.1</v>
      </c>
    </row>
    <row r="794" spans="2:13" ht="75">
      <c r="B794" s="88" t="str">
        <f>'вед.прил 9'!A837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94" s="21" t="s">
        <v>76</v>
      </c>
      <c r="D794" s="21" t="s">
        <v>65</v>
      </c>
      <c r="E794" s="21" t="str">
        <f>'вед.прил 9'!E837</f>
        <v>54 1 01 00000</v>
      </c>
      <c r="F794" s="21"/>
      <c r="G794" s="21"/>
      <c r="H794" s="22">
        <f aca="true" t="shared" si="298" ref="H794:M794">H795</f>
        <v>850</v>
      </c>
      <c r="I794" s="22">
        <f t="shared" si="298"/>
        <v>0</v>
      </c>
      <c r="J794" s="22">
        <f t="shared" si="298"/>
        <v>850</v>
      </c>
      <c r="K794" s="22">
        <f t="shared" si="298"/>
        <v>850</v>
      </c>
      <c r="L794" s="22">
        <f t="shared" si="298"/>
        <v>0</v>
      </c>
      <c r="M794" s="22">
        <f t="shared" si="298"/>
        <v>850</v>
      </c>
    </row>
    <row r="795" spans="2:13" ht="15">
      <c r="B795" s="87" t="s">
        <v>166</v>
      </c>
      <c r="C795" s="21" t="s">
        <v>76</v>
      </c>
      <c r="D795" s="21" t="s">
        <v>65</v>
      </c>
      <c r="E795" s="21" t="str">
        <f>'вед.прил 9'!E838</f>
        <v>54 1 01 77480</v>
      </c>
      <c r="F795" s="21"/>
      <c r="G795" s="21"/>
      <c r="H795" s="22">
        <f aca="true" t="shared" si="299" ref="H795:M795">H799+H796</f>
        <v>850</v>
      </c>
      <c r="I795" s="22">
        <f t="shared" si="299"/>
        <v>0</v>
      </c>
      <c r="J795" s="22">
        <f t="shared" si="299"/>
        <v>850</v>
      </c>
      <c r="K795" s="22">
        <f t="shared" si="299"/>
        <v>850</v>
      </c>
      <c r="L795" s="22">
        <f t="shared" si="299"/>
        <v>0</v>
      </c>
      <c r="M795" s="22">
        <f t="shared" si="299"/>
        <v>850</v>
      </c>
    </row>
    <row r="796" spans="2:13" ht="90">
      <c r="B796" s="88" t="s">
        <v>180</v>
      </c>
      <c r="C796" s="21" t="s">
        <v>76</v>
      </c>
      <c r="D796" s="21" t="s">
        <v>65</v>
      </c>
      <c r="E796" s="21" t="str">
        <f>'вед.прил 9'!E839</f>
        <v>54 1 01 77480</v>
      </c>
      <c r="F796" s="21" t="s">
        <v>111</v>
      </c>
      <c r="G796" s="21"/>
      <c r="H796" s="22">
        <f aca="true" t="shared" si="300" ref="H796:M797">H797</f>
        <v>400</v>
      </c>
      <c r="I796" s="22">
        <f t="shared" si="300"/>
        <v>0</v>
      </c>
      <c r="J796" s="22">
        <f t="shared" si="300"/>
        <v>400</v>
      </c>
      <c r="K796" s="22">
        <f t="shared" si="300"/>
        <v>400</v>
      </c>
      <c r="L796" s="22">
        <f t="shared" si="300"/>
        <v>0</v>
      </c>
      <c r="M796" s="22">
        <f t="shared" si="300"/>
        <v>400</v>
      </c>
    </row>
    <row r="797" spans="2:13" ht="30">
      <c r="B797" s="88" t="s">
        <v>179</v>
      </c>
      <c r="C797" s="21" t="s">
        <v>76</v>
      </c>
      <c r="D797" s="21" t="s">
        <v>65</v>
      </c>
      <c r="E797" s="21" t="str">
        <f>'вед.прил 9'!E840</f>
        <v>54 1 01 77480</v>
      </c>
      <c r="F797" s="21" t="s">
        <v>112</v>
      </c>
      <c r="G797" s="21"/>
      <c r="H797" s="22">
        <f t="shared" si="300"/>
        <v>400</v>
      </c>
      <c r="I797" s="22">
        <f t="shared" si="300"/>
        <v>0</v>
      </c>
      <c r="J797" s="22">
        <f t="shared" si="300"/>
        <v>400</v>
      </c>
      <c r="K797" s="22">
        <f t="shared" si="300"/>
        <v>400</v>
      </c>
      <c r="L797" s="22">
        <f t="shared" si="300"/>
        <v>0</v>
      </c>
      <c r="M797" s="22">
        <f t="shared" si="300"/>
        <v>400</v>
      </c>
    </row>
    <row r="798" spans="2:13" ht="15">
      <c r="B798" s="89" t="s">
        <v>103</v>
      </c>
      <c r="C798" s="23" t="s">
        <v>76</v>
      </c>
      <c r="D798" s="23" t="s">
        <v>65</v>
      </c>
      <c r="E798" s="23" t="str">
        <f>'вед.прил 9'!E841</f>
        <v>54 1 01 77480</v>
      </c>
      <c r="F798" s="23" t="s">
        <v>112</v>
      </c>
      <c r="G798" s="23" t="s">
        <v>92</v>
      </c>
      <c r="H798" s="24">
        <f>'вед.прил 9'!I841</f>
        <v>400</v>
      </c>
      <c r="I798" s="24">
        <f>'вед.прил 9'!J841</f>
        <v>0</v>
      </c>
      <c r="J798" s="24">
        <f>'вед.прил 9'!K841</f>
        <v>400</v>
      </c>
      <c r="K798" s="24">
        <f>'вед.прил 9'!L841</f>
        <v>400</v>
      </c>
      <c r="L798" s="51">
        <f>'вед.прил 9'!M841</f>
        <v>0</v>
      </c>
      <c r="M798" s="51">
        <f>'вед.прил 9'!T841</f>
        <v>400</v>
      </c>
    </row>
    <row r="799" spans="2:13" ht="45">
      <c r="B799" s="87" t="s">
        <v>194</v>
      </c>
      <c r="C799" s="21" t="s">
        <v>76</v>
      </c>
      <c r="D799" s="21" t="s">
        <v>65</v>
      </c>
      <c r="E799" s="21" t="str">
        <f>'вед.прил 9'!E842</f>
        <v>54 1 01 77480</v>
      </c>
      <c r="F799" s="21" t="s">
        <v>113</v>
      </c>
      <c r="G799" s="21"/>
      <c r="H799" s="22">
        <f aca="true" t="shared" si="301" ref="H799:M800">H800</f>
        <v>450</v>
      </c>
      <c r="I799" s="22">
        <f t="shared" si="301"/>
        <v>0</v>
      </c>
      <c r="J799" s="22">
        <f t="shared" si="301"/>
        <v>450</v>
      </c>
      <c r="K799" s="22">
        <f t="shared" si="301"/>
        <v>450</v>
      </c>
      <c r="L799" s="22">
        <f t="shared" si="301"/>
        <v>0</v>
      </c>
      <c r="M799" s="22">
        <f t="shared" si="301"/>
        <v>450</v>
      </c>
    </row>
    <row r="800" spans="2:13" ht="45">
      <c r="B800" s="87" t="s">
        <v>182</v>
      </c>
      <c r="C800" s="21" t="s">
        <v>76</v>
      </c>
      <c r="D800" s="21" t="s">
        <v>65</v>
      </c>
      <c r="E800" s="21" t="str">
        <f>'вед.прил 9'!E843</f>
        <v>54 1 01 77480</v>
      </c>
      <c r="F800" s="21" t="s">
        <v>114</v>
      </c>
      <c r="G800" s="21"/>
      <c r="H800" s="22">
        <f t="shared" si="301"/>
        <v>450</v>
      </c>
      <c r="I800" s="22">
        <f t="shared" si="301"/>
        <v>0</v>
      </c>
      <c r="J800" s="22">
        <f t="shared" si="301"/>
        <v>450</v>
      </c>
      <c r="K800" s="22">
        <f t="shared" si="301"/>
        <v>450</v>
      </c>
      <c r="L800" s="22">
        <f t="shared" si="301"/>
        <v>0</v>
      </c>
      <c r="M800" s="22">
        <f t="shared" si="301"/>
        <v>450</v>
      </c>
    </row>
    <row r="801" spans="2:13" ht="15">
      <c r="B801" s="89" t="s">
        <v>103</v>
      </c>
      <c r="C801" s="23" t="s">
        <v>76</v>
      </c>
      <c r="D801" s="23" t="s">
        <v>65</v>
      </c>
      <c r="E801" s="23" t="str">
        <f>'вед.прил 9'!E844</f>
        <v>54 1 01 77480</v>
      </c>
      <c r="F801" s="23" t="s">
        <v>114</v>
      </c>
      <c r="G801" s="23" t="s">
        <v>92</v>
      </c>
      <c r="H801" s="24">
        <f>'вед.прил 9'!I844</f>
        <v>450</v>
      </c>
      <c r="I801" s="24">
        <f>'вед.прил 9'!J844</f>
        <v>0</v>
      </c>
      <c r="J801" s="24">
        <f>'вед.прил 9'!K844</f>
        <v>450</v>
      </c>
      <c r="K801" s="24">
        <f>'вед.прил 9'!L844</f>
        <v>450</v>
      </c>
      <c r="L801" s="51">
        <f>'вед.прил 9'!M844</f>
        <v>0</v>
      </c>
      <c r="M801" s="51">
        <f>'вед.прил 9'!T844</f>
        <v>450</v>
      </c>
    </row>
    <row r="802" spans="2:13" ht="75">
      <c r="B802" s="88" t="str">
        <f>'вед.прил 9'!A845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2" s="21" t="s">
        <v>76</v>
      </c>
      <c r="D802" s="21" t="s">
        <v>65</v>
      </c>
      <c r="E802" s="21" t="str">
        <f>'вед.прил 9'!E845</f>
        <v>54 1 02 00000</v>
      </c>
      <c r="F802" s="21"/>
      <c r="G802" s="21"/>
      <c r="H802" s="22">
        <f aca="true" t="shared" si="302" ref="H802:M805">H803</f>
        <v>12871.1</v>
      </c>
      <c r="I802" s="22">
        <f t="shared" si="302"/>
        <v>0</v>
      </c>
      <c r="J802" s="22">
        <f t="shared" si="302"/>
        <v>12871.1</v>
      </c>
      <c r="K802" s="22">
        <f t="shared" si="302"/>
        <v>12871.1</v>
      </c>
      <c r="L802" s="22">
        <f t="shared" si="302"/>
        <v>0</v>
      </c>
      <c r="M802" s="22">
        <f t="shared" si="302"/>
        <v>12871.1</v>
      </c>
    </row>
    <row r="803" spans="2:13" ht="15">
      <c r="B803" s="87" t="s">
        <v>166</v>
      </c>
      <c r="C803" s="21" t="s">
        <v>76</v>
      </c>
      <c r="D803" s="21" t="s">
        <v>65</v>
      </c>
      <c r="E803" s="21" t="str">
        <f>'вед.прил 9'!E846</f>
        <v>54 1 02 77480</v>
      </c>
      <c r="F803" s="21"/>
      <c r="G803" s="21"/>
      <c r="H803" s="22">
        <f t="shared" si="302"/>
        <v>12871.1</v>
      </c>
      <c r="I803" s="22">
        <f t="shared" si="302"/>
        <v>0</v>
      </c>
      <c r="J803" s="22">
        <f t="shared" si="302"/>
        <v>12871.1</v>
      </c>
      <c r="K803" s="22">
        <f t="shared" si="302"/>
        <v>12871.1</v>
      </c>
      <c r="L803" s="22">
        <f t="shared" si="302"/>
        <v>0</v>
      </c>
      <c r="M803" s="22">
        <f t="shared" si="302"/>
        <v>12871.1</v>
      </c>
    </row>
    <row r="804" spans="2:13" ht="45">
      <c r="B804" s="88" t="s">
        <v>116</v>
      </c>
      <c r="C804" s="21" t="s">
        <v>76</v>
      </c>
      <c r="D804" s="21" t="s">
        <v>65</v>
      </c>
      <c r="E804" s="21" t="str">
        <f>'вед.прил 9'!E847</f>
        <v>54 1 02 77480</v>
      </c>
      <c r="F804" s="21" t="s">
        <v>115</v>
      </c>
      <c r="G804" s="21"/>
      <c r="H804" s="22">
        <f t="shared" si="302"/>
        <v>12871.1</v>
      </c>
      <c r="I804" s="22">
        <f t="shared" si="302"/>
        <v>0</v>
      </c>
      <c r="J804" s="22">
        <f t="shared" si="302"/>
        <v>12871.1</v>
      </c>
      <c r="K804" s="22">
        <f t="shared" si="302"/>
        <v>12871.1</v>
      </c>
      <c r="L804" s="22">
        <f t="shared" si="302"/>
        <v>0</v>
      </c>
      <c r="M804" s="22">
        <f t="shared" si="302"/>
        <v>12871.1</v>
      </c>
    </row>
    <row r="805" spans="2:13" ht="15">
      <c r="B805" s="88" t="s">
        <v>138</v>
      </c>
      <c r="C805" s="21" t="s">
        <v>76</v>
      </c>
      <c r="D805" s="21" t="s">
        <v>65</v>
      </c>
      <c r="E805" s="21" t="str">
        <f>'вед.прил 9'!E848</f>
        <v>54 1 02 77480</v>
      </c>
      <c r="F805" s="21" t="s">
        <v>137</v>
      </c>
      <c r="G805" s="21"/>
      <c r="H805" s="22">
        <f t="shared" si="302"/>
        <v>12871.1</v>
      </c>
      <c r="I805" s="22">
        <f t="shared" si="302"/>
        <v>0</v>
      </c>
      <c r="J805" s="22">
        <f t="shared" si="302"/>
        <v>12871.1</v>
      </c>
      <c r="K805" s="22">
        <f t="shared" si="302"/>
        <v>12871.1</v>
      </c>
      <c r="L805" s="22">
        <f t="shared" si="302"/>
        <v>0</v>
      </c>
      <c r="M805" s="22">
        <f t="shared" si="302"/>
        <v>12871.1</v>
      </c>
    </row>
    <row r="806" spans="2:13" ht="15">
      <c r="B806" s="89" t="s">
        <v>103</v>
      </c>
      <c r="C806" s="23" t="s">
        <v>76</v>
      </c>
      <c r="D806" s="23" t="s">
        <v>65</v>
      </c>
      <c r="E806" s="23" t="str">
        <f>'вед.прил 9'!E849</f>
        <v>54 1 02 77480</v>
      </c>
      <c r="F806" s="23" t="s">
        <v>137</v>
      </c>
      <c r="G806" s="23" t="s">
        <v>92</v>
      </c>
      <c r="H806" s="24">
        <f>'вед.прил 9'!I849</f>
        <v>12871.1</v>
      </c>
      <c r="I806" s="24">
        <f>'вед.прил 9'!J849</f>
        <v>0</v>
      </c>
      <c r="J806" s="24">
        <f>'вед.прил 9'!K849</f>
        <v>12871.1</v>
      </c>
      <c r="K806" s="24">
        <f>'вед.прил 9'!L849</f>
        <v>12871.1</v>
      </c>
      <c r="L806" s="51">
        <f>'вед.прил 9'!M849</f>
        <v>0</v>
      </c>
      <c r="M806" s="51">
        <f>'вед.прил 9'!T849</f>
        <v>12871.1</v>
      </c>
    </row>
    <row r="807" spans="2:13" ht="45">
      <c r="B807" s="88" t="str">
        <f>'вед.прил 9'!A850</f>
        <v>Подпрограмма "Развитие инфраструктуры массового спорта в городе Ливны Орловской области"</v>
      </c>
      <c r="C807" s="21" t="s">
        <v>76</v>
      </c>
      <c r="D807" s="21" t="s">
        <v>65</v>
      </c>
      <c r="E807" s="21" t="str">
        <f>'вед.прил 9'!E850</f>
        <v>54 3 00 00000</v>
      </c>
      <c r="F807" s="23"/>
      <c r="G807" s="23"/>
      <c r="H807" s="22">
        <f aca="true" t="shared" si="303" ref="H807:M807">H808</f>
        <v>500</v>
      </c>
      <c r="I807" s="22">
        <f t="shared" si="303"/>
        <v>0</v>
      </c>
      <c r="J807" s="22">
        <f t="shared" si="303"/>
        <v>500</v>
      </c>
      <c r="K807" s="22">
        <f t="shared" si="303"/>
        <v>500</v>
      </c>
      <c r="L807" s="22">
        <f t="shared" si="303"/>
        <v>0</v>
      </c>
      <c r="M807" s="22">
        <f t="shared" si="303"/>
        <v>500</v>
      </c>
    </row>
    <row r="808" spans="2:13" ht="30">
      <c r="B808" s="88" t="str">
        <f>'вед.прил 9'!A851</f>
        <v>Основное мероприятие "Содержание спортивных сооружений"</v>
      </c>
      <c r="C808" s="21" t="s">
        <v>76</v>
      </c>
      <c r="D808" s="21" t="s">
        <v>65</v>
      </c>
      <c r="E808" s="21" t="str">
        <f>'вед.прил 9'!E851</f>
        <v>54 3 01 00000</v>
      </c>
      <c r="F808" s="23"/>
      <c r="G808" s="23"/>
      <c r="H808" s="22">
        <f aca="true" t="shared" si="304" ref="H808:M811">H809</f>
        <v>500</v>
      </c>
      <c r="I808" s="22">
        <f t="shared" si="304"/>
        <v>0</v>
      </c>
      <c r="J808" s="22">
        <f t="shared" si="304"/>
        <v>500</v>
      </c>
      <c r="K808" s="22">
        <f t="shared" si="304"/>
        <v>500</v>
      </c>
      <c r="L808" s="22">
        <f t="shared" si="304"/>
        <v>0</v>
      </c>
      <c r="M808" s="22">
        <f t="shared" si="304"/>
        <v>500</v>
      </c>
    </row>
    <row r="809" spans="2:13" ht="15">
      <c r="B809" s="87" t="s">
        <v>166</v>
      </c>
      <c r="C809" s="21" t="s">
        <v>76</v>
      </c>
      <c r="D809" s="21" t="s">
        <v>65</v>
      </c>
      <c r="E809" s="21" t="str">
        <f>'вед.прил 9'!E852</f>
        <v>54 3 01 77780</v>
      </c>
      <c r="F809" s="21"/>
      <c r="G809" s="23"/>
      <c r="H809" s="22">
        <f t="shared" si="304"/>
        <v>500</v>
      </c>
      <c r="I809" s="22">
        <f t="shared" si="304"/>
        <v>0</v>
      </c>
      <c r="J809" s="22">
        <f t="shared" si="304"/>
        <v>500</v>
      </c>
      <c r="K809" s="22">
        <f t="shared" si="304"/>
        <v>500</v>
      </c>
      <c r="L809" s="22">
        <f t="shared" si="304"/>
        <v>0</v>
      </c>
      <c r="M809" s="22">
        <f t="shared" si="304"/>
        <v>500</v>
      </c>
    </row>
    <row r="810" spans="2:13" ht="45">
      <c r="B810" s="87" t="s">
        <v>194</v>
      </c>
      <c r="C810" s="21" t="s">
        <v>76</v>
      </c>
      <c r="D810" s="21" t="s">
        <v>65</v>
      </c>
      <c r="E810" s="21" t="str">
        <f>'вед.прил 9'!E853</f>
        <v>54 3 01 77780</v>
      </c>
      <c r="F810" s="21" t="s">
        <v>113</v>
      </c>
      <c r="G810" s="23"/>
      <c r="H810" s="22">
        <f t="shared" si="304"/>
        <v>500</v>
      </c>
      <c r="I810" s="22">
        <f t="shared" si="304"/>
        <v>0</v>
      </c>
      <c r="J810" s="22">
        <f t="shared" si="304"/>
        <v>500</v>
      </c>
      <c r="K810" s="22">
        <f t="shared" si="304"/>
        <v>500</v>
      </c>
      <c r="L810" s="22">
        <f t="shared" si="304"/>
        <v>0</v>
      </c>
      <c r="M810" s="22">
        <f t="shared" si="304"/>
        <v>500</v>
      </c>
    </row>
    <row r="811" spans="2:13" ht="45">
      <c r="B811" s="87" t="s">
        <v>182</v>
      </c>
      <c r="C811" s="21" t="s">
        <v>76</v>
      </c>
      <c r="D811" s="21" t="s">
        <v>65</v>
      </c>
      <c r="E811" s="21" t="str">
        <f>'вед.прил 9'!E854</f>
        <v>54 3 01 77780</v>
      </c>
      <c r="F811" s="21" t="s">
        <v>114</v>
      </c>
      <c r="G811" s="23"/>
      <c r="H811" s="22">
        <f t="shared" si="304"/>
        <v>500</v>
      </c>
      <c r="I811" s="22">
        <f t="shared" si="304"/>
        <v>0</v>
      </c>
      <c r="J811" s="22">
        <f t="shared" si="304"/>
        <v>500</v>
      </c>
      <c r="K811" s="22">
        <f t="shared" si="304"/>
        <v>500</v>
      </c>
      <c r="L811" s="22">
        <f t="shared" si="304"/>
        <v>0</v>
      </c>
      <c r="M811" s="22">
        <f t="shared" si="304"/>
        <v>500</v>
      </c>
    </row>
    <row r="812" spans="2:13" ht="15">
      <c r="B812" s="89" t="s">
        <v>103</v>
      </c>
      <c r="C812" s="23" t="s">
        <v>76</v>
      </c>
      <c r="D812" s="23" t="s">
        <v>65</v>
      </c>
      <c r="E812" s="23" t="str">
        <f>'вед.прил 9'!E855</f>
        <v>54 3 01 77780</v>
      </c>
      <c r="F812" s="23" t="s">
        <v>114</v>
      </c>
      <c r="G812" s="23" t="s">
        <v>92</v>
      </c>
      <c r="H812" s="24">
        <f>'вед.прил 9'!I855</f>
        <v>500</v>
      </c>
      <c r="I812" s="24">
        <f>'вед.прил 9'!J855</f>
        <v>0</v>
      </c>
      <c r="J812" s="24">
        <f>'вед.прил 9'!K855</f>
        <v>500</v>
      </c>
      <c r="K812" s="24">
        <f>'вед.прил 9'!L855</f>
        <v>500</v>
      </c>
      <c r="L812" s="51">
        <f>'вед.прил 9'!M855</f>
        <v>0</v>
      </c>
      <c r="M812" s="51">
        <f>'вед.прил 9'!T855</f>
        <v>500</v>
      </c>
    </row>
    <row r="813" spans="2:13" ht="60">
      <c r="B813" s="88" t="str">
        <f>'вед.прил 9'!A856</f>
        <v>Подпрограмма "Развитие муниципального бюджетного учреждения спортивной подготовки в городе Ливны Орловской области"</v>
      </c>
      <c r="C813" s="21" t="s">
        <v>76</v>
      </c>
      <c r="D813" s="21" t="s">
        <v>65</v>
      </c>
      <c r="E813" s="21" t="s">
        <v>407</v>
      </c>
      <c r="F813" s="21"/>
      <c r="G813" s="21"/>
      <c r="H813" s="22">
        <f aca="true" t="shared" si="305" ref="H813:M817">H814</f>
        <v>14724.7</v>
      </c>
      <c r="I813" s="22">
        <f t="shared" si="305"/>
        <v>0</v>
      </c>
      <c r="J813" s="22">
        <f t="shared" si="305"/>
        <v>14724.7</v>
      </c>
      <c r="K813" s="22">
        <f t="shared" si="305"/>
        <v>14724.7</v>
      </c>
      <c r="L813" s="22">
        <f t="shared" si="305"/>
        <v>0</v>
      </c>
      <c r="M813" s="22">
        <f t="shared" si="305"/>
        <v>14724.7</v>
      </c>
    </row>
    <row r="814" spans="2:13" ht="60">
      <c r="B814" s="87" t="s">
        <v>408</v>
      </c>
      <c r="C814" s="21" t="s">
        <v>76</v>
      </c>
      <c r="D814" s="21" t="s">
        <v>65</v>
      </c>
      <c r="E814" s="21" t="s">
        <v>409</v>
      </c>
      <c r="F814" s="21"/>
      <c r="G814" s="21"/>
      <c r="H814" s="22">
        <f t="shared" si="305"/>
        <v>14724.7</v>
      </c>
      <c r="I814" s="22">
        <f t="shared" si="305"/>
        <v>0</v>
      </c>
      <c r="J814" s="22">
        <f t="shared" si="305"/>
        <v>14724.7</v>
      </c>
      <c r="K814" s="22">
        <f t="shared" si="305"/>
        <v>14724.7</v>
      </c>
      <c r="L814" s="22">
        <f t="shared" si="305"/>
        <v>0</v>
      </c>
      <c r="M814" s="22">
        <f t="shared" si="305"/>
        <v>14724.7</v>
      </c>
    </row>
    <row r="815" spans="2:13" ht="15">
      <c r="B815" s="87" t="s">
        <v>166</v>
      </c>
      <c r="C815" s="21" t="s">
        <v>76</v>
      </c>
      <c r="D815" s="21" t="s">
        <v>65</v>
      </c>
      <c r="E815" s="21" t="s">
        <v>410</v>
      </c>
      <c r="F815" s="21"/>
      <c r="G815" s="21"/>
      <c r="H815" s="22">
        <f t="shared" si="305"/>
        <v>14724.7</v>
      </c>
      <c r="I815" s="22">
        <f t="shared" si="305"/>
        <v>0</v>
      </c>
      <c r="J815" s="22">
        <f t="shared" si="305"/>
        <v>14724.7</v>
      </c>
      <c r="K815" s="22">
        <f t="shared" si="305"/>
        <v>14724.7</v>
      </c>
      <c r="L815" s="22">
        <f t="shared" si="305"/>
        <v>0</v>
      </c>
      <c r="M815" s="22">
        <f t="shared" si="305"/>
        <v>14724.7</v>
      </c>
    </row>
    <row r="816" spans="2:13" ht="45">
      <c r="B816" s="87" t="s">
        <v>116</v>
      </c>
      <c r="C816" s="21" t="s">
        <v>76</v>
      </c>
      <c r="D816" s="21" t="s">
        <v>65</v>
      </c>
      <c r="E816" s="21" t="s">
        <v>410</v>
      </c>
      <c r="F816" s="21" t="s">
        <v>115</v>
      </c>
      <c r="G816" s="21"/>
      <c r="H816" s="22">
        <f t="shared" si="305"/>
        <v>14724.7</v>
      </c>
      <c r="I816" s="22">
        <f t="shared" si="305"/>
        <v>0</v>
      </c>
      <c r="J816" s="22">
        <f t="shared" si="305"/>
        <v>14724.7</v>
      </c>
      <c r="K816" s="22">
        <f t="shared" si="305"/>
        <v>14724.7</v>
      </c>
      <c r="L816" s="22">
        <f t="shared" si="305"/>
        <v>0</v>
      </c>
      <c r="M816" s="22">
        <f t="shared" si="305"/>
        <v>14724.7</v>
      </c>
    </row>
    <row r="817" spans="2:13" ht="15">
      <c r="B817" s="88" t="s">
        <v>118</v>
      </c>
      <c r="C817" s="21" t="s">
        <v>76</v>
      </c>
      <c r="D817" s="21" t="s">
        <v>65</v>
      </c>
      <c r="E817" s="21" t="s">
        <v>410</v>
      </c>
      <c r="F817" s="21" t="s">
        <v>117</v>
      </c>
      <c r="G817" s="21"/>
      <c r="H817" s="22">
        <f t="shared" si="305"/>
        <v>14724.7</v>
      </c>
      <c r="I817" s="22">
        <f t="shared" si="305"/>
        <v>0</v>
      </c>
      <c r="J817" s="22">
        <f t="shared" si="305"/>
        <v>14724.7</v>
      </c>
      <c r="K817" s="22">
        <f t="shared" si="305"/>
        <v>14724.7</v>
      </c>
      <c r="L817" s="22">
        <f t="shared" si="305"/>
        <v>0</v>
      </c>
      <c r="M817" s="22">
        <f t="shared" si="305"/>
        <v>14724.7</v>
      </c>
    </row>
    <row r="818" spans="2:13" ht="15">
      <c r="B818" s="89" t="s">
        <v>103</v>
      </c>
      <c r="C818" s="23" t="s">
        <v>76</v>
      </c>
      <c r="D818" s="23" t="s">
        <v>65</v>
      </c>
      <c r="E818" s="23" t="s">
        <v>410</v>
      </c>
      <c r="F818" s="23" t="s">
        <v>117</v>
      </c>
      <c r="G818" s="23" t="s">
        <v>92</v>
      </c>
      <c r="H818" s="24">
        <f>'вед.прил 9'!I861</f>
        <v>14724.7</v>
      </c>
      <c r="I818" s="24">
        <f>'вед.прил 9'!J861</f>
        <v>0</v>
      </c>
      <c r="J818" s="24">
        <f>'вед.прил 9'!K861</f>
        <v>14724.7</v>
      </c>
      <c r="K818" s="24">
        <f>'вед.прил 9'!L861</f>
        <v>14724.7</v>
      </c>
      <c r="L818" s="51">
        <f>'вед.прил 9'!M861</f>
        <v>0</v>
      </c>
      <c r="M818" s="51">
        <f>'вед.прил 9'!T861</f>
        <v>14724.7</v>
      </c>
    </row>
    <row r="819" spans="2:13" ht="28.5">
      <c r="B819" s="57" t="s">
        <v>345</v>
      </c>
      <c r="C819" s="38" t="s">
        <v>98</v>
      </c>
      <c r="D819" s="38"/>
      <c r="E819" s="81"/>
      <c r="F819" s="38"/>
      <c r="G819" s="38"/>
      <c r="H819" s="39">
        <f aca="true" t="shared" si="306" ref="H819:M819">H823</f>
        <v>100</v>
      </c>
      <c r="I819" s="39">
        <f t="shared" si="306"/>
        <v>0</v>
      </c>
      <c r="J819" s="39">
        <f t="shared" si="306"/>
        <v>100</v>
      </c>
      <c r="K819" s="39">
        <f t="shared" si="306"/>
        <v>100</v>
      </c>
      <c r="L819" s="39">
        <f t="shared" si="306"/>
        <v>0</v>
      </c>
      <c r="M819" s="39">
        <f t="shared" si="306"/>
        <v>100</v>
      </c>
    </row>
    <row r="820" spans="2:13" ht="14.25">
      <c r="B820" s="114" t="s">
        <v>103</v>
      </c>
      <c r="C820" s="38" t="s">
        <v>98</v>
      </c>
      <c r="D820" s="38"/>
      <c r="E820" s="81"/>
      <c r="F820" s="38"/>
      <c r="G820" s="38" t="s">
        <v>92</v>
      </c>
      <c r="H820" s="39">
        <f aca="true" t="shared" si="307" ref="H820:M820">H828</f>
        <v>100</v>
      </c>
      <c r="I820" s="39">
        <f t="shared" si="307"/>
        <v>0</v>
      </c>
      <c r="J820" s="39">
        <f t="shared" si="307"/>
        <v>100</v>
      </c>
      <c r="K820" s="39">
        <f t="shared" si="307"/>
        <v>100</v>
      </c>
      <c r="L820" s="39">
        <f t="shared" si="307"/>
        <v>0</v>
      </c>
      <c r="M820" s="39">
        <f t="shared" si="307"/>
        <v>100</v>
      </c>
    </row>
    <row r="821" spans="2:13" ht="14.25">
      <c r="B821" s="114" t="s">
        <v>104</v>
      </c>
      <c r="C821" s="38" t="s">
        <v>98</v>
      </c>
      <c r="D821" s="38"/>
      <c r="E821" s="81"/>
      <c r="F821" s="38"/>
      <c r="G821" s="38" t="s">
        <v>93</v>
      </c>
      <c r="H821" s="39">
        <v>0</v>
      </c>
      <c r="I821" s="39">
        <v>0</v>
      </c>
      <c r="J821" s="39">
        <v>0</v>
      </c>
      <c r="K821" s="39">
        <v>0</v>
      </c>
      <c r="L821" s="39">
        <v>0</v>
      </c>
      <c r="M821" s="39">
        <v>0</v>
      </c>
    </row>
    <row r="822" spans="2:13" ht="14.25">
      <c r="B822" s="114" t="s">
        <v>524</v>
      </c>
      <c r="C822" s="38" t="s">
        <v>98</v>
      </c>
      <c r="D822" s="38"/>
      <c r="E822" s="81"/>
      <c r="F822" s="38"/>
      <c r="G822" s="38" t="s">
        <v>525</v>
      </c>
      <c r="H822" s="39">
        <v>0</v>
      </c>
      <c r="I822" s="39">
        <v>0</v>
      </c>
      <c r="J822" s="39">
        <v>0</v>
      </c>
      <c r="K822" s="39">
        <v>0</v>
      </c>
      <c r="L822" s="39">
        <v>0</v>
      </c>
      <c r="M822" s="39">
        <v>0</v>
      </c>
    </row>
    <row r="823" spans="2:13" ht="28.5">
      <c r="B823" s="57" t="s">
        <v>346</v>
      </c>
      <c r="C823" s="38" t="s">
        <v>98</v>
      </c>
      <c r="D823" s="38" t="s">
        <v>59</v>
      </c>
      <c r="E823" s="81"/>
      <c r="F823" s="38"/>
      <c r="G823" s="38"/>
      <c r="H823" s="39">
        <f aca="true" t="shared" si="308" ref="H823:M827">H824</f>
        <v>100</v>
      </c>
      <c r="I823" s="39">
        <f t="shared" si="308"/>
        <v>0</v>
      </c>
      <c r="J823" s="39">
        <f t="shared" si="308"/>
        <v>100</v>
      </c>
      <c r="K823" s="39">
        <f t="shared" si="308"/>
        <v>100</v>
      </c>
      <c r="L823" s="39">
        <f t="shared" si="308"/>
        <v>0</v>
      </c>
      <c r="M823" s="39">
        <f t="shared" si="308"/>
        <v>100</v>
      </c>
    </row>
    <row r="824" spans="2:13" ht="23.25" customHeight="1">
      <c r="B824" s="87" t="s">
        <v>34</v>
      </c>
      <c r="C824" s="21" t="s">
        <v>98</v>
      </c>
      <c r="D824" s="21" t="s">
        <v>59</v>
      </c>
      <c r="E824" s="79" t="s">
        <v>223</v>
      </c>
      <c r="F824" s="38"/>
      <c r="G824" s="38"/>
      <c r="H824" s="22">
        <f t="shared" si="308"/>
        <v>100</v>
      </c>
      <c r="I824" s="22">
        <f t="shared" si="308"/>
        <v>0</v>
      </c>
      <c r="J824" s="22">
        <f t="shared" si="308"/>
        <v>100</v>
      </c>
      <c r="K824" s="22">
        <f t="shared" si="308"/>
        <v>100</v>
      </c>
      <c r="L824" s="22">
        <f t="shared" si="308"/>
        <v>0</v>
      </c>
      <c r="M824" s="22">
        <f t="shared" si="308"/>
        <v>100</v>
      </c>
    </row>
    <row r="825" spans="2:13" ht="60">
      <c r="B825" s="87" t="s">
        <v>31</v>
      </c>
      <c r="C825" s="21" t="s">
        <v>98</v>
      </c>
      <c r="D825" s="21" t="s">
        <v>59</v>
      </c>
      <c r="E825" s="79" t="s">
        <v>260</v>
      </c>
      <c r="F825" s="21"/>
      <c r="G825" s="21"/>
      <c r="H825" s="22">
        <f t="shared" si="308"/>
        <v>100</v>
      </c>
      <c r="I825" s="22">
        <f t="shared" si="308"/>
        <v>0</v>
      </c>
      <c r="J825" s="22">
        <f t="shared" si="308"/>
        <v>100</v>
      </c>
      <c r="K825" s="22">
        <f t="shared" si="308"/>
        <v>100</v>
      </c>
      <c r="L825" s="22">
        <f t="shared" si="308"/>
        <v>0</v>
      </c>
      <c r="M825" s="22">
        <f t="shared" si="308"/>
        <v>100</v>
      </c>
    </row>
    <row r="826" spans="2:13" ht="30">
      <c r="B826" s="87" t="s">
        <v>164</v>
      </c>
      <c r="C826" s="21" t="s">
        <v>98</v>
      </c>
      <c r="D826" s="21" t="s">
        <v>59</v>
      </c>
      <c r="E826" s="21" t="s">
        <v>260</v>
      </c>
      <c r="F826" s="21" t="s">
        <v>147</v>
      </c>
      <c r="G826" s="21"/>
      <c r="H826" s="22">
        <f t="shared" si="308"/>
        <v>100</v>
      </c>
      <c r="I826" s="22">
        <f t="shared" si="308"/>
        <v>0</v>
      </c>
      <c r="J826" s="22">
        <f t="shared" si="308"/>
        <v>100</v>
      </c>
      <c r="K826" s="22">
        <f t="shared" si="308"/>
        <v>100</v>
      </c>
      <c r="L826" s="22">
        <f t="shared" si="308"/>
        <v>0</v>
      </c>
      <c r="M826" s="22">
        <f t="shared" si="308"/>
        <v>100</v>
      </c>
    </row>
    <row r="827" spans="2:13" ht="15">
      <c r="B827" s="87" t="s">
        <v>149</v>
      </c>
      <c r="C827" s="21" t="s">
        <v>98</v>
      </c>
      <c r="D827" s="21" t="s">
        <v>59</v>
      </c>
      <c r="E827" s="21" t="s">
        <v>260</v>
      </c>
      <c r="F827" s="21" t="s">
        <v>148</v>
      </c>
      <c r="G827" s="21"/>
      <c r="H827" s="22">
        <f t="shared" si="308"/>
        <v>100</v>
      </c>
      <c r="I827" s="22">
        <f t="shared" si="308"/>
        <v>0</v>
      </c>
      <c r="J827" s="22">
        <f t="shared" si="308"/>
        <v>100</v>
      </c>
      <c r="K827" s="22">
        <f t="shared" si="308"/>
        <v>100</v>
      </c>
      <c r="L827" s="22">
        <f t="shared" si="308"/>
        <v>0</v>
      </c>
      <c r="M827" s="22">
        <f t="shared" si="308"/>
        <v>100</v>
      </c>
    </row>
    <row r="828" spans="2:13" ht="15">
      <c r="B828" s="89" t="s">
        <v>103</v>
      </c>
      <c r="C828" s="23" t="s">
        <v>98</v>
      </c>
      <c r="D828" s="23" t="s">
        <v>59</v>
      </c>
      <c r="E828" s="23" t="s">
        <v>260</v>
      </c>
      <c r="F828" s="23" t="s">
        <v>148</v>
      </c>
      <c r="G828" s="23" t="s">
        <v>92</v>
      </c>
      <c r="H828" s="24">
        <f>'вед.прил 9'!I896</f>
        <v>100</v>
      </c>
      <c r="I828" s="24">
        <f>'вед.прил 9'!J896</f>
        <v>0</v>
      </c>
      <c r="J828" s="24">
        <f>'вед.прил 9'!K896</f>
        <v>100</v>
      </c>
      <c r="K828" s="24">
        <f>'вед.прил 9'!L896</f>
        <v>100</v>
      </c>
      <c r="L828" s="45">
        <f>'вед.прил 9'!M896</f>
        <v>0</v>
      </c>
      <c r="M828" s="45">
        <f>'вед.прил 9'!T896</f>
        <v>100</v>
      </c>
    </row>
    <row r="829" spans="2:13" ht="15">
      <c r="B829" s="114" t="s">
        <v>143</v>
      </c>
      <c r="C829" s="82"/>
      <c r="D829" s="82"/>
      <c r="E829" s="82"/>
      <c r="F829" s="82"/>
      <c r="G829" s="82"/>
      <c r="H829" s="27">
        <f aca="true" t="shared" si="309" ref="H829:M832">H7+H184+H259+H439+H646+H718+H787+H819</f>
        <v>1061684.5</v>
      </c>
      <c r="I829" s="27">
        <f t="shared" si="309"/>
        <v>21934.000000000004</v>
      </c>
      <c r="J829" s="27">
        <f t="shared" si="309"/>
        <v>1083618.5</v>
      </c>
      <c r="K829" s="27">
        <f t="shared" si="309"/>
        <v>1060553.5</v>
      </c>
      <c r="L829" s="27">
        <f t="shared" si="309"/>
        <v>0</v>
      </c>
      <c r="M829" s="27">
        <f t="shared" si="309"/>
        <v>1060553.5</v>
      </c>
    </row>
    <row r="830" spans="2:13" ht="15">
      <c r="B830" s="114" t="s">
        <v>103</v>
      </c>
      <c r="C830" s="82"/>
      <c r="D830" s="82"/>
      <c r="E830" s="82"/>
      <c r="F830" s="82"/>
      <c r="G830" s="112" t="s">
        <v>92</v>
      </c>
      <c r="H830" s="27">
        <f t="shared" si="309"/>
        <v>462677.60000000003</v>
      </c>
      <c r="I830" s="27">
        <f t="shared" si="309"/>
        <v>1770.3</v>
      </c>
      <c r="J830" s="27">
        <f t="shared" si="309"/>
        <v>464447.9000000001</v>
      </c>
      <c r="K830" s="27">
        <f t="shared" si="309"/>
        <v>463834.3</v>
      </c>
      <c r="L830" s="27">
        <f t="shared" si="309"/>
        <v>0</v>
      </c>
      <c r="M830" s="27">
        <f t="shared" si="309"/>
        <v>463834.3</v>
      </c>
    </row>
    <row r="831" spans="2:13" ht="15">
      <c r="B831" s="114" t="s">
        <v>104</v>
      </c>
      <c r="C831" s="82"/>
      <c r="D831" s="82"/>
      <c r="E831" s="82"/>
      <c r="F831" s="82"/>
      <c r="G831" s="112" t="s">
        <v>93</v>
      </c>
      <c r="H831" s="27">
        <f t="shared" si="309"/>
        <v>527603.3</v>
      </c>
      <c r="I831" s="27">
        <f t="shared" si="309"/>
        <v>20163.699999999997</v>
      </c>
      <c r="J831" s="27">
        <f t="shared" si="309"/>
        <v>547767</v>
      </c>
      <c r="K831" s="27">
        <f t="shared" si="309"/>
        <v>534925.2999999999</v>
      </c>
      <c r="L831" s="27">
        <f t="shared" si="309"/>
        <v>0</v>
      </c>
      <c r="M831" s="27">
        <f t="shared" si="309"/>
        <v>534925.2999999999</v>
      </c>
    </row>
    <row r="832" spans="2:13" ht="18" customHeight="1">
      <c r="B832" s="111" t="s">
        <v>524</v>
      </c>
      <c r="C832" s="111"/>
      <c r="D832" s="111"/>
      <c r="E832" s="111"/>
      <c r="F832" s="111"/>
      <c r="G832" s="113">
        <v>3</v>
      </c>
      <c r="H832" s="27">
        <f t="shared" si="309"/>
        <v>71403.6</v>
      </c>
      <c r="I832" s="27">
        <f t="shared" si="309"/>
        <v>0</v>
      </c>
      <c r="J832" s="27">
        <f t="shared" si="309"/>
        <v>71403.6</v>
      </c>
      <c r="K832" s="27">
        <f t="shared" si="309"/>
        <v>61793.9</v>
      </c>
      <c r="L832" s="27">
        <f t="shared" si="309"/>
        <v>0</v>
      </c>
      <c r="M832" s="27">
        <f t="shared" si="309"/>
        <v>61793.9</v>
      </c>
    </row>
    <row r="833" spans="2:10" ht="12.75">
      <c r="B833" s="147"/>
      <c r="C833" s="147"/>
      <c r="D833" s="147"/>
      <c r="E833" s="147"/>
      <c r="F833" s="147"/>
      <c r="G833" s="147"/>
      <c r="H833" s="147"/>
      <c r="I833" s="101"/>
      <c r="J833" s="101"/>
    </row>
    <row r="834" spans="2:10" ht="12.75">
      <c r="B834" s="147"/>
      <c r="C834" s="147"/>
      <c r="D834" s="147"/>
      <c r="E834" s="147"/>
      <c r="F834" s="147"/>
      <c r="G834" s="147"/>
      <c r="H834" s="147"/>
      <c r="I834" s="101"/>
      <c r="J834" s="101"/>
    </row>
    <row r="835" spans="2:10" ht="12.75">
      <c r="B835" s="147"/>
      <c r="C835" s="147"/>
      <c r="D835" s="147"/>
      <c r="E835" s="147"/>
      <c r="F835" s="147"/>
      <c r="G835" s="147"/>
      <c r="H835" s="147"/>
      <c r="I835" s="101"/>
      <c r="J835" s="101"/>
    </row>
    <row r="836" spans="2:10" ht="12.75">
      <c r="B836" s="147"/>
      <c r="C836" s="147"/>
      <c r="D836" s="147"/>
      <c r="E836" s="147"/>
      <c r="F836" s="147"/>
      <c r="G836" s="147"/>
      <c r="H836" s="147"/>
      <c r="I836" s="101"/>
      <c r="J836" s="101"/>
    </row>
    <row r="837" spans="2:10" ht="12.75">
      <c r="B837" s="147"/>
      <c r="C837" s="147"/>
      <c r="D837" s="147"/>
      <c r="E837" s="147"/>
      <c r="F837" s="147"/>
      <c r="G837" s="147"/>
      <c r="H837" s="147"/>
      <c r="I837" s="101"/>
      <c r="J837" s="101"/>
    </row>
    <row r="838" spans="2:10" ht="12.75">
      <c r="B838" s="147"/>
      <c r="C838" s="147"/>
      <c r="D838" s="147"/>
      <c r="E838" s="147"/>
      <c r="F838" s="147"/>
      <c r="G838" s="147"/>
      <c r="H838" s="147"/>
      <c r="I838" s="101"/>
      <c r="J838" s="101"/>
    </row>
    <row r="839" spans="2:10" ht="12.75">
      <c r="B839" s="147"/>
      <c r="C839" s="147"/>
      <c r="D839" s="147"/>
      <c r="E839" s="147"/>
      <c r="F839" s="147"/>
      <c r="G839" s="147"/>
      <c r="H839" s="147"/>
      <c r="I839" s="101"/>
      <c r="J839" s="101"/>
    </row>
    <row r="840" spans="2:10" ht="12.75">
      <c r="B840" s="147"/>
      <c r="C840" s="147"/>
      <c r="D840" s="147"/>
      <c r="E840" s="147"/>
      <c r="F840" s="147"/>
      <c r="G840" s="147"/>
      <c r="H840" s="147"/>
      <c r="I840" s="101"/>
      <c r="J840" s="101"/>
    </row>
    <row r="841" spans="2:10" ht="12.75">
      <c r="B841" s="147"/>
      <c r="C841" s="147"/>
      <c r="D841" s="147"/>
      <c r="E841" s="147"/>
      <c r="F841" s="147"/>
      <c r="G841" s="147"/>
      <c r="H841" s="147"/>
      <c r="I841" s="101"/>
      <c r="J841" s="101"/>
    </row>
    <row r="842" spans="2:10" ht="12.75">
      <c r="B842" s="147"/>
      <c r="C842" s="147"/>
      <c r="D842" s="147"/>
      <c r="E842" s="147"/>
      <c r="F842" s="147"/>
      <c r="G842" s="147"/>
      <c r="H842" s="147"/>
      <c r="I842" s="101"/>
      <c r="J842" s="101"/>
    </row>
    <row r="843" spans="2:10" ht="12.75">
      <c r="B843" s="147"/>
      <c r="C843" s="147"/>
      <c r="D843" s="147"/>
      <c r="E843" s="147"/>
      <c r="F843" s="147"/>
      <c r="G843" s="147"/>
      <c r="H843" s="147"/>
      <c r="I843" s="101"/>
      <c r="J843" s="101"/>
    </row>
    <row r="844" spans="2:10" ht="12.75">
      <c r="B844" s="147"/>
      <c r="C844" s="147"/>
      <c r="D844" s="147"/>
      <c r="E844" s="147"/>
      <c r="F844" s="147"/>
      <c r="G844" s="147"/>
      <c r="H844" s="147"/>
      <c r="I844" s="101"/>
      <c r="J844" s="101"/>
    </row>
    <row r="845" spans="2:10" ht="12.75">
      <c r="B845" s="147"/>
      <c r="C845" s="147"/>
      <c r="D845" s="147"/>
      <c r="E845" s="147"/>
      <c r="F845" s="147"/>
      <c r="G845" s="147"/>
      <c r="H845" s="147"/>
      <c r="I845" s="101"/>
      <c r="J845" s="101"/>
    </row>
    <row r="846" spans="2:10" ht="12.75">
      <c r="B846" s="147"/>
      <c r="C846" s="147"/>
      <c r="D846" s="147"/>
      <c r="E846" s="147"/>
      <c r="F846" s="147"/>
      <c r="G846" s="147"/>
      <c r="H846" s="147"/>
      <c r="I846" s="101"/>
      <c r="J846" s="101"/>
    </row>
    <row r="847" spans="2:10" ht="12.75">
      <c r="B847" s="147"/>
      <c r="C847" s="147"/>
      <c r="D847" s="147"/>
      <c r="E847" s="147"/>
      <c r="F847" s="147"/>
      <c r="G847" s="147"/>
      <c r="H847" s="147"/>
      <c r="I847" s="101"/>
      <c r="J847" s="101"/>
    </row>
    <row r="848" spans="2:10" ht="12.75">
      <c r="B848" s="147"/>
      <c r="C848" s="147"/>
      <c r="D848" s="147"/>
      <c r="E848" s="147"/>
      <c r="F848" s="147"/>
      <c r="G848" s="147"/>
      <c r="H848" s="147"/>
      <c r="I848" s="101"/>
      <c r="J848" s="101"/>
    </row>
    <row r="849" spans="2:10" ht="12.75">
      <c r="B849" s="147"/>
      <c r="C849" s="147"/>
      <c r="D849" s="147"/>
      <c r="E849" s="147"/>
      <c r="F849" s="147"/>
      <c r="G849" s="147"/>
      <c r="H849" s="147"/>
      <c r="I849" s="101"/>
      <c r="J849" s="101"/>
    </row>
    <row r="850" spans="2:10" ht="12.75">
      <c r="B850" s="147"/>
      <c r="C850" s="147"/>
      <c r="D850" s="147"/>
      <c r="E850" s="147"/>
      <c r="F850" s="147"/>
      <c r="G850" s="147"/>
      <c r="H850" s="147"/>
      <c r="I850" s="101"/>
      <c r="J850" s="101"/>
    </row>
    <row r="851" spans="2:10" ht="12.75">
      <c r="B851" s="147"/>
      <c r="C851" s="147"/>
      <c r="D851" s="147"/>
      <c r="E851" s="147"/>
      <c r="F851" s="147"/>
      <c r="G851" s="147"/>
      <c r="H851" s="147"/>
      <c r="I851" s="101"/>
      <c r="J851" s="101"/>
    </row>
    <row r="852" spans="2:10" ht="12.75">
      <c r="B852" s="147"/>
      <c r="C852" s="147"/>
      <c r="D852" s="147"/>
      <c r="E852" s="147"/>
      <c r="F852" s="147"/>
      <c r="G852" s="147"/>
      <c r="H852" s="147"/>
      <c r="I852" s="101"/>
      <c r="J852" s="101"/>
    </row>
    <row r="853" spans="2:10" ht="12.75">
      <c r="B853" s="147"/>
      <c r="C853" s="147"/>
      <c r="D853" s="147"/>
      <c r="E853" s="147"/>
      <c r="F853" s="147"/>
      <c r="G853" s="147"/>
      <c r="H853" s="147"/>
      <c r="I853" s="101"/>
      <c r="J853" s="101"/>
    </row>
    <row r="854" spans="2:10" ht="12.75">
      <c r="B854" s="147"/>
      <c r="C854" s="147"/>
      <c r="D854" s="147"/>
      <c r="E854" s="147"/>
      <c r="F854" s="147"/>
      <c r="G854" s="147"/>
      <c r="H854" s="147"/>
      <c r="I854" s="101"/>
      <c r="J854" s="101"/>
    </row>
    <row r="855" spans="2:10" ht="12.75">
      <c r="B855" s="147"/>
      <c r="C855" s="147"/>
      <c r="D855" s="147"/>
      <c r="E855" s="147"/>
      <c r="F855" s="147"/>
      <c r="G855" s="147"/>
      <c r="H855" s="147"/>
      <c r="I855" s="101"/>
      <c r="J855" s="101"/>
    </row>
    <row r="856" spans="3:10" ht="12.75">
      <c r="C856" s="84"/>
      <c r="D856" s="84"/>
      <c r="E856" s="84"/>
      <c r="F856" s="84"/>
      <c r="G856" s="84"/>
      <c r="H856" s="85"/>
      <c r="I856" s="85"/>
      <c r="J856" s="85"/>
    </row>
    <row r="857" spans="3:10" ht="12.75">
      <c r="C857" s="84"/>
      <c r="D857" s="84"/>
      <c r="E857" s="84"/>
      <c r="F857" s="84"/>
      <c r="G857" s="84"/>
      <c r="H857" s="85"/>
      <c r="I857" s="85"/>
      <c r="J857" s="85"/>
    </row>
    <row r="858" spans="3:10" ht="12.75">
      <c r="C858" s="84"/>
      <c r="D858" s="84"/>
      <c r="E858" s="84"/>
      <c r="F858" s="84"/>
      <c r="G858" s="84"/>
      <c r="H858" s="85"/>
      <c r="I858" s="85"/>
      <c r="J858" s="85"/>
    </row>
    <row r="859" spans="3:10" ht="12.75">
      <c r="C859" s="84"/>
      <c r="D859" s="84"/>
      <c r="E859" s="84"/>
      <c r="F859" s="84"/>
      <c r="G859" s="84"/>
      <c r="H859" s="85"/>
      <c r="I859" s="85"/>
      <c r="J859" s="85"/>
    </row>
    <row r="860" spans="3:10" ht="12.75">
      <c r="C860" s="84"/>
      <c r="D860" s="84"/>
      <c r="E860" s="84"/>
      <c r="F860" s="84"/>
      <c r="G860" s="84"/>
      <c r="H860" s="85"/>
      <c r="I860" s="85"/>
      <c r="J860" s="85"/>
    </row>
    <row r="861" spans="3:10" ht="12.75">
      <c r="C861" s="84"/>
      <c r="D861" s="84"/>
      <c r="E861" s="84"/>
      <c r="F861" s="84"/>
      <c r="G861" s="84"/>
      <c r="H861" s="85"/>
      <c r="I861" s="85"/>
      <c r="J861" s="85"/>
    </row>
    <row r="862" spans="3:10" ht="12.75">
      <c r="C862" s="84"/>
      <c r="D862" s="84"/>
      <c r="E862" s="84"/>
      <c r="F862" s="84"/>
      <c r="G862" s="84"/>
      <c r="H862" s="85"/>
      <c r="I862" s="85"/>
      <c r="J862" s="85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</sheetData>
  <sheetProtection/>
  <mergeCells count="12">
    <mergeCell ref="H4:J5"/>
    <mergeCell ref="K4:M5"/>
    <mergeCell ref="B833:H855"/>
    <mergeCell ref="B1:D1"/>
    <mergeCell ref="G4:G6"/>
    <mergeCell ref="B4:B6"/>
    <mergeCell ref="C4:C6"/>
    <mergeCell ref="D4:D6"/>
    <mergeCell ref="B2:M2"/>
    <mergeCell ref="J1:M1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66"/>
  <sheetViews>
    <sheetView tabSelected="1" view="pageBreakPreview" zoomScaleSheetLayoutView="100" zoomScalePageLayoutView="0" workbookViewId="0" topLeftCell="A1">
      <selection activeCell="A376" sqref="A376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5" t="s">
        <v>554</v>
      </c>
      <c r="L1" s="165"/>
      <c r="M1" s="165"/>
      <c r="N1" s="165"/>
      <c r="O1" s="165"/>
      <c r="P1" s="165"/>
      <c r="Q1" s="165"/>
      <c r="R1" s="165"/>
      <c r="S1" s="165"/>
      <c r="T1" s="165"/>
    </row>
    <row r="2" spans="1:11" ht="28.5" customHeight="1" hidden="1">
      <c r="A2" s="28"/>
      <c r="B2" s="29"/>
      <c r="C2" s="29"/>
      <c r="E2" s="162"/>
      <c r="F2" s="162"/>
      <c r="G2" s="162"/>
      <c r="H2" s="162"/>
      <c r="I2" s="162"/>
      <c r="J2" s="102"/>
      <c r="K2" s="102"/>
    </row>
    <row r="3" spans="1:20" ht="20.25" customHeight="1">
      <c r="A3" s="166" t="s">
        <v>440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63" t="s">
        <v>44</v>
      </c>
      <c r="B5" s="160" t="s">
        <v>82</v>
      </c>
      <c r="C5" s="160" t="s">
        <v>152</v>
      </c>
      <c r="D5" s="160" t="s">
        <v>69</v>
      </c>
      <c r="E5" s="160" t="s">
        <v>153</v>
      </c>
      <c r="F5" s="160" t="s">
        <v>70</v>
      </c>
      <c r="G5" s="160" t="s">
        <v>90</v>
      </c>
      <c r="H5" s="36" t="s">
        <v>91</v>
      </c>
      <c r="I5" s="167" t="s">
        <v>367</v>
      </c>
      <c r="J5" s="168"/>
      <c r="K5" s="169"/>
      <c r="L5" s="167" t="s">
        <v>442</v>
      </c>
      <c r="M5" s="168"/>
      <c r="N5" s="168"/>
      <c r="O5" s="168"/>
      <c r="P5" s="168"/>
      <c r="Q5" s="168"/>
      <c r="R5" s="168"/>
      <c r="S5" s="168"/>
      <c r="T5" s="169"/>
    </row>
    <row r="6" spans="1:20" s="37" customFormat="1" ht="42.75" customHeight="1">
      <c r="A6" s="164"/>
      <c r="B6" s="161"/>
      <c r="C6" s="161"/>
      <c r="D6" s="161"/>
      <c r="E6" s="161"/>
      <c r="F6" s="161"/>
      <c r="G6" s="161"/>
      <c r="H6" s="36"/>
      <c r="I6" s="39" t="s">
        <v>523</v>
      </c>
      <c r="J6" s="39" t="s">
        <v>520</v>
      </c>
      <c r="K6" s="39" t="s">
        <v>521</v>
      </c>
      <c r="L6" s="39" t="s">
        <v>523</v>
      </c>
      <c r="M6" s="39" t="s">
        <v>520</v>
      </c>
      <c r="N6" s="39" t="s">
        <v>521</v>
      </c>
      <c r="O6" s="109"/>
      <c r="P6" s="109"/>
      <c r="Q6" s="109"/>
      <c r="R6" s="109"/>
      <c r="S6" s="109"/>
      <c r="T6" s="39" t="s">
        <v>521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524</v>
      </c>
      <c r="B10" s="38" t="s">
        <v>84</v>
      </c>
      <c r="C10" s="38"/>
      <c r="D10" s="38"/>
      <c r="E10" s="38"/>
      <c r="F10" s="38"/>
      <c r="G10" s="38" t="s">
        <v>525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524</v>
      </c>
      <c r="B38" s="38" t="s">
        <v>85</v>
      </c>
      <c r="C38" s="38"/>
      <c r="D38" s="38"/>
      <c r="E38" s="38"/>
      <c r="F38" s="38"/>
      <c r="G38" s="38" t="s">
        <v>525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7"/>
      <c r="O42" s="127"/>
      <c r="P42" s="127"/>
      <c r="Q42" s="127"/>
      <c r="R42" s="127"/>
      <c r="S42" s="127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7"/>
      <c r="O43" s="127"/>
      <c r="P43" s="127"/>
      <c r="Q43" s="127"/>
      <c r="R43" s="127"/>
      <c r="S43" s="127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7"/>
      <c r="O44" s="127"/>
      <c r="P44" s="127"/>
      <c r="Q44" s="127"/>
      <c r="R44" s="127"/>
      <c r="S44" s="127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524</v>
      </c>
      <c r="B52" s="38" t="s">
        <v>86</v>
      </c>
      <c r="C52" s="38"/>
      <c r="D52" s="38"/>
      <c r="E52" s="38"/>
      <c r="F52" s="21"/>
      <c r="G52" s="38" t="s">
        <v>525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377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391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443</v>
      </c>
      <c r="B75" s="21" t="s">
        <v>86</v>
      </c>
      <c r="C75" s="21" t="s">
        <v>66</v>
      </c>
      <c r="D75" s="21" t="s">
        <v>59</v>
      </c>
      <c r="E75" s="21" t="s">
        <v>444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445</v>
      </c>
      <c r="B76" s="21" t="s">
        <v>86</v>
      </c>
      <c r="C76" s="21" t="s">
        <v>66</v>
      </c>
      <c r="D76" s="21" t="s">
        <v>59</v>
      </c>
      <c r="E76" s="21" t="s">
        <v>446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447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447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447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447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391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8"/>
      <c r="R97" s="128"/>
      <c r="S97" s="128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509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524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525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526</v>
      </c>
      <c r="B119" s="23" t="s">
        <v>86</v>
      </c>
      <c r="C119" s="21" t="s">
        <v>66</v>
      </c>
      <c r="D119" s="21" t="s">
        <v>65</v>
      </c>
      <c r="E119" s="21" t="s">
        <v>527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528</v>
      </c>
      <c r="B120" s="23" t="s">
        <v>86</v>
      </c>
      <c r="C120" s="21" t="s">
        <v>66</v>
      </c>
      <c r="D120" s="21" t="s">
        <v>65</v>
      </c>
      <c r="E120" s="21" t="s">
        <v>529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529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529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5" t="s">
        <v>104</v>
      </c>
      <c r="B123" s="23" t="s">
        <v>86</v>
      </c>
      <c r="C123" s="23" t="s">
        <v>66</v>
      </c>
      <c r="D123" s="23" t="s">
        <v>65</v>
      </c>
      <c r="E123" s="23" t="s">
        <v>529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417</v>
      </c>
      <c r="B131" s="21" t="s">
        <v>86</v>
      </c>
      <c r="C131" s="21" t="s">
        <v>66</v>
      </c>
      <c r="D131" s="21" t="s">
        <v>65</v>
      </c>
      <c r="E131" s="21" t="s">
        <v>421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511</v>
      </c>
      <c r="B132" s="21" t="s">
        <v>86</v>
      </c>
      <c r="C132" s="21" t="s">
        <v>66</v>
      </c>
      <c r="D132" s="21" t="s">
        <v>65</v>
      </c>
      <c r="E132" s="21" t="s">
        <v>510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510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510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510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510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524</v>
      </c>
      <c r="B137" s="23" t="s">
        <v>86</v>
      </c>
      <c r="C137" s="23" t="s">
        <v>66</v>
      </c>
      <c r="D137" s="23" t="s">
        <v>65</v>
      </c>
      <c r="E137" s="23" t="s">
        <v>510</v>
      </c>
      <c r="F137" s="23" t="s">
        <v>117</v>
      </c>
      <c r="G137" s="23" t="s">
        <v>525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549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384</v>
      </c>
      <c r="B144" s="21" t="s">
        <v>86</v>
      </c>
      <c r="C144" s="21" t="s">
        <v>66</v>
      </c>
      <c r="D144" s="21" t="s">
        <v>65</v>
      </c>
      <c r="E144" s="21" t="s">
        <v>385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386</v>
      </c>
      <c r="B145" s="21" t="s">
        <v>86</v>
      </c>
      <c r="C145" s="21" t="s">
        <v>66</v>
      </c>
      <c r="D145" s="21" t="s">
        <v>65</v>
      </c>
      <c r="E145" s="21" t="s">
        <v>387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388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388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388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388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389</v>
      </c>
      <c r="B150" s="21" t="s">
        <v>86</v>
      </c>
      <c r="C150" s="21" t="s">
        <v>66</v>
      </c>
      <c r="D150" s="21" t="s">
        <v>65</v>
      </c>
      <c r="E150" s="21" t="s">
        <v>390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390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390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390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390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422</v>
      </c>
      <c r="B156" s="21" t="s">
        <v>86</v>
      </c>
      <c r="C156" s="21" t="s">
        <v>66</v>
      </c>
      <c r="D156" s="21" t="s">
        <v>65</v>
      </c>
      <c r="E156" s="47" t="s">
        <v>439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439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439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439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524</v>
      </c>
      <c r="B160" s="23" t="s">
        <v>86</v>
      </c>
      <c r="C160" s="23" t="s">
        <v>66</v>
      </c>
      <c r="D160" s="23" t="s">
        <v>65</v>
      </c>
      <c r="E160" s="48" t="s">
        <v>439</v>
      </c>
      <c r="F160" s="23" t="s">
        <v>117</v>
      </c>
      <c r="G160" s="23" t="s">
        <v>525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391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417</v>
      </c>
      <c r="B168" s="21" t="s">
        <v>86</v>
      </c>
      <c r="C168" s="21" t="s">
        <v>66</v>
      </c>
      <c r="D168" s="21" t="s">
        <v>60</v>
      </c>
      <c r="E168" s="21" t="s">
        <v>418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419</v>
      </c>
      <c r="B169" s="21" t="s">
        <v>86</v>
      </c>
      <c r="C169" s="21" t="s">
        <v>66</v>
      </c>
      <c r="D169" s="21" t="s">
        <v>60</v>
      </c>
      <c r="E169" s="21" t="s">
        <v>420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420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420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420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420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392</v>
      </c>
      <c r="B174" s="21" t="s">
        <v>86</v>
      </c>
      <c r="C174" s="21" t="s">
        <v>66</v>
      </c>
      <c r="D174" s="21" t="s">
        <v>60</v>
      </c>
      <c r="E174" s="21" t="s">
        <v>393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394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395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395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395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395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448</v>
      </c>
      <c r="B180" s="21" t="s">
        <v>86</v>
      </c>
      <c r="C180" s="21" t="s">
        <v>66</v>
      </c>
      <c r="D180" s="21" t="s">
        <v>60</v>
      </c>
      <c r="E180" s="21" t="s">
        <v>449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450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450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450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450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450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450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451</v>
      </c>
      <c r="B187" s="21" t="s">
        <v>86</v>
      </c>
      <c r="C187" s="21" t="s">
        <v>66</v>
      </c>
      <c r="D187" s="21" t="s">
        <v>60</v>
      </c>
      <c r="E187" s="21" t="s">
        <v>450</v>
      </c>
      <c r="F187" s="21" t="s">
        <v>452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450</v>
      </c>
      <c r="F188" s="23" t="s">
        <v>452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450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450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450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391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1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59745.8</v>
      </c>
      <c r="J244" s="39">
        <f>J248+J279+J307+J265</f>
        <v>636.2</v>
      </c>
      <c r="K244" s="39">
        <f>K248+K279+K307+K265</f>
        <v>60382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44556.700000000004</v>
      </c>
      <c r="J246" s="39">
        <f>J318+J286+J290+J311</f>
        <v>636.2</v>
      </c>
      <c r="K246" s="39">
        <f>K318+K286+K290+K311</f>
        <v>45192.9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524</v>
      </c>
      <c r="B247" s="38" t="s">
        <v>87</v>
      </c>
      <c r="C247" s="38"/>
      <c r="D247" s="38"/>
      <c r="E247" s="38"/>
      <c r="F247" s="38"/>
      <c r="G247" s="38" t="s">
        <v>525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14303</v>
      </c>
      <c r="J279" s="39">
        <f>J280+J300</f>
        <v>636.2</v>
      </c>
      <c r="K279" s="39">
        <f>K280+K300</f>
        <v>14939.199999999999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14103</v>
      </c>
      <c r="J280" s="39">
        <f>J295+J281</f>
        <v>636.2</v>
      </c>
      <c r="K280" s="39">
        <f>K295+K281</f>
        <v>14739.199999999999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371</v>
      </c>
      <c r="B281" s="21" t="s">
        <v>87</v>
      </c>
      <c r="C281" s="21" t="s">
        <v>64</v>
      </c>
      <c r="D281" s="21" t="s">
        <v>59</v>
      </c>
      <c r="E281" s="21" t="s">
        <v>372</v>
      </c>
      <c r="F281" s="21"/>
      <c r="G281" s="21"/>
      <c r="H281" s="21"/>
      <c r="I281" s="22">
        <f>I282</f>
        <v>11450</v>
      </c>
      <c r="J281" s="22">
        <f>J282</f>
        <v>636.2</v>
      </c>
      <c r="K281" s="22">
        <f>K282</f>
        <v>12086.199999999999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0" t="s">
        <v>507</v>
      </c>
      <c r="B282" s="21" t="s">
        <v>87</v>
      </c>
      <c r="C282" s="21" t="s">
        <v>64</v>
      </c>
      <c r="D282" s="21" t="s">
        <v>59</v>
      </c>
      <c r="E282" s="21" t="s">
        <v>373</v>
      </c>
      <c r="F282" s="21"/>
      <c r="G282" s="21"/>
      <c r="H282" s="21"/>
      <c r="I282" s="22">
        <f>I283+I287+I291</f>
        <v>11450</v>
      </c>
      <c r="J282" s="22">
        <f>J283+J287+J291</f>
        <v>636.2</v>
      </c>
      <c r="K282" s="22">
        <f>K283+K287+K291</f>
        <v>12086.199999999999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504</v>
      </c>
      <c r="B283" s="21" t="s">
        <v>87</v>
      </c>
      <c r="C283" s="21" t="s">
        <v>64</v>
      </c>
      <c r="D283" s="21" t="s">
        <v>59</v>
      </c>
      <c r="E283" s="21" t="s">
        <v>374</v>
      </c>
      <c r="F283" s="21"/>
      <c r="G283" s="21"/>
      <c r="H283" s="21"/>
      <c r="I283" s="22">
        <f aca="true" t="shared" si="57" ref="I283:M285">I284</f>
        <v>4463.3</v>
      </c>
      <c r="J283" s="22">
        <f t="shared" si="57"/>
        <v>636.2</v>
      </c>
      <c r="K283" s="22">
        <f t="shared" si="57"/>
        <v>5099.5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374</v>
      </c>
      <c r="F284" s="21" t="s">
        <v>139</v>
      </c>
      <c r="G284" s="21"/>
      <c r="H284" s="21"/>
      <c r="I284" s="22">
        <f t="shared" si="57"/>
        <v>4463.3</v>
      </c>
      <c r="J284" s="22">
        <f t="shared" si="57"/>
        <v>636.2</v>
      </c>
      <c r="K284" s="22">
        <f t="shared" si="57"/>
        <v>5099.5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374</v>
      </c>
      <c r="F285" s="21" t="s">
        <v>32</v>
      </c>
      <c r="G285" s="21"/>
      <c r="H285" s="21"/>
      <c r="I285" s="22">
        <f t="shared" si="57"/>
        <v>4463.3</v>
      </c>
      <c r="J285" s="22">
        <f t="shared" si="57"/>
        <v>636.2</v>
      </c>
      <c r="K285" s="22">
        <f t="shared" si="57"/>
        <v>5099.5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374</v>
      </c>
      <c r="F286" s="23" t="s">
        <v>32</v>
      </c>
      <c r="G286" s="23" t="s">
        <v>93</v>
      </c>
      <c r="H286" s="21"/>
      <c r="I286" s="24">
        <v>4463.3</v>
      </c>
      <c r="J286" s="24">
        <v>636.2</v>
      </c>
      <c r="K286" s="24">
        <f>I286+J286</f>
        <v>5099.5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505</v>
      </c>
      <c r="B287" s="21" t="s">
        <v>87</v>
      </c>
      <c r="C287" s="21" t="s">
        <v>64</v>
      </c>
      <c r="D287" s="21" t="s">
        <v>59</v>
      </c>
      <c r="E287" s="21" t="s">
        <v>375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0</v>
      </c>
      <c r="K287" s="22">
        <f t="shared" si="58"/>
        <v>6893.9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375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0</v>
      </c>
      <c r="K288" s="22">
        <f t="shared" si="58"/>
        <v>6893.9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375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0</v>
      </c>
      <c r="K289" s="22">
        <f t="shared" si="58"/>
        <v>6893.9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375</v>
      </c>
      <c r="F290" s="23" t="s">
        <v>32</v>
      </c>
      <c r="G290" s="23" t="s">
        <v>93</v>
      </c>
      <c r="H290" s="21"/>
      <c r="I290" s="24">
        <v>6893.9</v>
      </c>
      <c r="J290" s="24">
        <v>0</v>
      </c>
      <c r="K290" s="24">
        <f>I290+J290</f>
        <v>6893.9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506</v>
      </c>
      <c r="B291" s="21" t="s">
        <v>87</v>
      </c>
      <c r="C291" s="21" t="s">
        <v>64</v>
      </c>
      <c r="D291" s="21" t="s">
        <v>59</v>
      </c>
      <c r="E291" s="21" t="s">
        <v>376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376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376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376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453</v>
      </c>
      <c r="B301" s="21" t="s">
        <v>87</v>
      </c>
      <c r="C301" s="21" t="s">
        <v>64</v>
      </c>
      <c r="D301" s="21" t="s">
        <v>65</v>
      </c>
      <c r="E301" s="21" t="s">
        <v>454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455</v>
      </c>
      <c r="B302" s="21" t="s">
        <v>87</v>
      </c>
      <c r="C302" s="21" t="s">
        <v>64</v>
      </c>
      <c r="D302" s="21" t="s">
        <v>65</v>
      </c>
      <c r="E302" s="21" t="s">
        <v>456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457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457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457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457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424</v>
      </c>
      <c r="B308" s="21" t="s">
        <v>87</v>
      </c>
      <c r="C308" s="21" t="s">
        <v>73</v>
      </c>
      <c r="D308" s="21" t="s">
        <v>60</v>
      </c>
      <c r="E308" s="21" t="s">
        <v>423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423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423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423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524</v>
      </c>
      <c r="B312" s="23" t="s">
        <v>87</v>
      </c>
      <c r="C312" s="23" t="s">
        <v>73</v>
      </c>
      <c r="D312" s="23" t="s">
        <v>60</v>
      </c>
      <c r="E312" s="23" t="s">
        <v>423</v>
      </c>
      <c r="F312" s="23" t="s">
        <v>129</v>
      </c>
      <c r="G312" s="23" t="s">
        <v>525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1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524</v>
      </c>
      <c r="B322" s="38" t="s">
        <v>89</v>
      </c>
      <c r="C322" s="38"/>
      <c r="D322" s="38"/>
      <c r="E322" s="38"/>
      <c r="F322" s="38"/>
      <c r="G322" s="38" t="s">
        <v>525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458</v>
      </c>
      <c r="B331" s="21" t="s">
        <v>89</v>
      </c>
      <c r="C331" s="21" t="s">
        <v>59</v>
      </c>
      <c r="D331" s="21" t="s">
        <v>62</v>
      </c>
      <c r="E331" s="21" t="s">
        <v>459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460</v>
      </c>
      <c r="B332" s="21" t="s">
        <v>89</v>
      </c>
      <c r="C332" s="21" t="s">
        <v>59</v>
      </c>
      <c r="D332" s="21" t="s">
        <v>62</v>
      </c>
      <c r="E332" s="21" t="s">
        <v>461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462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462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462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462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462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462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462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524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525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466</v>
      </c>
      <c r="B365" s="21" t="s">
        <v>89</v>
      </c>
      <c r="C365" s="21" t="s">
        <v>59</v>
      </c>
      <c r="D365" s="21" t="s">
        <v>98</v>
      </c>
      <c r="E365" s="21" t="s">
        <v>467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468</v>
      </c>
      <c r="B366" s="21" t="s">
        <v>89</v>
      </c>
      <c r="C366" s="21" t="s">
        <v>59</v>
      </c>
      <c r="D366" s="21" t="s">
        <v>98</v>
      </c>
      <c r="E366" s="21" t="s">
        <v>469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470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470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470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470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471</v>
      </c>
      <c r="B371" s="21" t="s">
        <v>89</v>
      </c>
      <c r="C371" s="21" t="s">
        <v>59</v>
      </c>
      <c r="D371" s="21" t="s">
        <v>98</v>
      </c>
      <c r="E371" s="21" t="s">
        <v>472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473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473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473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473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55.5" customHeight="1">
      <c r="A376" s="87" t="s">
        <v>474</v>
      </c>
      <c r="B376" s="21" t="s">
        <v>89</v>
      </c>
      <c r="C376" s="21" t="s">
        <v>59</v>
      </c>
      <c r="D376" s="21" t="s">
        <v>98</v>
      </c>
      <c r="E376" s="21" t="s">
        <v>475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476</v>
      </c>
      <c r="B377" s="21" t="s">
        <v>89</v>
      </c>
      <c r="C377" s="21" t="s">
        <v>59</v>
      </c>
      <c r="D377" s="21" t="s">
        <v>98</v>
      </c>
      <c r="E377" s="47" t="s">
        <v>477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478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478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478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478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479</v>
      </c>
      <c r="B382" s="21" t="s">
        <v>89</v>
      </c>
      <c r="C382" s="21" t="s">
        <v>59</v>
      </c>
      <c r="D382" s="21" t="s">
        <v>98</v>
      </c>
      <c r="E382" s="47" t="s">
        <v>480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481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481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481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481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493</v>
      </c>
      <c r="B387" s="21" t="s">
        <v>89</v>
      </c>
      <c r="C387" s="21" t="s">
        <v>59</v>
      </c>
      <c r="D387" s="21" t="s">
        <v>98</v>
      </c>
      <c r="E387" s="21" t="s">
        <v>378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463</v>
      </c>
      <c r="B388" s="21" t="s">
        <v>89</v>
      </c>
      <c r="C388" s="21" t="s">
        <v>59</v>
      </c>
      <c r="D388" s="21" t="s">
        <v>98</v>
      </c>
      <c r="E388" s="47" t="s">
        <v>464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465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465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465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465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379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380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380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380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380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381</v>
      </c>
      <c r="B398" s="21" t="s">
        <v>89</v>
      </c>
      <c r="C398" s="21" t="s">
        <v>59</v>
      </c>
      <c r="D398" s="21" t="s">
        <v>98</v>
      </c>
      <c r="E398" s="21" t="s">
        <v>396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382</v>
      </c>
      <c r="B399" s="21" t="s">
        <v>89</v>
      </c>
      <c r="C399" s="21" t="s">
        <v>59</v>
      </c>
      <c r="D399" s="21" t="s">
        <v>98</v>
      </c>
      <c r="E399" s="21" t="s">
        <v>397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398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398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398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398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383</v>
      </c>
      <c r="B404" s="21" t="s">
        <v>89</v>
      </c>
      <c r="C404" s="21" t="s">
        <v>59</v>
      </c>
      <c r="D404" s="21" t="s">
        <v>98</v>
      </c>
      <c r="E404" s="21" t="s">
        <v>400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399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399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399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399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508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437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482</v>
      </c>
      <c r="B453" s="21" t="s">
        <v>89</v>
      </c>
      <c r="C453" s="21" t="s">
        <v>62</v>
      </c>
      <c r="D453" s="21" t="s">
        <v>74</v>
      </c>
      <c r="E453" s="21" t="s">
        <v>483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484</v>
      </c>
      <c r="B454" s="21" t="s">
        <v>89</v>
      </c>
      <c r="C454" s="21" t="s">
        <v>62</v>
      </c>
      <c r="D454" s="21" t="s">
        <v>74</v>
      </c>
      <c r="E454" s="21" t="s">
        <v>485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486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486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486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486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29"/>
      <c r="O458" s="129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391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1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1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182657.8</v>
      </c>
      <c r="J513" s="39">
        <f>J517+J563</f>
        <v>21297.800000000003</v>
      </c>
      <c r="K513" s="39">
        <f>K517+K563</f>
        <v>203955.59999999998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46178.6</v>
      </c>
      <c r="J514" s="39">
        <f aca="true" t="shared" si="112" ref="J514:T514">J530+J541+J550+J556++J561+J569+J573+J588+J631+J636+J640+J643+J648+J653+J658+J663+J668+J673+J678+J683+J689+J695+J700+J708+J711+J624</f>
        <v>1770.3</v>
      </c>
      <c r="K514" s="39">
        <f t="shared" si="112"/>
        <v>47948.9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118239.2</v>
      </c>
      <c r="J515" s="39">
        <f>J537+J546+J701+J562+J524+J592+J580+J584+J597+J601+J606+J610+J616+J620</f>
        <v>19527.5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524</v>
      </c>
      <c r="B516" s="38" t="s">
        <v>187</v>
      </c>
      <c r="C516" s="38"/>
      <c r="D516" s="38"/>
      <c r="E516" s="38"/>
      <c r="F516" s="38"/>
      <c r="G516" s="38" t="s">
        <v>525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515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412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431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516</v>
      </c>
      <c r="B521" s="21" t="s">
        <v>187</v>
      </c>
      <c r="C521" s="21" t="s">
        <v>62</v>
      </c>
      <c r="D521" s="21" t="s">
        <v>64</v>
      </c>
      <c r="E521" s="21" t="s">
        <v>517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517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517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517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411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518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401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402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402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402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402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403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404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57227.700000000004</v>
      </c>
      <c r="J563" s="39">
        <f>J625+J703+J564+J574</f>
        <v>21297.800000000003</v>
      </c>
      <c r="K563" s="39">
        <f>K625+K703+K564+K574</f>
        <v>78525.5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0</v>
      </c>
      <c r="K564" s="39">
        <f>K565</f>
        <v>500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0</v>
      </c>
      <c r="K565" s="22">
        <f>K570+K566</f>
        <v>500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487</v>
      </c>
      <c r="B566" s="21" t="s">
        <v>187</v>
      </c>
      <c r="C566" s="21" t="s">
        <v>64</v>
      </c>
      <c r="D566" s="21" t="s">
        <v>59</v>
      </c>
      <c r="E566" s="21" t="s">
        <v>488</v>
      </c>
      <c r="F566" s="21"/>
      <c r="G566" s="21"/>
      <c r="H566" s="23"/>
      <c r="I566" s="22">
        <f aca="true" t="shared" si="123" ref="I566:M568">I567</f>
        <v>150</v>
      </c>
      <c r="J566" s="22">
        <f t="shared" si="123"/>
        <v>0</v>
      </c>
      <c r="K566" s="22">
        <f t="shared" si="123"/>
        <v>150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488</v>
      </c>
      <c r="F567" s="21" t="s">
        <v>113</v>
      </c>
      <c r="G567" s="21"/>
      <c r="H567" s="23"/>
      <c r="I567" s="22">
        <f t="shared" si="123"/>
        <v>150</v>
      </c>
      <c r="J567" s="22">
        <f t="shared" si="123"/>
        <v>0</v>
      </c>
      <c r="K567" s="22">
        <f t="shared" si="123"/>
        <v>150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488</v>
      </c>
      <c r="F568" s="21" t="s">
        <v>114</v>
      </c>
      <c r="G568" s="21"/>
      <c r="H568" s="23"/>
      <c r="I568" s="22">
        <f t="shared" si="123"/>
        <v>150</v>
      </c>
      <c r="J568" s="22">
        <f t="shared" si="123"/>
        <v>0</v>
      </c>
      <c r="K568" s="22">
        <f t="shared" si="123"/>
        <v>150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488</v>
      </c>
      <c r="F569" s="23" t="s">
        <v>114</v>
      </c>
      <c r="G569" s="23" t="s">
        <v>92</v>
      </c>
      <c r="H569" s="23"/>
      <c r="I569" s="24">
        <v>150</v>
      </c>
      <c r="J569" s="24">
        <v>0</v>
      </c>
      <c r="K569" s="24">
        <f>I569+J569</f>
        <v>150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489</v>
      </c>
      <c r="B570" s="21" t="s">
        <v>187</v>
      </c>
      <c r="C570" s="21" t="s">
        <v>64</v>
      </c>
      <c r="D570" s="21" t="s">
        <v>59</v>
      </c>
      <c r="E570" s="21" t="s">
        <v>490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490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490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490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0</v>
      </c>
      <c r="J574" s="39">
        <f>J575+J611</f>
        <v>21297.800000000003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453</v>
      </c>
      <c r="B575" s="21" t="s">
        <v>187</v>
      </c>
      <c r="C575" s="21" t="s">
        <v>64</v>
      </c>
      <c r="D575" s="21" t="s">
        <v>65</v>
      </c>
      <c r="E575" s="136" t="s">
        <v>454</v>
      </c>
      <c r="F575" s="21"/>
      <c r="G575" s="21"/>
      <c r="H575" s="23"/>
      <c r="I575" s="22">
        <f>I576+I593+I602</f>
        <v>0</v>
      </c>
      <c r="J575" s="22">
        <f>J576+J593+J602</f>
        <v>10676.900000000001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7" t="s">
        <v>530</v>
      </c>
      <c r="B576" s="82" t="s">
        <v>187</v>
      </c>
      <c r="C576" s="21" t="s">
        <v>64</v>
      </c>
      <c r="D576" s="21" t="s">
        <v>65</v>
      </c>
      <c r="E576" s="21" t="s">
        <v>492</v>
      </c>
      <c r="F576" s="23"/>
      <c r="G576" s="23"/>
      <c r="H576" s="23"/>
      <c r="I576" s="22">
        <f>I585+I577+I581+I589</f>
        <v>0</v>
      </c>
      <c r="J576" s="22">
        <f>J585+J577+J581+J589</f>
        <v>4607.7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7" t="s">
        <v>531</v>
      </c>
      <c r="B577" s="21" t="s">
        <v>187</v>
      </c>
      <c r="C577" s="21" t="s">
        <v>64</v>
      </c>
      <c r="D577" s="21" t="s">
        <v>65</v>
      </c>
      <c r="E577" s="21" t="s">
        <v>532</v>
      </c>
      <c r="F577" s="21"/>
      <c r="G577" s="21"/>
      <c r="H577" s="23"/>
      <c r="I577" s="22">
        <f aca="true" t="shared" si="127" ref="I577:M579">I578</f>
        <v>0</v>
      </c>
      <c r="J577" s="22">
        <f t="shared" si="127"/>
        <v>4193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532</v>
      </c>
      <c r="F578" s="21" t="s">
        <v>139</v>
      </c>
      <c r="G578" s="21"/>
      <c r="H578" s="23"/>
      <c r="I578" s="22">
        <f t="shared" si="127"/>
        <v>0</v>
      </c>
      <c r="J578" s="22">
        <f t="shared" si="127"/>
        <v>4193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532</v>
      </c>
      <c r="F579" s="21" t="s">
        <v>32</v>
      </c>
      <c r="G579" s="21"/>
      <c r="H579" s="23"/>
      <c r="I579" s="22">
        <f t="shared" si="127"/>
        <v>0</v>
      </c>
      <c r="J579" s="22">
        <f t="shared" si="127"/>
        <v>4193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532</v>
      </c>
      <c r="F580" s="23" t="s">
        <v>32</v>
      </c>
      <c r="G580" s="23" t="s">
        <v>93</v>
      </c>
      <c r="H580" s="23"/>
      <c r="I580" s="24">
        <v>0</v>
      </c>
      <c r="J580" s="24">
        <v>4193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7" t="s">
        <v>533</v>
      </c>
      <c r="B581" s="21" t="s">
        <v>187</v>
      </c>
      <c r="C581" s="21" t="s">
        <v>64</v>
      </c>
      <c r="D581" s="21" t="s">
        <v>65</v>
      </c>
      <c r="E581" s="21" t="s">
        <v>534</v>
      </c>
      <c r="F581" s="21"/>
      <c r="G581" s="21"/>
      <c r="H581" s="23"/>
      <c r="I581" s="22">
        <f aca="true" t="shared" si="128" ref="I581:M583">I582</f>
        <v>0</v>
      </c>
      <c r="J581" s="22">
        <f t="shared" si="128"/>
        <v>414.7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534</v>
      </c>
      <c r="F582" s="21" t="s">
        <v>139</v>
      </c>
      <c r="G582" s="21"/>
      <c r="H582" s="23"/>
      <c r="I582" s="22">
        <f t="shared" si="128"/>
        <v>0</v>
      </c>
      <c r="J582" s="22">
        <f t="shared" si="128"/>
        <v>414.7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534</v>
      </c>
      <c r="F583" s="21" t="s">
        <v>32</v>
      </c>
      <c r="G583" s="21"/>
      <c r="H583" s="23"/>
      <c r="I583" s="22">
        <f t="shared" si="128"/>
        <v>0</v>
      </c>
      <c r="J583" s="22">
        <f t="shared" si="128"/>
        <v>414.7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534</v>
      </c>
      <c r="F584" s="23" t="s">
        <v>32</v>
      </c>
      <c r="G584" s="23" t="s">
        <v>93</v>
      </c>
      <c r="H584" s="23"/>
      <c r="I584" s="24">
        <v>0</v>
      </c>
      <c r="J584" s="24">
        <v>414.7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491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491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491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491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512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512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512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512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535</v>
      </c>
      <c r="B593" s="21" t="s">
        <v>187</v>
      </c>
      <c r="C593" s="21" t="s">
        <v>64</v>
      </c>
      <c r="D593" s="21" t="s">
        <v>65</v>
      </c>
      <c r="E593" s="136" t="s">
        <v>536</v>
      </c>
      <c r="F593" s="23"/>
      <c r="G593" s="23"/>
      <c r="H593" s="23"/>
      <c r="I593" s="22">
        <f>I594+I598</f>
        <v>0</v>
      </c>
      <c r="J593" s="22">
        <f>J594+J598</f>
        <v>4500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7" t="s">
        <v>531</v>
      </c>
      <c r="B594" s="21" t="s">
        <v>187</v>
      </c>
      <c r="C594" s="21" t="s">
        <v>64</v>
      </c>
      <c r="D594" s="21" t="s">
        <v>65</v>
      </c>
      <c r="E594" s="21" t="s">
        <v>537</v>
      </c>
      <c r="F594" s="21"/>
      <c r="G594" s="21"/>
      <c r="H594" s="23"/>
      <c r="I594" s="22">
        <f aca="true" t="shared" si="131" ref="I594:M596">I595</f>
        <v>0</v>
      </c>
      <c r="J594" s="22">
        <f t="shared" si="131"/>
        <v>4095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537</v>
      </c>
      <c r="F595" s="21" t="s">
        <v>139</v>
      </c>
      <c r="G595" s="21"/>
      <c r="H595" s="23"/>
      <c r="I595" s="22">
        <f t="shared" si="131"/>
        <v>0</v>
      </c>
      <c r="J595" s="22">
        <f t="shared" si="131"/>
        <v>4095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537</v>
      </c>
      <c r="F596" s="21" t="s">
        <v>32</v>
      </c>
      <c r="G596" s="21"/>
      <c r="H596" s="23"/>
      <c r="I596" s="22">
        <f t="shared" si="131"/>
        <v>0</v>
      </c>
      <c r="J596" s="22">
        <f t="shared" si="131"/>
        <v>4095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537</v>
      </c>
      <c r="F597" s="23" t="s">
        <v>32</v>
      </c>
      <c r="G597" s="23" t="s">
        <v>93</v>
      </c>
      <c r="H597" s="23"/>
      <c r="I597" s="24">
        <v>0</v>
      </c>
      <c r="J597" s="24">
        <v>4095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7" t="s">
        <v>533</v>
      </c>
      <c r="B598" s="21" t="s">
        <v>187</v>
      </c>
      <c r="C598" s="21" t="s">
        <v>64</v>
      </c>
      <c r="D598" s="21" t="s">
        <v>65</v>
      </c>
      <c r="E598" s="21" t="s">
        <v>538</v>
      </c>
      <c r="F598" s="21"/>
      <c r="G598" s="21"/>
      <c r="H598" s="23"/>
      <c r="I598" s="22">
        <f aca="true" t="shared" si="132" ref="I598:M600">I599</f>
        <v>0</v>
      </c>
      <c r="J598" s="22">
        <f t="shared" si="132"/>
        <v>405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538</v>
      </c>
      <c r="F599" s="21" t="s">
        <v>139</v>
      </c>
      <c r="G599" s="21"/>
      <c r="H599" s="23"/>
      <c r="I599" s="22">
        <f t="shared" si="132"/>
        <v>0</v>
      </c>
      <c r="J599" s="22">
        <f t="shared" si="132"/>
        <v>405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538</v>
      </c>
      <c r="F600" s="21" t="s">
        <v>32</v>
      </c>
      <c r="G600" s="21"/>
      <c r="H600" s="23"/>
      <c r="I600" s="22">
        <f t="shared" si="132"/>
        <v>0</v>
      </c>
      <c r="J600" s="22">
        <f t="shared" si="132"/>
        <v>405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538</v>
      </c>
      <c r="F601" s="23" t="s">
        <v>32</v>
      </c>
      <c r="G601" s="23" t="s">
        <v>93</v>
      </c>
      <c r="H601" s="23"/>
      <c r="I601" s="24">
        <v>0</v>
      </c>
      <c r="J601" s="24">
        <v>405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8" t="s">
        <v>539</v>
      </c>
      <c r="B602" s="82" t="s">
        <v>187</v>
      </c>
      <c r="C602" s="21" t="s">
        <v>64</v>
      </c>
      <c r="D602" s="21" t="s">
        <v>65</v>
      </c>
      <c r="E602" s="21" t="s">
        <v>540</v>
      </c>
      <c r="F602" s="23"/>
      <c r="G602" s="23"/>
      <c r="H602" s="23"/>
      <c r="I602" s="22">
        <f>I603+I607</f>
        <v>0</v>
      </c>
      <c r="J602" s="22">
        <f>J603+J607</f>
        <v>1569.2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7" t="s">
        <v>531</v>
      </c>
      <c r="B603" s="21" t="s">
        <v>187</v>
      </c>
      <c r="C603" s="21" t="s">
        <v>64</v>
      </c>
      <c r="D603" s="21" t="s">
        <v>65</v>
      </c>
      <c r="E603" s="21" t="s">
        <v>541</v>
      </c>
      <c r="F603" s="23"/>
      <c r="G603" s="23"/>
      <c r="H603" s="23"/>
      <c r="I603" s="22">
        <f aca="true" t="shared" si="133" ref="I603:M605">I604</f>
        <v>0</v>
      </c>
      <c r="J603" s="22">
        <f t="shared" si="133"/>
        <v>1428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541</v>
      </c>
      <c r="F604" s="21" t="s">
        <v>113</v>
      </c>
      <c r="G604" s="21"/>
      <c r="H604" s="23"/>
      <c r="I604" s="22">
        <f t="shared" si="133"/>
        <v>0</v>
      </c>
      <c r="J604" s="22">
        <f t="shared" si="133"/>
        <v>1428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541</v>
      </c>
      <c r="F605" s="21" t="s">
        <v>114</v>
      </c>
      <c r="G605" s="21"/>
      <c r="H605" s="23"/>
      <c r="I605" s="22">
        <f t="shared" si="133"/>
        <v>0</v>
      </c>
      <c r="J605" s="22">
        <f t="shared" si="133"/>
        <v>1428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541</v>
      </c>
      <c r="F606" s="23" t="s">
        <v>114</v>
      </c>
      <c r="G606" s="23" t="s">
        <v>93</v>
      </c>
      <c r="H606" s="23"/>
      <c r="I606" s="24">
        <v>0</v>
      </c>
      <c r="J606" s="24">
        <v>1428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7" t="s">
        <v>533</v>
      </c>
      <c r="B607" s="21" t="s">
        <v>187</v>
      </c>
      <c r="C607" s="21" t="s">
        <v>64</v>
      </c>
      <c r="D607" s="21" t="s">
        <v>65</v>
      </c>
      <c r="E607" s="21" t="s">
        <v>542</v>
      </c>
      <c r="F607" s="23"/>
      <c r="G607" s="23"/>
      <c r="H607" s="23"/>
      <c r="I607" s="22">
        <f aca="true" t="shared" si="134" ref="I607:M609">I608</f>
        <v>0</v>
      </c>
      <c r="J607" s="22">
        <f t="shared" si="134"/>
        <v>141.2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21.75" customHeight="1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542</v>
      </c>
      <c r="F608" s="21" t="s">
        <v>113</v>
      </c>
      <c r="G608" s="21"/>
      <c r="H608" s="23"/>
      <c r="I608" s="22">
        <f t="shared" si="134"/>
        <v>0</v>
      </c>
      <c r="J608" s="22">
        <f t="shared" si="134"/>
        <v>141.2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21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542</v>
      </c>
      <c r="F609" s="21" t="s">
        <v>114</v>
      </c>
      <c r="G609" s="21"/>
      <c r="H609" s="23"/>
      <c r="I609" s="22">
        <f t="shared" si="134"/>
        <v>0</v>
      </c>
      <c r="J609" s="22">
        <f t="shared" si="134"/>
        <v>141.2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542</v>
      </c>
      <c r="F610" s="23" t="s">
        <v>114</v>
      </c>
      <c r="G610" s="23" t="s">
        <v>93</v>
      </c>
      <c r="H610" s="23"/>
      <c r="I610" s="24">
        <v>0</v>
      </c>
      <c r="J610" s="24">
        <v>141.2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543</v>
      </c>
      <c r="B611" s="21" t="s">
        <v>187</v>
      </c>
      <c r="C611" s="21" t="s">
        <v>64</v>
      </c>
      <c r="D611" s="21" t="s">
        <v>65</v>
      </c>
      <c r="E611" s="136" t="s">
        <v>544</v>
      </c>
      <c r="F611" s="23"/>
      <c r="G611" s="23"/>
      <c r="H611" s="23"/>
      <c r="I611" s="22">
        <f>I612</f>
        <v>0</v>
      </c>
      <c r="J611" s="22">
        <f>J612</f>
        <v>10620.9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545</v>
      </c>
      <c r="B612" s="21" t="s">
        <v>187</v>
      </c>
      <c r="C612" s="21" t="s">
        <v>64</v>
      </c>
      <c r="D612" s="21" t="s">
        <v>65</v>
      </c>
      <c r="E612" s="136" t="s">
        <v>546</v>
      </c>
      <c r="F612" s="23"/>
      <c r="G612" s="23"/>
      <c r="H612" s="23"/>
      <c r="I612" s="22">
        <f>I613+I617+I621</f>
        <v>0</v>
      </c>
      <c r="J612" s="22">
        <f>J613+J617+J621</f>
        <v>10620.9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7" t="s">
        <v>531</v>
      </c>
      <c r="B613" s="21" t="s">
        <v>187</v>
      </c>
      <c r="C613" s="21" t="s">
        <v>64</v>
      </c>
      <c r="D613" s="21" t="s">
        <v>65</v>
      </c>
      <c r="E613" s="21" t="s">
        <v>547</v>
      </c>
      <c r="F613" s="23"/>
      <c r="G613" s="23"/>
      <c r="H613" s="23"/>
      <c r="I613" s="22">
        <f aca="true" t="shared" si="135" ref="I613:M615">I614</f>
        <v>0</v>
      </c>
      <c r="J613" s="22">
        <f t="shared" si="135"/>
        <v>8054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36.75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547</v>
      </c>
      <c r="F614" s="21" t="s">
        <v>113</v>
      </c>
      <c r="G614" s="21"/>
      <c r="H614" s="23"/>
      <c r="I614" s="22">
        <f t="shared" si="135"/>
        <v>0</v>
      </c>
      <c r="J614" s="22">
        <f t="shared" si="135"/>
        <v>8054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547</v>
      </c>
      <c r="F615" s="21" t="s">
        <v>114</v>
      </c>
      <c r="G615" s="21"/>
      <c r="H615" s="23"/>
      <c r="I615" s="22">
        <f t="shared" si="135"/>
        <v>0</v>
      </c>
      <c r="J615" s="22">
        <f t="shared" si="135"/>
        <v>8054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547</v>
      </c>
      <c r="F616" s="23" t="s">
        <v>114</v>
      </c>
      <c r="G616" s="23" t="s">
        <v>93</v>
      </c>
      <c r="H616" s="23"/>
      <c r="I616" s="24">
        <v>0</v>
      </c>
      <c r="J616" s="24">
        <v>8054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7" t="s">
        <v>533</v>
      </c>
      <c r="B617" s="21" t="s">
        <v>187</v>
      </c>
      <c r="C617" s="21" t="s">
        <v>64</v>
      </c>
      <c r="D617" s="21" t="s">
        <v>65</v>
      </c>
      <c r="E617" s="21" t="s">
        <v>548</v>
      </c>
      <c r="F617" s="23"/>
      <c r="G617" s="23"/>
      <c r="H617" s="23"/>
      <c r="I617" s="22">
        <f aca="true" t="shared" si="136" ref="I617:M619">I618</f>
        <v>0</v>
      </c>
      <c r="J617" s="22">
        <f t="shared" si="136"/>
        <v>796.6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548</v>
      </c>
      <c r="F618" s="21" t="s">
        <v>113</v>
      </c>
      <c r="G618" s="21"/>
      <c r="H618" s="23"/>
      <c r="I618" s="22">
        <f t="shared" si="136"/>
        <v>0</v>
      </c>
      <c r="J618" s="22">
        <f t="shared" si="136"/>
        <v>796.6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548</v>
      </c>
      <c r="F619" s="21" t="s">
        <v>114</v>
      </c>
      <c r="G619" s="21"/>
      <c r="H619" s="23"/>
      <c r="I619" s="22">
        <f t="shared" si="136"/>
        <v>0</v>
      </c>
      <c r="J619" s="22">
        <f t="shared" si="136"/>
        <v>796.6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548</v>
      </c>
      <c r="F620" s="23" t="s">
        <v>114</v>
      </c>
      <c r="G620" s="23" t="s">
        <v>93</v>
      </c>
      <c r="H620" s="23"/>
      <c r="I620" s="24">
        <v>0</v>
      </c>
      <c r="J620" s="24">
        <v>796.6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7" t="s">
        <v>550</v>
      </c>
      <c r="B621" s="21" t="s">
        <v>187</v>
      </c>
      <c r="C621" s="21" t="s">
        <v>64</v>
      </c>
      <c r="D621" s="21" t="s">
        <v>65</v>
      </c>
      <c r="E621" s="21" t="s">
        <v>551</v>
      </c>
      <c r="F621" s="23"/>
      <c r="G621" s="23"/>
      <c r="H621" s="23"/>
      <c r="I621" s="22">
        <f aca="true" t="shared" si="137" ref="I621:M623">I622</f>
        <v>0</v>
      </c>
      <c r="J621" s="22">
        <f t="shared" si="137"/>
        <v>1770.3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551</v>
      </c>
      <c r="F622" s="21" t="s">
        <v>113</v>
      </c>
      <c r="G622" s="21"/>
      <c r="H622" s="23"/>
      <c r="I622" s="22">
        <f t="shared" si="137"/>
        <v>0</v>
      </c>
      <c r="J622" s="22">
        <f t="shared" si="137"/>
        <v>1770.3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551</v>
      </c>
      <c r="F623" s="21" t="s">
        <v>114</v>
      </c>
      <c r="G623" s="21"/>
      <c r="H623" s="23"/>
      <c r="I623" s="22">
        <f t="shared" si="137"/>
        <v>0</v>
      </c>
      <c r="J623" s="22">
        <f t="shared" si="137"/>
        <v>1770.3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551</v>
      </c>
      <c r="F624" s="23" t="s">
        <v>114</v>
      </c>
      <c r="G624" s="23" t="s">
        <v>92</v>
      </c>
      <c r="H624" s="23"/>
      <c r="I624" s="24">
        <v>0</v>
      </c>
      <c r="J624" s="24">
        <v>1770.3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48941.3</v>
      </c>
      <c r="J625" s="39">
        <f>J626+J684+J690</f>
        <v>0</v>
      </c>
      <c r="K625" s="39">
        <f>K626+K684+K690</f>
        <v>48941.3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412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428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427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429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430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431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432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433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434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435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436</v>
      </c>
      <c r="B679" s="21" t="s">
        <v>187</v>
      </c>
      <c r="C679" s="21" t="s">
        <v>64</v>
      </c>
      <c r="D679" s="21" t="s">
        <v>60</v>
      </c>
      <c r="E679" s="21" t="s">
        <v>405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406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406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406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406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518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18710.3</v>
      </c>
      <c r="J690" s="22">
        <f>J696+J691</f>
        <v>0</v>
      </c>
      <c r="K690" s="22">
        <f>K696+K691</f>
        <v>18710.3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100</v>
      </c>
      <c r="J691" s="22">
        <f t="shared" si="151"/>
        <v>0</v>
      </c>
      <c r="K691" s="22">
        <f t="shared" si="151"/>
        <v>100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100</v>
      </c>
      <c r="J692" s="22">
        <f t="shared" si="151"/>
        <v>0</v>
      </c>
      <c r="K692" s="22">
        <f t="shared" si="151"/>
        <v>100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100</v>
      </c>
      <c r="J693" s="22">
        <f t="shared" si="151"/>
        <v>0</v>
      </c>
      <c r="K693" s="22">
        <f t="shared" si="151"/>
        <v>100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100</v>
      </c>
      <c r="J694" s="22">
        <f t="shared" si="151"/>
        <v>0</v>
      </c>
      <c r="K694" s="22">
        <f t="shared" si="151"/>
        <v>100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100</v>
      </c>
      <c r="J695" s="24">
        <v>0</v>
      </c>
      <c r="K695" s="24">
        <f>I695+J695</f>
        <v>100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403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404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524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525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I724+I753+I833+I822+I716</f>
        <v>110473.09999999999</v>
      </c>
      <c r="J712" s="39">
        <f>J724+J753+J833+J822+J716</f>
        <v>0</v>
      </c>
      <c r="K712" s="39">
        <f>K724+K753+K833+K822+K716</f>
        <v>110473.09999999999</v>
      </c>
      <c r="L712" s="39">
        <f>L724+L753+L833+L822+L716</f>
        <v>117482.90000000001</v>
      </c>
      <c r="M712" s="39">
        <f>M724+M753+M833+M822+M716</f>
        <v>0</v>
      </c>
      <c r="N712" s="45"/>
      <c r="O712" s="45"/>
      <c r="P712" s="45"/>
      <c r="Q712" s="45"/>
      <c r="R712" s="45"/>
      <c r="S712" s="45"/>
      <c r="T712" s="39">
        <f>T724+T753+T833+T822+T716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I723+I732+I740+I746+I752+I761+I771+I777+I780+I783+I789+I795+I803+I811+I814+I818+I821+I830+I841+I844+I849+I855+I861</f>
        <v>107506</v>
      </c>
      <c r="J713" s="39">
        <f>J723+J732+J740+J746+J752+J761+J771+J777+J780+J783+J789+J795+J803+J811+J814+J818+J821+J830+J841+J844+J849+J855+J861</f>
        <v>0</v>
      </c>
      <c r="K713" s="39">
        <f>K723+K732+K740+K746+K752+K761+K771+K777+K780+K783+K789+K795+K803+K811+K814+K818+K821+K830+K841+K844+K849+K855+K861</f>
        <v>107506</v>
      </c>
      <c r="L713" s="39">
        <f>L723+L732+L740+L746+L752+L761+L771+L777+L780+L783+L789+L795+L803+L811+L814+L818+L821+L830+L841+L844+L849+L855+L861</f>
        <v>107802.6</v>
      </c>
      <c r="M713" s="39">
        <f>M723+M732+M740+M746+M752+M761+M771+M777+M780+M783+M789+M795+M803+M811+M814+M818+M821+M830+M841+M844+M849+M855+M861</f>
        <v>0</v>
      </c>
      <c r="N713" s="45"/>
      <c r="O713" s="45"/>
      <c r="P713" s="45"/>
      <c r="Q713" s="45"/>
      <c r="R713" s="45"/>
      <c r="S713" s="45"/>
      <c r="T713" s="39">
        <f>T723+T732+T740+T746+T752+T761+T771+T777+T780+T783+T789+T795+T803+T811+T814+T818+T821+T830+T841+T844+T849+T855+T861</f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I831+I804+I799+I765</f>
        <v>516.8</v>
      </c>
      <c r="J714" s="39">
        <f>J831+J804+J799+J765</f>
        <v>0</v>
      </c>
      <c r="K714" s="39">
        <f>K831+K804+K799+K765</f>
        <v>516.8</v>
      </c>
      <c r="L714" s="39">
        <f>L831+L804+L799+L765</f>
        <v>7668.9</v>
      </c>
      <c r="M714" s="39">
        <f>M831+M804+M799+M765</f>
        <v>0</v>
      </c>
      <c r="N714" s="45"/>
      <c r="O714" s="45"/>
      <c r="P714" s="45"/>
      <c r="Q714" s="45"/>
      <c r="R714" s="45"/>
      <c r="S714" s="45"/>
      <c r="T714" s="39">
        <f>T831+T804+T799+T765</f>
        <v>7668.9</v>
      </c>
    </row>
    <row r="715" spans="1:20" ht="18">
      <c r="A715" s="53" t="s">
        <v>524</v>
      </c>
      <c r="B715" s="38" t="s">
        <v>171</v>
      </c>
      <c r="C715" s="38"/>
      <c r="D715" s="38"/>
      <c r="E715" s="38"/>
      <c r="F715" s="38"/>
      <c r="G715" s="38" t="s">
        <v>525</v>
      </c>
      <c r="H715" s="21"/>
      <c r="I715" s="39">
        <f>I805+I832</f>
        <v>2450.3</v>
      </c>
      <c r="J715" s="39">
        <f aca="true" t="shared" si="157" ref="J715:T715">J805+J832</f>
        <v>0</v>
      </c>
      <c r="K715" s="39">
        <f t="shared" si="157"/>
        <v>2450.3</v>
      </c>
      <c r="L715" s="39">
        <f t="shared" si="157"/>
        <v>2011.4</v>
      </c>
      <c r="M715" s="39">
        <f t="shared" si="157"/>
        <v>0</v>
      </c>
      <c r="N715" s="39">
        <f t="shared" si="157"/>
        <v>0</v>
      </c>
      <c r="O715" s="39">
        <f t="shared" si="157"/>
        <v>0</v>
      </c>
      <c r="P715" s="39">
        <f t="shared" si="157"/>
        <v>0</v>
      </c>
      <c r="Q715" s="39">
        <f t="shared" si="157"/>
        <v>0</v>
      </c>
      <c r="R715" s="39">
        <f t="shared" si="157"/>
        <v>0</v>
      </c>
      <c r="S715" s="39">
        <f t="shared" si="157"/>
        <v>0</v>
      </c>
      <c r="T715" s="39">
        <f t="shared" si="157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8" ref="I716:M722">I717</f>
        <v>150</v>
      </c>
      <c r="J716" s="39">
        <f t="shared" si="158"/>
        <v>0</v>
      </c>
      <c r="K716" s="39">
        <f t="shared" si="158"/>
        <v>150</v>
      </c>
      <c r="L716" s="39">
        <f aca="true" t="shared" si="159" ref="L716:L722">L717</f>
        <v>150</v>
      </c>
      <c r="M716" s="39">
        <f t="shared" si="158"/>
        <v>0</v>
      </c>
      <c r="N716" s="45"/>
      <c r="O716" s="45"/>
      <c r="P716" s="45"/>
      <c r="Q716" s="45"/>
      <c r="R716" s="45"/>
      <c r="S716" s="45"/>
      <c r="T716" s="39">
        <f aca="true" t="shared" si="160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8"/>
        <v>150</v>
      </c>
      <c r="J717" s="39">
        <f t="shared" si="158"/>
        <v>0</v>
      </c>
      <c r="K717" s="39">
        <f t="shared" si="158"/>
        <v>150</v>
      </c>
      <c r="L717" s="39">
        <f t="shared" si="159"/>
        <v>150</v>
      </c>
      <c r="M717" s="39">
        <f t="shared" si="158"/>
        <v>0</v>
      </c>
      <c r="N717" s="45"/>
      <c r="O717" s="45"/>
      <c r="P717" s="45"/>
      <c r="Q717" s="45"/>
      <c r="R717" s="45"/>
      <c r="S717" s="45"/>
      <c r="T717" s="39">
        <f t="shared" si="160"/>
        <v>150</v>
      </c>
    </row>
    <row r="718" spans="1:20" ht="45">
      <c r="A718" s="88" t="s">
        <v>412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8"/>
        <v>150</v>
      </c>
      <c r="J718" s="22">
        <f t="shared" si="158"/>
        <v>0</v>
      </c>
      <c r="K718" s="22">
        <f t="shared" si="158"/>
        <v>150</v>
      </c>
      <c r="L718" s="22">
        <f t="shared" si="159"/>
        <v>150</v>
      </c>
      <c r="M718" s="22">
        <f t="shared" si="158"/>
        <v>0</v>
      </c>
      <c r="N718" s="45"/>
      <c r="O718" s="45"/>
      <c r="P718" s="45"/>
      <c r="Q718" s="45"/>
      <c r="R718" s="45"/>
      <c r="S718" s="45"/>
      <c r="T718" s="22">
        <f t="shared" si="160"/>
        <v>150</v>
      </c>
    </row>
    <row r="719" spans="1:20" ht="30">
      <c r="A719" s="88" t="s">
        <v>435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8"/>
        <v>150</v>
      </c>
      <c r="J719" s="22">
        <f t="shared" si="158"/>
        <v>0</v>
      </c>
      <c r="K719" s="22">
        <f t="shared" si="158"/>
        <v>150</v>
      </c>
      <c r="L719" s="22">
        <f t="shared" si="159"/>
        <v>150</v>
      </c>
      <c r="M719" s="22">
        <f t="shared" si="158"/>
        <v>0</v>
      </c>
      <c r="N719" s="45"/>
      <c r="O719" s="45"/>
      <c r="P719" s="45"/>
      <c r="Q719" s="45"/>
      <c r="R719" s="45"/>
      <c r="S719" s="45"/>
      <c r="T719" s="22">
        <f t="shared" si="160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8"/>
        <v>150</v>
      </c>
      <c r="J720" s="22">
        <f t="shared" si="158"/>
        <v>0</v>
      </c>
      <c r="K720" s="22">
        <f t="shared" si="158"/>
        <v>150</v>
      </c>
      <c r="L720" s="22">
        <f t="shared" si="159"/>
        <v>150</v>
      </c>
      <c r="M720" s="22">
        <f t="shared" si="158"/>
        <v>0</v>
      </c>
      <c r="N720" s="45"/>
      <c r="O720" s="45"/>
      <c r="P720" s="45"/>
      <c r="Q720" s="45"/>
      <c r="R720" s="45"/>
      <c r="S720" s="45"/>
      <c r="T720" s="22">
        <f t="shared" si="160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8"/>
        <v>150</v>
      </c>
      <c r="J721" s="22">
        <f t="shared" si="158"/>
        <v>0</v>
      </c>
      <c r="K721" s="22">
        <f t="shared" si="158"/>
        <v>150</v>
      </c>
      <c r="L721" s="22">
        <f t="shared" si="159"/>
        <v>150</v>
      </c>
      <c r="M721" s="22">
        <f t="shared" si="158"/>
        <v>0</v>
      </c>
      <c r="N721" s="45"/>
      <c r="O721" s="45"/>
      <c r="P721" s="45"/>
      <c r="Q721" s="45"/>
      <c r="R721" s="45"/>
      <c r="S721" s="45"/>
      <c r="T721" s="22">
        <f t="shared" si="160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8"/>
        <v>150</v>
      </c>
      <c r="J722" s="22">
        <f t="shared" si="158"/>
        <v>0</v>
      </c>
      <c r="K722" s="22">
        <f t="shared" si="158"/>
        <v>150</v>
      </c>
      <c r="L722" s="22">
        <f t="shared" si="159"/>
        <v>150</v>
      </c>
      <c r="M722" s="22">
        <f t="shared" si="158"/>
        <v>0</v>
      </c>
      <c r="N722" s="45"/>
      <c r="O722" s="45"/>
      <c r="P722" s="45"/>
      <c r="Q722" s="45"/>
      <c r="R722" s="45"/>
      <c r="S722" s="45"/>
      <c r="T722" s="22">
        <f t="shared" si="160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I725+I733</f>
        <v>37395.5</v>
      </c>
      <c r="J724" s="39">
        <f>J725+J733</f>
        <v>0</v>
      </c>
      <c r="K724" s="39">
        <f>K725+K733</f>
        <v>37395.5</v>
      </c>
      <c r="L724" s="39">
        <f>L725+L733</f>
        <v>37395.5</v>
      </c>
      <c r="M724" s="39">
        <f>M725+M733</f>
        <v>0</v>
      </c>
      <c r="N724" s="45"/>
      <c r="O724" s="45"/>
      <c r="P724" s="45"/>
      <c r="Q724" s="45"/>
      <c r="R724" s="45"/>
      <c r="S724" s="45"/>
      <c r="T724" s="39">
        <f>T725+T733</f>
        <v>37395.5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</f>
        <v>37135.5</v>
      </c>
      <c r="J725" s="39">
        <f>J726</f>
        <v>0</v>
      </c>
      <c r="K725" s="39">
        <f>K726</f>
        <v>37135.5</v>
      </c>
      <c r="L725" s="39">
        <f>L726</f>
        <v>37135.5</v>
      </c>
      <c r="M725" s="39">
        <f>M726</f>
        <v>0</v>
      </c>
      <c r="N725" s="45"/>
      <c r="O725" s="45"/>
      <c r="P725" s="45"/>
      <c r="Q725" s="45"/>
      <c r="R725" s="45"/>
      <c r="S725" s="45"/>
      <c r="T725" s="39">
        <f>T726</f>
        <v>37135.5</v>
      </c>
    </row>
    <row r="726" spans="1:20" ht="45">
      <c r="A726" s="87" t="s">
        <v>494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1" ref="I726:M731">I727</f>
        <v>37135.5</v>
      </c>
      <c r="J726" s="22">
        <f t="shared" si="161"/>
        <v>0</v>
      </c>
      <c r="K726" s="22">
        <f t="shared" si="161"/>
        <v>37135.5</v>
      </c>
      <c r="L726" s="22">
        <f aca="true" t="shared" si="162" ref="L726:L731">L727</f>
        <v>37135.5</v>
      </c>
      <c r="M726" s="22">
        <f t="shared" si="161"/>
        <v>0</v>
      </c>
      <c r="N726" s="45"/>
      <c r="O726" s="45"/>
      <c r="P726" s="45"/>
      <c r="Q726" s="45"/>
      <c r="R726" s="45"/>
      <c r="S726" s="45"/>
      <c r="T726" s="22">
        <f aca="true" t="shared" si="163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1"/>
        <v>37135.5</v>
      </c>
      <c r="J727" s="22">
        <f t="shared" si="161"/>
        <v>0</v>
      </c>
      <c r="K727" s="22">
        <f t="shared" si="161"/>
        <v>37135.5</v>
      </c>
      <c r="L727" s="22">
        <f t="shared" si="162"/>
        <v>37135.5</v>
      </c>
      <c r="M727" s="22">
        <f t="shared" si="161"/>
        <v>0</v>
      </c>
      <c r="N727" s="45"/>
      <c r="O727" s="45"/>
      <c r="P727" s="45"/>
      <c r="Q727" s="45"/>
      <c r="R727" s="45"/>
      <c r="S727" s="45"/>
      <c r="T727" s="22">
        <f t="shared" si="163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1"/>
        <v>37135.5</v>
      </c>
      <c r="J728" s="22">
        <f t="shared" si="161"/>
        <v>0</v>
      </c>
      <c r="K728" s="22">
        <f t="shared" si="161"/>
        <v>37135.5</v>
      </c>
      <c r="L728" s="22">
        <f t="shared" si="162"/>
        <v>37135.5</v>
      </c>
      <c r="M728" s="22">
        <f t="shared" si="161"/>
        <v>0</v>
      </c>
      <c r="N728" s="45"/>
      <c r="O728" s="45"/>
      <c r="P728" s="45"/>
      <c r="Q728" s="45"/>
      <c r="R728" s="45"/>
      <c r="S728" s="45"/>
      <c r="T728" s="22">
        <f t="shared" si="163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1"/>
        <v>37135.5</v>
      </c>
      <c r="J729" s="22">
        <f t="shared" si="161"/>
        <v>0</v>
      </c>
      <c r="K729" s="22">
        <f t="shared" si="161"/>
        <v>37135.5</v>
      </c>
      <c r="L729" s="22">
        <f t="shared" si="162"/>
        <v>37135.5</v>
      </c>
      <c r="M729" s="22">
        <f t="shared" si="161"/>
        <v>0</v>
      </c>
      <c r="N729" s="45"/>
      <c r="O729" s="45"/>
      <c r="P729" s="45"/>
      <c r="Q729" s="45"/>
      <c r="R729" s="45"/>
      <c r="S729" s="45"/>
      <c r="T729" s="22">
        <f t="shared" si="163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1"/>
        <v>37135.5</v>
      </c>
      <c r="J730" s="22">
        <f t="shared" si="161"/>
        <v>0</v>
      </c>
      <c r="K730" s="22">
        <f t="shared" si="161"/>
        <v>37135.5</v>
      </c>
      <c r="L730" s="22">
        <f t="shared" si="162"/>
        <v>37135.5</v>
      </c>
      <c r="M730" s="22">
        <f t="shared" si="161"/>
        <v>0</v>
      </c>
      <c r="N730" s="45"/>
      <c r="O730" s="45"/>
      <c r="P730" s="45"/>
      <c r="Q730" s="45"/>
      <c r="R730" s="45"/>
      <c r="S730" s="45"/>
      <c r="T730" s="22">
        <f t="shared" si="163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1"/>
        <v>37135.5</v>
      </c>
      <c r="J731" s="22">
        <f t="shared" si="161"/>
        <v>0</v>
      </c>
      <c r="K731" s="22">
        <f t="shared" si="161"/>
        <v>37135.5</v>
      </c>
      <c r="L731" s="22">
        <f t="shared" si="162"/>
        <v>37135.5</v>
      </c>
      <c r="M731" s="22">
        <f t="shared" si="161"/>
        <v>0</v>
      </c>
      <c r="N731" s="45"/>
      <c r="O731" s="45"/>
      <c r="P731" s="45"/>
      <c r="Q731" s="45"/>
      <c r="R731" s="45"/>
      <c r="S731" s="45"/>
      <c r="T731" s="22">
        <f t="shared" si="163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18">
      <c r="A733" s="53" t="s">
        <v>178</v>
      </c>
      <c r="B733" s="38" t="s">
        <v>171</v>
      </c>
      <c r="C733" s="38" t="s">
        <v>66</v>
      </c>
      <c r="D733" s="38" t="s">
        <v>66</v>
      </c>
      <c r="E733" s="38"/>
      <c r="F733" s="38"/>
      <c r="G733" s="38"/>
      <c r="H733" s="38"/>
      <c r="I733" s="39">
        <f>I734</f>
        <v>260</v>
      </c>
      <c r="J733" s="39">
        <f>J734</f>
        <v>0</v>
      </c>
      <c r="K733" s="39">
        <f>K734</f>
        <v>260</v>
      </c>
      <c r="L733" s="39">
        <f>L734</f>
        <v>260</v>
      </c>
      <c r="M733" s="39">
        <f>M734</f>
        <v>0</v>
      </c>
      <c r="N733" s="45"/>
      <c r="O733" s="45"/>
      <c r="P733" s="45"/>
      <c r="Q733" s="45"/>
      <c r="R733" s="45"/>
      <c r="S733" s="45"/>
      <c r="T733" s="39">
        <f>T734</f>
        <v>260</v>
      </c>
    </row>
    <row r="734" spans="1:20" ht="30">
      <c r="A734" s="87" t="s">
        <v>370</v>
      </c>
      <c r="B734" s="21" t="s">
        <v>171</v>
      </c>
      <c r="C734" s="21" t="s">
        <v>66</v>
      </c>
      <c r="D734" s="21" t="s">
        <v>66</v>
      </c>
      <c r="E734" s="21" t="s">
        <v>276</v>
      </c>
      <c r="F734" s="21"/>
      <c r="G734" s="21"/>
      <c r="H734" s="21"/>
      <c r="I734" s="22">
        <f>I735+I741+I747</f>
        <v>260</v>
      </c>
      <c r="J734" s="22">
        <f>J735+J741+J747</f>
        <v>0</v>
      </c>
      <c r="K734" s="22">
        <f>K735+K741+K747</f>
        <v>260</v>
      </c>
      <c r="L734" s="22">
        <f>L735+L741+L747</f>
        <v>260</v>
      </c>
      <c r="M734" s="22">
        <f>M735+M741+M747</f>
        <v>0</v>
      </c>
      <c r="N734" s="45"/>
      <c r="O734" s="45"/>
      <c r="P734" s="45"/>
      <c r="Q734" s="45"/>
      <c r="R734" s="45"/>
      <c r="S734" s="45"/>
      <c r="T734" s="22">
        <f>T735+T741+T747</f>
        <v>260</v>
      </c>
    </row>
    <row r="735" spans="1:20" ht="18">
      <c r="A735" s="87" t="s">
        <v>413</v>
      </c>
      <c r="B735" s="21" t="s">
        <v>171</v>
      </c>
      <c r="C735" s="21" t="s">
        <v>66</v>
      </c>
      <c r="D735" s="21" t="s">
        <v>66</v>
      </c>
      <c r="E735" s="21" t="s">
        <v>0</v>
      </c>
      <c r="F735" s="21"/>
      <c r="G735" s="21"/>
      <c r="H735" s="21"/>
      <c r="I735" s="22">
        <f>I738</f>
        <v>105</v>
      </c>
      <c r="J735" s="22">
        <f>J738</f>
        <v>0</v>
      </c>
      <c r="K735" s="22">
        <f>K738</f>
        <v>105</v>
      </c>
      <c r="L735" s="22">
        <f>L738</f>
        <v>105</v>
      </c>
      <c r="M735" s="22">
        <f>M738</f>
        <v>0</v>
      </c>
      <c r="N735" s="45"/>
      <c r="O735" s="45"/>
      <c r="P735" s="45"/>
      <c r="Q735" s="45"/>
      <c r="R735" s="45"/>
      <c r="S735" s="45"/>
      <c r="T735" s="22">
        <f>T738</f>
        <v>105</v>
      </c>
    </row>
    <row r="736" spans="1:20" ht="60">
      <c r="A736" s="87" t="s">
        <v>331</v>
      </c>
      <c r="B736" s="21" t="s">
        <v>171</v>
      </c>
      <c r="C736" s="21" t="s">
        <v>66</v>
      </c>
      <c r="D736" s="21" t="s">
        <v>66</v>
      </c>
      <c r="E736" s="21" t="s">
        <v>2</v>
      </c>
      <c r="F736" s="21"/>
      <c r="G736" s="21"/>
      <c r="H736" s="21"/>
      <c r="I736" s="22">
        <f aca="true" t="shared" si="164" ref="I736:M739">I737</f>
        <v>105</v>
      </c>
      <c r="J736" s="22">
        <f t="shared" si="164"/>
        <v>0</v>
      </c>
      <c r="K736" s="22">
        <f t="shared" si="164"/>
        <v>105</v>
      </c>
      <c r="L736" s="22">
        <f t="shared" si="164"/>
        <v>105</v>
      </c>
      <c r="M736" s="22">
        <f t="shared" si="164"/>
        <v>0</v>
      </c>
      <c r="N736" s="45"/>
      <c r="O736" s="45"/>
      <c r="P736" s="45"/>
      <c r="Q736" s="45"/>
      <c r="R736" s="45"/>
      <c r="S736" s="45"/>
      <c r="T736" s="22">
        <f>T737</f>
        <v>105</v>
      </c>
    </row>
    <row r="737" spans="1:20" ht="18">
      <c r="A737" s="87" t="s">
        <v>166</v>
      </c>
      <c r="B737" s="21" t="s">
        <v>171</v>
      </c>
      <c r="C737" s="21" t="s">
        <v>66</v>
      </c>
      <c r="D737" s="21" t="s">
        <v>66</v>
      </c>
      <c r="E737" s="21" t="s">
        <v>1</v>
      </c>
      <c r="F737" s="21"/>
      <c r="G737" s="21"/>
      <c r="H737" s="21"/>
      <c r="I737" s="22">
        <f t="shared" si="164"/>
        <v>105</v>
      </c>
      <c r="J737" s="22">
        <f t="shared" si="164"/>
        <v>0</v>
      </c>
      <c r="K737" s="22">
        <f t="shared" si="164"/>
        <v>105</v>
      </c>
      <c r="L737" s="22">
        <f t="shared" si="164"/>
        <v>105</v>
      </c>
      <c r="M737" s="22">
        <f t="shared" si="164"/>
        <v>0</v>
      </c>
      <c r="N737" s="45"/>
      <c r="O737" s="45"/>
      <c r="P737" s="45"/>
      <c r="Q737" s="45"/>
      <c r="R737" s="45"/>
      <c r="S737" s="45"/>
      <c r="T737" s="22">
        <f>T738</f>
        <v>105</v>
      </c>
    </row>
    <row r="738" spans="1:20" ht="45">
      <c r="A738" s="87" t="s">
        <v>194</v>
      </c>
      <c r="B738" s="21" t="s">
        <v>171</v>
      </c>
      <c r="C738" s="21" t="s">
        <v>66</v>
      </c>
      <c r="D738" s="21" t="s">
        <v>66</v>
      </c>
      <c r="E738" s="21" t="s">
        <v>1</v>
      </c>
      <c r="F738" s="21" t="s">
        <v>113</v>
      </c>
      <c r="G738" s="21"/>
      <c r="H738" s="21"/>
      <c r="I738" s="22">
        <f t="shared" si="164"/>
        <v>105</v>
      </c>
      <c r="J738" s="22">
        <f t="shared" si="164"/>
        <v>0</v>
      </c>
      <c r="K738" s="22">
        <f t="shared" si="164"/>
        <v>105</v>
      </c>
      <c r="L738" s="22">
        <f t="shared" si="164"/>
        <v>105</v>
      </c>
      <c r="M738" s="22">
        <f t="shared" si="164"/>
        <v>0</v>
      </c>
      <c r="N738" s="45"/>
      <c r="O738" s="45"/>
      <c r="P738" s="45"/>
      <c r="Q738" s="45"/>
      <c r="R738" s="45"/>
      <c r="S738" s="45"/>
      <c r="T738" s="22">
        <f>T739</f>
        <v>105</v>
      </c>
    </row>
    <row r="739" spans="1:20" ht="45">
      <c r="A739" s="87" t="s">
        <v>182</v>
      </c>
      <c r="B739" s="21" t="s">
        <v>171</v>
      </c>
      <c r="C739" s="21" t="s">
        <v>66</v>
      </c>
      <c r="D739" s="21" t="s">
        <v>66</v>
      </c>
      <c r="E739" s="21" t="s">
        <v>1</v>
      </c>
      <c r="F739" s="21" t="s">
        <v>114</v>
      </c>
      <c r="G739" s="21"/>
      <c r="H739" s="21"/>
      <c r="I739" s="22">
        <f t="shared" si="164"/>
        <v>105</v>
      </c>
      <c r="J739" s="22">
        <f t="shared" si="164"/>
        <v>0</v>
      </c>
      <c r="K739" s="22">
        <f t="shared" si="164"/>
        <v>105</v>
      </c>
      <c r="L739" s="22">
        <f t="shared" si="164"/>
        <v>105</v>
      </c>
      <c r="M739" s="22">
        <f t="shared" si="164"/>
        <v>0</v>
      </c>
      <c r="N739" s="45"/>
      <c r="O739" s="45"/>
      <c r="P739" s="45"/>
      <c r="Q739" s="45"/>
      <c r="R739" s="45"/>
      <c r="S739" s="45"/>
      <c r="T739" s="22">
        <f>T740</f>
        <v>105</v>
      </c>
    </row>
    <row r="740" spans="1:20" ht="23.25" customHeight="1">
      <c r="A740" s="90" t="s">
        <v>103</v>
      </c>
      <c r="B740" s="23" t="s">
        <v>171</v>
      </c>
      <c r="C740" s="23" t="s">
        <v>66</v>
      </c>
      <c r="D740" s="23" t="s">
        <v>66</v>
      </c>
      <c r="E740" s="23" t="s">
        <v>1</v>
      </c>
      <c r="F740" s="23" t="s">
        <v>114</v>
      </c>
      <c r="G740" s="23" t="s">
        <v>92</v>
      </c>
      <c r="H740" s="23"/>
      <c r="I740" s="24">
        <v>105</v>
      </c>
      <c r="J740" s="24">
        <v>0</v>
      </c>
      <c r="K740" s="24">
        <f>I740+J740</f>
        <v>105</v>
      </c>
      <c r="L740" s="24">
        <v>105</v>
      </c>
      <c r="M740" s="51">
        <v>0</v>
      </c>
      <c r="N740" s="51"/>
      <c r="O740" s="51"/>
      <c r="P740" s="51"/>
      <c r="Q740" s="51"/>
      <c r="R740" s="51"/>
      <c r="S740" s="51"/>
      <c r="T740" s="51">
        <f>L740+M740</f>
        <v>105</v>
      </c>
    </row>
    <row r="741" spans="1:20" ht="30">
      <c r="A741" s="87" t="s">
        <v>414</v>
      </c>
      <c r="B741" s="21" t="s">
        <v>171</v>
      </c>
      <c r="C741" s="21" t="s">
        <v>66</v>
      </c>
      <c r="D741" s="21" t="s">
        <v>66</v>
      </c>
      <c r="E741" s="21" t="s">
        <v>3</v>
      </c>
      <c r="F741" s="21"/>
      <c r="G741" s="21"/>
      <c r="H741" s="21"/>
      <c r="I741" s="22">
        <f>I744</f>
        <v>105</v>
      </c>
      <c r="J741" s="22">
        <f>J744</f>
        <v>0</v>
      </c>
      <c r="K741" s="22">
        <f>K744</f>
        <v>105</v>
      </c>
      <c r="L741" s="22">
        <f>L744</f>
        <v>105</v>
      </c>
      <c r="M741" s="22">
        <f>M744</f>
        <v>0</v>
      </c>
      <c r="N741" s="45"/>
      <c r="O741" s="45"/>
      <c r="P741" s="45"/>
      <c r="Q741" s="45"/>
      <c r="R741" s="45"/>
      <c r="S741" s="45"/>
      <c r="T741" s="22">
        <f>T744</f>
        <v>105</v>
      </c>
    </row>
    <row r="742" spans="1:20" ht="60">
      <c r="A742" s="87" t="s">
        <v>332</v>
      </c>
      <c r="B742" s="21" t="s">
        <v>171</v>
      </c>
      <c r="C742" s="21" t="s">
        <v>66</v>
      </c>
      <c r="D742" s="21" t="s">
        <v>66</v>
      </c>
      <c r="E742" s="21" t="s">
        <v>4</v>
      </c>
      <c r="F742" s="21"/>
      <c r="G742" s="21"/>
      <c r="H742" s="21"/>
      <c r="I742" s="22">
        <f aca="true" t="shared" si="165" ref="I742:M745">I743</f>
        <v>105</v>
      </c>
      <c r="J742" s="22">
        <f t="shared" si="165"/>
        <v>0</v>
      </c>
      <c r="K742" s="22">
        <f t="shared" si="165"/>
        <v>105</v>
      </c>
      <c r="L742" s="22">
        <f t="shared" si="165"/>
        <v>105</v>
      </c>
      <c r="M742" s="22">
        <f t="shared" si="165"/>
        <v>0</v>
      </c>
      <c r="N742" s="45"/>
      <c r="O742" s="45"/>
      <c r="P742" s="45"/>
      <c r="Q742" s="45"/>
      <c r="R742" s="45"/>
      <c r="S742" s="45"/>
      <c r="T742" s="22">
        <f>T743</f>
        <v>105</v>
      </c>
    </row>
    <row r="743" spans="1:20" ht="18">
      <c r="A743" s="87" t="s">
        <v>166</v>
      </c>
      <c r="B743" s="21" t="s">
        <v>171</v>
      </c>
      <c r="C743" s="21" t="s">
        <v>66</v>
      </c>
      <c r="D743" s="21" t="s">
        <v>66</v>
      </c>
      <c r="E743" s="21" t="s">
        <v>5</v>
      </c>
      <c r="F743" s="21"/>
      <c r="G743" s="21"/>
      <c r="H743" s="21"/>
      <c r="I743" s="22">
        <f t="shared" si="165"/>
        <v>105</v>
      </c>
      <c r="J743" s="22">
        <f t="shared" si="165"/>
        <v>0</v>
      </c>
      <c r="K743" s="22">
        <f t="shared" si="165"/>
        <v>105</v>
      </c>
      <c r="L743" s="22">
        <f t="shared" si="165"/>
        <v>105</v>
      </c>
      <c r="M743" s="22">
        <f t="shared" si="165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45">
      <c r="A744" s="87" t="s">
        <v>194</v>
      </c>
      <c r="B744" s="21" t="s">
        <v>171</v>
      </c>
      <c r="C744" s="21" t="s">
        <v>66</v>
      </c>
      <c r="D744" s="21" t="s">
        <v>66</v>
      </c>
      <c r="E744" s="21" t="s">
        <v>5</v>
      </c>
      <c r="F744" s="21" t="s">
        <v>113</v>
      </c>
      <c r="G744" s="21"/>
      <c r="H744" s="21"/>
      <c r="I744" s="22">
        <f t="shared" si="165"/>
        <v>105</v>
      </c>
      <c r="J744" s="22">
        <f t="shared" si="165"/>
        <v>0</v>
      </c>
      <c r="K744" s="22">
        <f t="shared" si="165"/>
        <v>105</v>
      </c>
      <c r="L744" s="22">
        <f t="shared" si="165"/>
        <v>105</v>
      </c>
      <c r="M744" s="22">
        <f t="shared" si="165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182</v>
      </c>
      <c r="B745" s="21" t="s">
        <v>171</v>
      </c>
      <c r="C745" s="21" t="s">
        <v>66</v>
      </c>
      <c r="D745" s="21" t="s">
        <v>66</v>
      </c>
      <c r="E745" s="21" t="s">
        <v>5</v>
      </c>
      <c r="F745" s="21" t="s">
        <v>114</v>
      </c>
      <c r="G745" s="21"/>
      <c r="H745" s="21"/>
      <c r="I745" s="22">
        <f t="shared" si="165"/>
        <v>105</v>
      </c>
      <c r="J745" s="22">
        <f t="shared" si="165"/>
        <v>0</v>
      </c>
      <c r="K745" s="22">
        <f t="shared" si="165"/>
        <v>105</v>
      </c>
      <c r="L745" s="22">
        <f t="shared" si="165"/>
        <v>105</v>
      </c>
      <c r="M745" s="22">
        <f t="shared" si="165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22.5" customHeight="1">
      <c r="A746" s="90" t="s">
        <v>103</v>
      </c>
      <c r="B746" s="21" t="s">
        <v>171</v>
      </c>
      <c r="C746" s="23" t="s">
        <v>66</v>
      </c>
      <c r="D746" s="23" t="s">
        <v>66</v>
      </c>
      <c r="E746" s="23" t="s">
        <v>5</v>
      </c>
      <c r="F746" s="23" t="s">
        <v>114</v>
      </c>
      <c r="G746" s="23" t="s">
        <v>92</v>
      </c>
      <c r="H746" s="23"/>
      <c r="I746" s="24">
        <v>105</v>
      </c>
      <c r="J746" s="24">
        <v>0</v>
      </c>
      <c r="K746" s="24">
        <f>I746+J746</f>
        <v>105</v>
      </c>
      <c r="L746" s="24">
        <v>105</v>
      </c>
      <c r="M746" s="51">
        <v>0</v>
      </c>
      <c r="N746" s="51"/>
      <c r="O746" s="51"/>
      <c r="P746" s="51"/>
      <c r="Q746" s="51"/>
      <c r="R746" s="51"/>
      <c r="S746" s="51"/>
      <c r="T746" s="51">
        <f>L746+M746</f>
        <v>105</v>
      </c>
    </row>
    <row r="747" spans="1:20" ht="45">
      <c r="A747" s="87" t="s">
        <v>415</v>
      </c>
      <c r="B747" s="21" t="s">
        <v>171</v>
      </c>
      <c r="C747" s="21" t="s">
        <v>66</v>
      </c>
      <c r="D747" s="21" t="s">
        <v>66</v>
      </c>
      <c r="E747" s="21" t="s">
        <v>6</v>
      </c>
      <c r="F747" s="21"/>
      <c r="G747" s="21"/>
      <c r="H747" s="21"/>
      <c r="I747" s="22">
        <f>I750</f>
        <v>50</v>
      </c>
      <c r="J747" s="22">
        <f>J750</f>
        <v>0</v>
      </c>
      <c r="K747" s="22">
        <f>K750</f>
        <v>50</v>
      </c>
      <c r="L747" s="22">
        <f>L750</f>
        <v>50</v>
      </c>
      <c r="M747" s="22">
        <f>M750</f>
        <v>0</v>
      </c>
      <c r="N747" s="45"/>
      <c r="O747" s="45"/>
      <c r="P747" s="45"/>
      <c r="Q747" s="45"/>
      <c r="R747" s="45"/>
      <c r="S747" s="45"/>
      <c r="T747" s="22">
        <f>T750</f>
        <v>50</v>
      </c>
    </row>
    <row r="748" spans="1:20" ht="90">
      <c r="A748" s="87" t="s">
        <v>333</v>
      </c>
      <c r="B748" s="21" t="s">
        <v>171</v>
      </c>
      <c r="C748" s="21" t="s">
        <v>66</v>
      </c>
      <c r="D748" s="21" t="s">
        <v>66</v>
      </c>
      <c r="E748" s="21" t="s">
        <v>7</v>
      </c>
      <c r="F748" s="21"/>
      <c r="G748" s="21"/>
      <c r="H748" s="21"/>
      <c r="I748" s="22">
        <f aca="true" t="shared" si="166" ref="I748:M751">I749</f>
        <v>50</v>
      </c>
      <c r="J748" s="22">
        <f t="shared" si="166"/>
        <v>0</v>
      </c>
      <c r="K748" s="22">
        <f t="shared" si="166"/>
        <v>50</v>
      </c>
      <c r="L748" s="22">
        <f t="shared" si="166"/>
        <v>50</v>
      </c>
      <c r="M748" s="22">
        <f t="shared" si="166"/>
        <v>0</v>
      </c>
      <c r="N748" s="45"/>
      <c r="O748" s="45"/>
      <c r="P748" s="45"/>
      <c r="Q748" s="45"/>
      <c r="R748" s="45"/>
      <c r="S748" s="45"/>
      <c r="T748" s="22">
        <f>T749</f>
        <v>50</v>
      </c>
    </row>
    <row r="749" spans="1:20" ht="18">
      <c r="A749" s="87" t="s">
        <v>166</v>
      </c>
      <c r="B749" s="21" t="s">
        <v>171</v>
      </c>
      <c r="C749" s="21" t="s">
        <v>66</v>
      </c>
      <c r="D749" s="21" t="s">
        <v>66</v>
      </c>
      <c r="E749" s="21" t="s">
        <v>8</v>
      </c>
      <c r="F749" s="21"/>
      <c r="G749" s="21"/>
      <c r="H749" s="21"/>
      <c r="I749" s="22">
        <f t="shared" si="166"/>
        <v>50</v>
      </c>
      <c r="J749" s="22">
        <f t="shared" si="166"/>
        <v>0</v>
      </c>
      <c r="K749" s="22">
        <f t="shared" si="166"/>
        <v>50</v>
      </c>
      <c r="L749" s="22">
        <f t="shared" si="166"/>
        <v>50</v>
      </c>
      <c r="M749" s="22">
        <f t="shared" si="166"/>
        <v>0</v>
      </c>
      <c r="N749" s="45"/>
      <c r="O749" s="45"/>
      <c r="P749" s="45"/>
      <c r="Q749" s="45"/>
      <c r="R749" s="45"/>
      <c r="S749" s="45"/>
      <c r="T749" s="22">
        <f>T750</f>
        <v>50</v>
      </c>
    </row>
    <row r="750" spans="1:20" ht="45">
      <c r="A750" s="87" t="s">
        <v>194</v>
      </c>
      <c r="B750" s="21" t="s">
        <v>171</v>
      </c>
      <c r="C750" s="21" t="s">
        <v>66</v>
      </c>
      <c r="D750" s="21" t="s">
        <v>66</v>
      </c>
      <c r="E750" s="21" t="s">
        <v>8</v>
      </c>
      <c r="F750" s="21" t="s">
        <v>113</v>
      </c>
      <c r="G750" s="21"/>
      <c r="H750" s="21"/>
      <c r="I750" s="22">
        <f t="shared" si="166"/>
        <v>50</v>
      </c>
      <c r="J750" s="22">
        <f t="shared" si="166"/>
        <v>0</v>
      </c>
      <c r="K750" s="22">
        <f t="shared" si="166"/>
        <v>50</v>
      </c>
      <c r="L750" s="22">
        <f t="shared" si="166"/>
        <v>50</v>
      </c>
      <c r="M750" s="22">
        <f t="shared" si="166"/>
        <v>0</v>
      </c>
      <c r="N750" s="45"/>
      <c r="O750" s="45"/>
      <c r="P750" s="45"/>
      <c r="Q750" s="45"/>
      <c r="R750" s="45"/>
      <c r="S750" s="45"/>
      <c r="T750" s="22">
        <f>T751</f>
        <v>50</v>
      </c>
    </row>
    <row r="751" spans="1:20" ht="45">
      <c r="A751" s="87" t="s">
        <v>182</v>
      </c>
      <c r="B751" s="21" t="s">
        <v>171</v>
      </c>
      <c r="C751" s="21" t="s">
        <v>66</v>
      </c>
      <c r="D751" s="21" t="s">
        <v>66</v>
      </c>
      <c r="E751" s="21" t="s">
        <v>8</v>
      </c>
      <c r="F751" s="21" t="s">
        <v>114</v>
      </c>
      <c r="G751" s="21"/>
      <c r="H751" s="21"/>
      <c r="I751" s="22">
        <f t="shared" si="166"/>
        <v>50</v>
      </c>
      <c r="J751" s="22">
        <f t="shared" si="166"/>
        <v>0</v>
      </c>
      <c r="K751" s="22">
        <f t="shared" si="166"/>
        <v>50</v>
      </c>
      <c r="L751" s="22">
        <f t="shared" si="166"/>
        <v>50</v>
      </c>
      <c r="M751" s="22">
        <f t="shared" si="166"/>
        <v>0</v>
      </c>
      <c r="N751" s="45"/>
      <c r="O751" s="45"/>
      <c r="P751" s="45"/>
      <c r="Q751" s="45"/>
      <c r="R751" s="45"/>
      <c r="S751" s="45"/>
      <c r="T751" s="22">
        <f>T752</f>
        <v>50</v>
      </c>
    </row>
    <row r="752" spans="1:20" ht="21.75" customHeight="1">
      <c r="A752" s="90" t="s">
        <v>103</v>
      </c>
      <c r="B752" s="21" t="s">
        <v>171</v>
      </c>
      <c r="C752" s="23" t="s">
        <v>66</v>
      </c>
      <c r="D752" s="23" t="s">
        <v>66</v>
      </c>
      <c r="E752" s="23" t="s">
        <v>8</v>
      </c>
      <c r="F752" s="23" t="s">
        <v>114</v>
      </c>
      <c r="G752" s="23" t="s">
        <v>92</v>
      </c>
      <c r="H752" s="23"/>
      <c r="I752" s="24">
        <v>50</v>
      </c>
      <c r="J752" s="24">
        <v>0</v>
      </c>
      <c r="K752" s="24">
        <f>I752+J752</f>
        <v>50</v>
      </c>
      <c r="L752" s="24">
        <v>50</v>
      </c>
      <c r="M752" s="51">
        <v>0</v>
      </c>
      <c r="N752" s="51"/>
      <c r="O752" s="51"/>
      <c r="P752" s="51"/>
      <c r="Q752" s="51"/>
      <c r="R752" s="51"/>
      <c r="S752" s="51"/>
      <c r="T752" s="51">
        <f>L752+M752</f>
        <v>50</v>
      </c>
    </row>
    <row r="753" spans="1:20" ht="18">
      <c r="A753" s="53" t="s">
        <v>328</v>
      </c>
      <c r="B753" s="38" t="s">
        <v>171</v>
      </c>
      <c r="C753" s="38" t="s">
        <v>63</v>
      </c>
      <c r="D753" s="21"/>
      <c r="E753" s="21"/>
      <c r="F753" s="21"/>
      <c r="G753" s="21"/>
      <c r="H753" s="23"/>
      <c r="I753" s="39">
        <f>I754+I806</f>
        <v>40246.899999999994</v>
      </c>
      <c r="J753" s="39">
        <f>J754+J806</f>
        <v>0</v>
      </c>
      <c r="K753" s="39">
        <f>K754+K806</f>
        <v>40246.899999999994</v>
      </c>
      <c r="L753" s="39">
        <f>L754+L806</f>
        <v>47233.5</v>
      </c>
      <c r="M753" s="39">
        <f>M754+M806</f>
        <v>0</v>
      </c>
      <c r="N753" s="45"/>
      <c r="O753" s="45"/>
      <c r="P753" s="45"/>
      <c r="Q753" s="45"/>
      <c r="R753" s="45"/>
      <c r="S753" s="45"/>
      <c r="T753" s="39">
        <f>T754+T806</f>
        <v>47233.5</v>
      </c>
    </row>
    <row r="754" spans="1:20" ht="18">
      <c r="A754" s="53" t="s">
        <v>55</v>
      </c>
      <c r="B754" s="38" t="s">
        <v>171</v>
      </c>
      <c r="C754" s="38" t="s">
        <v>63</v>
      </c>
      <c r="D754" s="38" t="s">
        <v>59</v>
      </c>
      <c r="E754" s="38"/>
      <c r="F754" s="38"/>
      <c r="G754" s="38"/>
      <c r="H754" s="38"/>
      <c r="I754" s="39">
        <f>I755</f>
        <v>31662.699999999997</v>
      </c>
      <c r="J754" s="39">
        <f>J755</f>
        <v>0</v>
      </c>
      <c r="K754" s="39">
        <f>K755</f>
        <v>31662.699999999997</v>
      </c>
      <c r="L754" s="39">
        <f>L755</f>
        <v>38649.3</v>
      </c>
      <c r="M754" s="39">
        <f>M755</f>
        <v>0</v>
      </c>
      <c r="N754" s="45"/>
      <c r="O754" s="45"/>
      <c r="P754" s="45"/>
      <c r="Q754" s="45"/>
      <c r="R754" s="45"/>
      <c r="S754" s="45"/>
      <c r="T754" s="39">
        <f>T755</f>
        <v>38649.3</v>
      </c>
    </row>
    <row r="755" spans="1:20" ht="45">
      <c r="A755" s="87" t="s">
        <v>494</v>
      </c>
      <c r="B755" s="21" t="s">
        <v>171</v>
      </c>
      <c r="C755" s="21" t="s">
        <v>63</v>
      </c>
      <c r="D755" s="21" t="s">
        <v>59</v>
      </c>
      <c r="E755" s="21" t="s">
        <v>239</v>
      </c>
      <c r="F755" s="21"/>
      <c r="G755" s="21"/>
      <c r="H755" s="21"/>
      <c r="I755" s="22">
        <f>I756+I766+I772+I784+I790</f>
        <v>31662.699999999997</v>
      </c>
      <c r="J755" s="22">
        <f>J756+J766+J772+J784+J790</f>
        <v>0</v>
      </c>
      <c r="K755" s="22">
        <f>K756+K766+K772+K784+K790</f>
        <v>31662.699999999997</v>
      </c>
      <c r="L755" s="22">
        <f>L756+L766+L772+L784+L790</f>
        <v>38649.3</v>
      </c>
      <c r="M755" s="22">
        <f>M756+M766+M772+M784+M790</f>
        <v>0</v>
      </c>
      <c r="N755" s="45"/>
      <c r="O755" s="45"/>
      <c r="P755" s="45"/>
      <c r="Q755" s="45"/>
      <c r="R755" s="45"/>
      <c r="S755" s="45"/>
      <c r="T755" s="22">
        <f>T756+T766+T772+T784+T790</f>
        <v>38649.3</v>
      </c>
    </row>
    <row r="756" spans="1:20" ht="42" customHeight="1">
      <c r="A756" s="88" t="s">
        <v>36</v>
      </c>
      <c r="B756" s="21" t="s">
        <v>171</v>
      </c>
      <c r="C756" s="21" t="s">
        <v>63</v>
      </c>
      <c r="D756" s="21" t="s">
        <v>59</v>
      </c>
      <c r="E756" s="21" t="s">
        <v>245</v>
      </c>
      <c r="F756" s="21"/>
      <c r="G756" s="21"/>
      <c r="H756" s="21"/>
      <c r="I756" s="22">
        <f>I757</f>
        <v>22432.1</v>
      </c>
      <c r="J756" s="22">
        <f>J757</f>
        <v>0</v>
      </c>
      <c r="K756" s="22">
        <f>K757</f>
        <v>22432.1</v>
      </c>
      <c r="L756" s="22">
        <f>L757</f>
        <v>30295.3</v>
      </c>
      <c r="M756" s="22">
        <f>M757</f>
        <v>0</v>
      </c>
      <c r="N756" s="45"/>
      <c r="O756" s="45"/>
      <c r="P756" s="45"/>
      <c r="Q756" s="45"/>
      <c r="R756" s="45"/>
      <c r="S756" s="45"/>
      <c r="T756" s="22">
        <f>T757</f>
        <v>30295.3</v>
      </c>
    </row>
    <row r="757" spans="1:20" ht="67.5" customHeight="1">
      <c r="A757" s="87" t="s">
        <v>168</v>
      </c>
      <c r="B757" s="21" t="s">
        <v>171</v>
      </c>
      <c r="C757" s="21" t="s">
        <v>63</v>
      </c>
      <c r="D757" s="21" t="s">
        <v>59</v>
      </c>
      <c r="E757" s="21" t="s">
        <v>246</v>
      </c>
      <c r="F757" s="21"/>
      <c r="G757" s="21"/>
      <c r="H757" s="21"/>
      <c r="I757" s="22">
        <f>I758+I762</f>
        <v>22432.1</v>
      </c>
      <c r="J757" s="22">
        <f>J758+J762</f>
        <v>0</v>
      </c>
      <c r="K757" s="22">
        <f>K758+K762</f>
        <v>22432.1</v>
      </c>
      <c r="L757" s="22">
        <f>L758+L762</f>
        <v>30295.3</v>
      </c>
      <c r="M757" s="22">
        <f>M758+M762</f>
        <v>0</v>
      </c>
      <c r="N757" s="45"/>
      <c r="O757" s="45"/>
      <c r="P757" s="45"/>
      <c r="Q757" s="45"/>
      <c r="R757" s="45"/>
      <c r="S757" s="45"/>
      <c r="T757" s="22">
        <f>T758+T762</f>
        <v>30295.3</v>
      </c>
    </row>
    <row r="758" spans="1:20" ht="14.25" customHeight="1">
      <c r="A758" s="87" t="s">
        <v>166</v>
      </c>
      <c r="B758" s="21" t="s">
        <v>171</v>
      </c>
      <c r="C758" s="21" t="s">
        <v>63</v>
      </c>
      <c r="D758" s="21" t="s">
        <v>59</v>
      </c>
      <c r="E758" s="21" t="s">
        <v>247</v>
      </c>
      <c r="F758" s="21"/>
      <c r="G758" s="21"/>
      <c r="H758" s="21"/>
      <c r="I758" s="22">
        <f aca="true" t="shared" si="167" ref="I758:M760">I759</f>
        <v>22432.1</v>
      </c>
      <c r="J758" s="22">
        <f t="shared" si="167"/>
        <v>0</v>
      </c>
      <c r="K758" s="22">
        <f t="shared" si="167"/>
        <v>22432.1</v>
      </c>
      <c r="L758" s="22">
        <f t="shared" si="167"/>
        <v>22825.3</v>
      </c>
      <c r="M758" s="22">
        <f t="shared" si="167"/>
        <v>0</v>
      </c>
      <c r="N758" s="45"/>
      <c r="O758" s="45"/>
      <c r="P758" s="45"/>
      <c r="Q758" s="45"/>
      <c r="R758" s="45"/>
      <c r="S758" s="45"/>
      <c r="T758" s="22">
        <f>T759</f>
        <v>22825.3</v>
      </c>
    </row>
    <row r="759" spans="1:20" ht="45">
      <c r="A759" s="87" t="s">
        <v>116</v>
      </c>
      <c r="B759" s="21" t="s">
        <v>171</v>
      </c>
      <c r="C759" s="21" t="s">
        <v>63</v>
      </c>
      <c r="D759" s="21" t="s">
        <v>59</v>
      </c>
      <c r="E759" s="21" t="s">
        <v>247</v>
      </c>
      <c r="F759" s="21" t="s">
        <v>115</v>
      </c>
      <c r="G759" s="21"/>
      <c r="H759" s="21"/>
      <c r="I759" s="22">
        <f t="shared" si="167"/>
        <v>22432.1</v>
      </c>
      <c r="J759" s="22">
        <f t="shared" si="167"/>
        <v>0</v>
      </c>
      <c r="K759" s="22">
        <f t="shared" si="167"/>
        <v>22432.1</v>
      </c>
      <c r="L759" s="22">
        <f t="shared" si="167"/>
        <v>22825.3</v>
      </c>
      <c r="M759" s="22">
        <f t="shared" si="167"/>
        <v>0</v>
      </c>
      <c r="N759" s="45"/>
      <c r="O759" s="45"/>
      <c r="P759" s="45"/>
      <c r="Q759" s="45"/>
      <c r="R759" s="45"/>
      <c r="S759" s="45"/>
      <c r="T759" s="22">
        <f>T760</f>
        <v>22825.3</v>
      </c>
    </row>
    <row r="760" spans="1:20" ht="18">
      <c r="A760" s="88" t="s">
        <v>118</v>
      </c>
      <c r="B760" s="21" t="s">
        <v>171</v>
      </c>
      <c r="C760" s="21" t="s">
        <v>63</v>
      </c>
      <c r="D760" s="21" t="s">
        <v>59</v>
      </c>
      <c r="E760" s="21" t="s">
        <v>247</v>
      </c>
      <c r="F760" s="21" t="s">
        <v>117</v>
      </c>
      <c r="G760" s="21"/>
      <c r="H760" s="21"/>
      <c r="I760" s="22">
        <f t="shared" si="167"/>
        <v>22432.1</v>
      </c>
      <c r="J760" s="22">
        <f t="shared" si="167"/>
        <v>0</v>
      </c>
      <c r="K760" s="22">
        <f t="shared" si="167"/>
        <v>22432.1</v>
      </c>
      <c r="L760" s="22">
        <f t="shared" si="167"/>
        <v>22825.3</v>
      </c>
      <c r="M760" s="22">
        <f t="shared" si="167"/>
        <v>0</v>
      </c>
      <c r="N760" s="45"/>
      <c r="O760" s="45"/>
      <c r="P760" s="45"/>
      <c r="Q760" s="45"/>
      <c r="R760" s="45"/>
      <c r="S760" s="45"/>
      <c r="T760" s="22">
        <f>T761</f>
        <v>22825.3</v>
      </c>
    </row>
    <row r="761" spans="1:20" ht="23.25" customHeight="1">
      <c r="A761" s="89" t="s">
        <v>103</v>
      </c>
      <c r="B761" s="21" t="s">
        <v>171</v>
      </c>
      <c r="C761" s="23" t="s">
        <v>63</v>
      </c>
      <c r="D761" s="23" t="s">
        <v>59</v>
      </c>
      <c r="E761" s="23" t="s">
        <v>247</v>
      </c>
      <c r="F761" s="23" t="s">
        <v>117</v>
      </c>
      <c r="G761" s="23" t="s">
        <v>92</v>
      </c>
      <c r="H761" s="23"/>
      <c r="I761" s="24">
        <v>22432.1</v>
      </c>
      <c r="J761" s="24">
        <v>0</v>
      </c>
      <c r="K761" s="24">
        <f>I761+J761</f>
        <v>22432.1</v>
      </c>
      <c r="L761" s="24">
        <v>22825.3</v>
      </c>
      <c r="M761" s="51">
        <v>0</v>
      </c>
      <c r="N761" s="51"/>
      <c r="O761" s="51"/>
      <c r="P761" s="51"/>
      <c r="Q761" s="51"/>
      <c r="R761" s="51"/>
      <c r="S761" s="51"/>
      <c r="T761" s="51">
        <f>L761+M761</f>
        <v>22825.3</v>
      </c>
    </row>
    <row r="762" spans="1:20" ht="18">
      <c r="A762" s="87" t="s">
        <v>166</v>
      </c>
      <c r="B762" s="21" t="s">
        <v>171</v>
      </c>
      <c r="C762" s="21" t="s">
        <v>63</v>
      </c>
      <c r="D762" s="21" t="s">
        <v>59</v>
      </c>
      <c r="E762" s="21" t="s">
        <v>514</v>
      </c>
      <c r="F762" s="21"/>
      <c r="G762" s="21"/>
      <c r="H762" s="21"/>
      <c r="I762" s="22">
        <f aca="true" t="shared" si="168" ref="I762:M764">I763</f>
        <v>0</v>
      </c>
      <c r="J762" s="22">
        <f t="shared" si="168"/>
        <v>0</v>
      </c>
      <c r="K762" s="22">
        <f t="shared" si="168"/>
        <v>0</v>
      </c>
      <c r="L762" s="22">
        <f t="shared" si="168"/>
        <v>7470</v>
      </c>
      <c r="M762" s="22">
        <f t="shared" si="168"/>
        <v>0</v>
      </c>
      <c r="N762" s="45"/>
      <c r="O762" s="45"/>
      <c r="P762" s="45"/>
      <c r="Q762" s="45"/>
      <c r="R762" s="45"/>
      <c r="S762" s="45"/>
      <c r="T762" s="22">
        <f>T763</f>
        <v>7470</v>
      </c>
    </row>
    <row r="763" spans="1:20" ht="45">
      <c r="A763" s="87" t="s">
        <v>116</v>
      </c>
      <c r="B763" s="21" t="s">
        <v>171</v>
      </c>
      <c r="C763" s="21" t="s">
        <v>63</v>
      </c>
      <c r="D763" s="21" t="s">
        <v>59</v>
      </c>
      <c r="E763" s="21" t="s">
        <v>514</v>
      </c>
      <c r="F763" s="21" t="s">
        <v>115</v>
      </c>
      <c r="G763" s="21"/>
      <c r="H763" s="21"/>
      <c r="I763" s="22">
        <f t="shared" si="168"/>
        <v>0</v>
      </c>
      <c r="J763" s="22">
        <f t="shared" si="168"/>
        <v>0</v>
      </c>
      <c r="K763" s="22">
        <f t="shared" si="168"/>
        <v>0</v>
      </c>
      <c r="L763" s="22">
        <f t="shared" si="168"/>
        <v>7470</v>
      </c>
      <c r="M763" s="22">
        <f t="shared" si="168"/>
        <v>0</v>
      </c>
      <c r="N763" s="45"/>
      <c r="O763" s="45"/>
      <c r="P763" s="45"/>
      <c r="Q763" s="45"/>
      <c r="R763" s="45"/>
      <c r="S763" s="45"/>
      <c r="T763" s="22">
        <f>T764</f>
        <v>7470</v>
      </c>
    </row>
    <row r="764" spans="1:20" ht="18">
      <c r="A764" s="88" t="s">
        <v>118</v>
      </c>
      <c r="B764" s="21" t="s">
        <v>171</v>
      </c>
      <c r="C764" s="21" t="s">
        <v>63</v>
      </c>
      <c r="D764" s="21" t="s">
        <v>59</v>
      </c>
      <c r="E764" s="21" t="s">
        <v>514</v>
      </c>
      <c r="F764" s="21" t="s">
        <v>117</v>
      </c>
      <c r="G764" s="21"/>
      <c r="H764" s="21"/>
      <c r="I764" s="22">
        <f t="shared" si="168"/>
        <v>0</v>
      </c>
      <c r="J764" s="22">
        <f t="shared" si="168"/>
        <v>0</v>
      </c>
      <c r="K764" s="22">
        <f t="shared" si="168"/>
        <v>0</v>
      </c>
      <c r="L764" s="22">
        <f t="shared" si="168"/>
        <v>7470</v>
      </c>
      <c r="M764" s="22">
        <f t="shared" si="168"/>
        <v>0</v>
      </c>
      <c r="N764" s="45"/>
      <c r="O764" s="45"/>
      <c r="P764" s="45"/>
      <c r="Q764" s="45"/>
      <c r="R764" s="45"/>
      <c r="S764" s="45"/>
      <c r="T764" s="22">
        <f>T765</f>
        <v>7470</v>
      </c>
    </row>
    <row r="765" spans="1:20" ht="24" customHeight="1">
      <c r="A765" s="89" t="s">
        <v>104</v>
      </c>
      <c r="B765" s="21" t="s">
        <v>171</v>
      </c>
      <c r="C765" s="23" t="s">
        <v>63</v>
      </c>
      <c r="D765" s="23" t="s">
        <v>59</v>
      </c>
      <c r="E765" s="23" t="s">
        <v>514</v>
      </c>
      <c r="F765" s="23" t="s">
        <v>117</v>
      </c>
      <c r="G765" s="23" t="s">
        <v>93</v>
      </c>
      <c r="H765" s="23"/>
      <c r="I765" s="24">
        <v>0</v>
      </c>
      <c r="J765" s="24">
        <v>0</v>
      </c>
      <c r="K765" s="24">
        <f>I765+J765</f>
        <v>0</v>
      </c>
      <c r="L765" s="24">
        <v>7470</v>
      </c>
      <c r="M765" s="51">
        <v>0</v>
      </c>
      <c r="N765" s="51"/>
      <c r="O765" s="51"/>
      <c r="P765" s="51"/>
      <c r="Q765" s="51"/>
      <c r="R765" s="51"/>
      <c r="S765" s="51"/>
      <c r="T765" s="51">
        <f>L765+M765</f>
        <v>7470</v>
      </c>
    </row>
    <row r="766" spans="1:20" ht="30">
      <c r="A766" s="87" t="s">
        <v>37</v>
      </c>
      <c r="B766" s="21" t="s">
        <v>171</v>
      </c>
      <c r="C766" s="21" t="s">
        <v>63</v>
      </c>
      <c r="D766" s="21" t="s">
        <v>59</v>
      </c>
      <c r="E766" s="21" t="s">
        <v>248</v>
      </c>
      <c r="F766" s="21"/>
      <c r="G766" s="21"/>
      <c r="H766" s="21"/>
      <c r="I766" s="22">
        <f aca="true" t="shared" si="169" ref="I766:M770">I767</f>
        <v>3881.2</v>
      </c>
      <c r="J766" s="22">
        <f t="shared" si="169"/>
        <v>0</v>
      </c>
      <c r="K766" s="22">
        <f t="shared" si="169"/>
        <v>3881.2</v>
      </c>
      <c r="L766" s="22">
        <f t="shared" si="169"/>
        <v>3881.2</v>
      </c>
      <c r="M766" s="22">
        <f t="shared" si="169"/>
        <v>0</v>
      </c>
      <c r="N766" s="45"/>
      <c r="O766" s="45"/>
      <c r="P766" s="45"/>
      <c r="Q766" s="45"/>
      <c r="R766" s="45"/>
      <c r="S766" s="45"/>
      <c r="T766" s="22">
        <f>T767</f>
        <v>3881.2</v>
      </c>
    </row>
    <row r="767" spans="1:20" ht="30">
      <c r="A767" s="87" t="s">
        <v>167</v>
      </c>
      <c r="B767" s="21" t="s">
        <v>171</v>
      </c>
      <c r="C767" s="21" t="s">
        <v>63</v>
      </c>
      <c r="D767" s="21" t="s">
        <v>59</v>
      </c>
      <c r="E767" s="21" t="s">
        <v>249</v>
      </c>
      <c r="F767" s="21"/>
      <c r="G767" s="21"/>
      <c r="H767" s="21"/>
      <c r="I767" s="22">
        <f t="shared" si="169"/>
        <v>3881.2</v>
      </c>
      <c r="J767" s="22">
        <f t="shared" si="169"/>
        <v>0</v>
      </c>
      <c r="K767" s="22">
        <f t="shared" si="169"/>
        <v>3881.2</v>
      </c>
      <c r="L767" s="22">
        <f t="shared" si="169"/>
        <v>3881.2</v>
      </c>
      <c r="M767" s="22">
        <f t="shared" si="169"/>
        <v>0</v>
      </c>
      <c r="N767" s="45"/>
      <c r="O767" s="45"/>
      <c r="P767" s="45"/>
      <c r="Q767" s="45"/>
      <c r="R767" s="45"/>
      <c r="S767" s="45"/>
      <c r="T767" s="22">
        <f>T768</f>
        <v>3881.2</v>
      </c>
    </row>
    <row r="768" spans="1:20" ht="18">
      <c r="A768" s="87" t="s">
        <v>166</v>
      </c>
      <c r="B768" s="21" t="s">
        <v>171</v>
      </c>
      <c r="C768" s="21" t="s">
        <v>63</v>
      </c>
      <c r="D768" s="21" t="s">
        <v>59</v>
      </c>
      <c r="E768" s="21" t="s">
        <v>250</v>
      </c>
      <c r="F768" s="21"/>
      <c r="G768" s="21"/>
      <c r="H768" s="21"/>
      <c r="I768" s="22">
        <f t="shared" si="169"/>
        <v>3881.2</v>
      </c>
      <c r="J768" s="22">
        <f t="shared" si="169"/>
        <v>0</v>
      </c>
      <c r="K768" s="22">
        <f t="shared" si="169"/>
        <v>3881.2</v>
      </c>
      <c r="L768" s="22">
        <f t="shared" si="169"/>
        <v>3881.2</v>
      </c>
      <c r="M768" s="22">
        <f t="shared" si="169"/>
        <v>0</v>
      </c>
      <c r="N768" s="45"/>
      <c r="O768" s="45"/>
      <c r="P768" s="45"/>
      <c r="Q768" s="45"/>
      <c r="R768" s="45"/>
      <c r="S768" s="45"/>
      <c r="T768" s="22">
        <f>T769</f>
        <v>3881.2</v>
      </c>
    </row>
    <row r="769" spans="1:20" ht="45">
      <c r="A769" s="87" t="s">
        <v>116</v>
      </c>
      <c r="B769" s="21" t="s">
        <v>171</v>
      </c>
      <c r="C769" s="21" t="s">
        <v>63</v>
      </c>
      <c r="D769" s="21" t="s">
        <v>59</v>
      </c>
      <c r="E769" s="21" t="s">
        <v>250</v>
      </c>
      <c r="F769" s="21" t="s">
        <v>115</v>
      </c>
      <c r="G769" s="21"/>
      <c r="H769" s="21"/>
      <c r="I769" s="22">
        <f t="shared" si="169"/>
        <v>3881.2</v>
      </c>
      <c r="J769" s="22">
        <f t="shared" si="169"/>
        <v>0</v>
      </c>
      <c r="K769" s="22">
        <f t="shared" si="169"/>
        <v>3881.2</v>
      </c>
      <c r="L769" s="22">
        <f t="shared" si="169"/>
        <v>3881.2</v>
      </c>
      <c r="M769" s="22">
        <f t="shared" si="169"/>
        <v>0</v>
      </c>
      <c r="N769" s="45"/>
      <c r="O769" s="45"/>
      <c r="P769" s="45"/>
      <c r="Q769" s="45"/>
      <c r="R769" s="45"/>
      <c r="S769" s="45"/>
      <c r="T769" s="22">
        <f>T770</f>
        <v>3881.2</v>
      </c>
    </row>
    <row r="770" spans="1:20" ht="18">
      <c r="A770" s="88" t="s">
        <v>118</v>
      </c>
      <c r="B770" s="21" t="s">
        <v>171</v>
      </c>
      <c r="C770" s="21" t="s">
        <v>63</v>
      </c>
      <c r="D770" s="21" t="s">
        <v>59</v>
      </c>
      <c r="E770" s="21" t="s">
        <v>250</v>
      </c>
      <c r="F770" s="21" t="s">
        <v>117</v>
      </c>
      <c r="G770" s="21"/>
      <c r="H770" s="21"/>
      <c r="I770" s="22">
        <f t="shared" si="169"/>
        <v>3881.2</v>
      </c>
      <c r="J770" s="22">
        <f t="shared" si="169"/>
        <v>0</v>
      </c>
      <c r="K770" s="22">
        <f t="shared" si="169"/>
        <v>3881.2</v>
      </c>
      <c r="L770" s="22">
        <f t="shared" si="169"/>
        <v>3881.2</v>
      </c>
      <c r="M770" s="22">
        <f t="shared" si="169"/>
        <v>0</v>
      </c>
      <c r="N770" s="45"/>
      <c r="O770" s="45"/>
      <c r="P770" s="45"/>
      <c r="Q770" s="45"/>
      <c r="R770" s="45"/>
      <c r="S770" s="45"/>
      <c r="T770" s="22">
        <f>T771</f>
        <v>3881.2</v>
      </c>
    </row>
    <row r="771" spans="1:20" ht="23.25" customHeight="1">
      <c r="A771" s="89" t="s">
        <v>103</v>
      </c>
      <c r="B771" s="21" t="s">
        <v>171</v>
      </c>
      <c r="C771" s="23" t="s">
        <v>63</v>
      </c>
      <c r="D771" s="23" t="s">
        <v>59</v>
      </c>
      <c r="E771" s="23" t="s">
        <v>250</v>
      </c>
      <c r="F771" s="23" t="s">
        <v>117</v>
      </c>
      <c r="G771" s="23" t="s">
        <v>92</v>
      </c>
      <c r="H771" s="23"/>
      <c r="I771" s="24">
        <v>3881.2</v>
      </c>
      <c r="J771" s="24">
        <v>0</v>
      </c>
      <c r="K771" s="24">
        <f>I771+J771</f>
        <v>3881.2</v>
      </c>
      <c r="L771" s="24">
        <v>3881.2</v>
      </c>
      <c r="M771" s="51">
        <v>0</v>
      </c>
      <c r="N771" s="51"/>
      <c r="O771" s="51"/>
      <c r="P771" s="51"/>
      <c r="Q771" s="51"/>
      <c r="R771" s="51"/>
      <c r="S771" s="51"/>
      <c r="T771" s="51">
        <f>L771+M771</f>
        <v>3881.2</v>
      </c>
    </row>
    <row r="772" spans="1:20" ht="30">
      <c r="A772" s="87" t="s">
        <v>38</v>
      </c>
      <c r="B772" s="21" t="s">
        <v>171</v>
      </c>
      <c r="C772" s="21" t="s">
        <v>63</v>
      </c>
      <c r="D772" s="21" t="s">
        <v>59</v>
      </c>
      <c r="E772" s="21" t="s">
        <v>251</v>
      </c>
      <c r="F772" s="21"/>
      <c r="G772" s="21"/>
      <c r="H772" s="21"/>
      <c r="I772" s="22">
        <f aca="true" t="shared" si="170" ref="I772:M773">I773</f>
        <v>3902.8</v>
      </c>
      <c r="J772" s="22">
        <f t="shared" si="170"/>
        <v>0</v>
      </c>
      <c r="K772" s="22">
        <f t="shared" si="170"/>
        <v>3902.8</v>
      </c>
      <c r="L772" s="22">
        <f t="shared" si="170"/>
        <v>3902.8</v>
      </c>
      <c r="M772" s="22">
        <f t="shared" si="170"/>
        <v>0</v>
      </c>
      <c r="N772" s="45"/>
      <c r="O772" s="45"/>
      <c r="P772" s="45"/>
      <c r="Q772" s="45"/>
      <c r="R772" s="45"/>
      <c r="S772" s="45"/>
      <c r="T772" s="22">
        <f>T773</f>
        <v>3902.8</v>
      </c>
    </row>
    <row r="773" spans="1:20" ht="30">
      <c r="A773" s="87" t="s">
        <v>130</v>
      </c>
      <c r="B773" s="21" t="s">
        <v>171</v>
      </c>
      <c r="C773" s="21" t="s">
        <v>63</v>
      </c>
      <c r="D773" s="21" t="s">
        <v>59</v>
      </c>
      <c r="E773" s="21" t="s">
        <v>252</v>
      </c>
      <c r="F773" s="21"/>
      <c r="G773" s="21"/>
      <c r="H773" s="21"/>
      <c r="I773" s="22">
        <f t="shared" si="170"/>
        <v>3902.8</v>
      </c>
      <c r="J773" s="22">
        <f t="shared" si="170"/>
        <v>0</v>
      </c>
      <c r="K773" s="22">
        <f t="shared" si="170"/>
        <v>3902.8</v>
      </c>
      <c r="L773" s="22">
        <f t="shared" si="170"/>
        <v>3902.8</v>
      </c>
      <c r="M773" s="22">
        <f t="shared" si="170"/>
        <v>0</v>
      </c>
      <c r="N773" s="45"/>
      <c r="O773" s="45"/>
      <c r="P773" s="45"/>
      <c r="Q773" s="45"/>
      <c r="R773" s="45"/>
      <c r="S773" s="45"/>
      <c r="T773" s="22">
        <f>T774</f>
        <v>3902.8</v>
      </c>
    </row>
    <row r="774" spans="1:20" ht="18">
      <c r="A774" s="87" t="s">
        <v>166</v>
      </c>
      <c r="B774" s="21" t="s">
        <v>171</v>
      </c>
      <c r="C774" s="21" t="s">
        <v>63</v>
      </c>
      <c r="D774" s="21" t="s">
        <v>59</v>
      </c>
      <c r="E774" s="21" t="s">
        <v>253</v>
      </c>
      <c r="F774" s="21"/>
      <c r="G774" s="21"/>
      <c r="H774" s="21"/>
      <c r="I774" s="22">
        <f>I775+I778+I783</f>
        <v>3902.8</v>
      </c>
      <c r="J774" s="22">
        <f>J775+J778+J783</f>
        <v>0</v>
      </c>
      <c r="K774" s="22">
        <f>K775+K778+K783</f>
        <v>3902.8</v>
      </c>
      <c r="L774" s="22">
        <f>L775+L778+L783</f>
        <v>3902.8</v>
      </c>
      <c r="M774" s="22">
        <f>M775+M778+M783</f>
        <v>0</v>
      </c>
      <c r="N774" s="45"/>
      <c r="O774" s="45"/>
      <c r="P774" s="45"/>
      <c r="Q774" s="45"/>
      <c r="R774" s="45"/>
      <c r="S774" s="45"/>
      <c r="T774" s="22">
        <f>T775+T778+T783</f>
        <v>3902.8</v>
      </c>
    </row>
    <row r="775" spans="1:20" ht="90">
      <c r="A775" s="88" t="s">
        <v>180</v>
      </c>
      <c r="B775" s="21" t="s">
        <v>171</v>
      </c>
      <c r="C775" s="21" t="s">
        <v>63</v>
      </c>
      <c r="D775" s="21" t="s">
        <v>59</v>
      </c>
      <c r="E775" s="21" t="s">
        <v>253</v>
      </c>
      <c r="F775" s="21" t="s">
        <v>111</v>
      </c>
      <c r="G775" s="21"/>
      <c r="H775" s="21"/>
      <c r="I775" s="22">
        <f aca="true" t="shared" si="171" ref="I775:M776">I776</f>
        <v>3171.5</v>
      </c>
      <c r="J775" s="22">
        <f t="shared" si="171"/>
        <v>0</v>
      </c>
      <c r="K775" s="22">
        <f t="shared" si="171"/>
        <v>3171.5</v>
      </c>
      <c r="L775" s="22">
        <f t="shared" si="171"/>
        <v>3171.5</v>
      </c>
      <c r="M775" s="22">
        <f t="shared" si="171"/>
        <v>0</v>
      </c>
      <c r="N775" s="45"/>
      <c r="O775" s="45"/>
      <c r="P775" s="45"/>
      <c r="Q775" s="45"/>
      <c r="R775" s="45"/>
      <c r="S775" s="45"/>
      <c r="T775" s="22">
        <f>T776</f>
        <v>3171.5</v>
      </c>
    </row>
    <row r="776" spans="1:20" ht="30">
      <c r="A776" s="88" t="s">
        <v>120</v>
      </c>
      <c r="B776" s="21" t="s">
        <v>171</v>
      </c>
      <c r="C776" s="21" t="s">
        <v>63</v>
      </c>
      <c r="D776" s="21" t="s">
        <v>59</v>
      </c>
      <c r="E776" s="21" t="s">
        <v>253</v>
      </c>
      <c r="F776" s="21" t="s">
        <v>119</v>
      </c>
      <c r="G776" s="21"/>
      <c r="H776" s="21"/>
      <c r="I776" s="22">
        <f t="shared" si="171"/>
        <v>3171.5</v>
      </c>
      <c r="J776" s="22">
        <f t="shared" si="171"/>
        <v>0</v>
      </c>
      <c r="K776" s="22">
        <f t="shared" si="171"/>
        <v>3171.5</v>
      </c>
      <c r="L776" s="22">
        <f t="shared" si="171"/>
        <v>3171.5</v>
      </c>
      <c r="M776" s="22">
        <f t="shared" si="171"/>
        <v>0</v>
      </c>
      <c r="N776" s="45"/>
      <c r="O776" s="45"/>
      <c r="P776" s="45"/>
      <c r="Q776" s="45"/>
      <c r="R776" s="45"/>
      <c r="S776" s="45"/>
      <c r="T776" s="22">
        <f>T777</f>
        <v>3171.5</v>
      </c>
    </row>
    <row r="777" spans="1:20" ht="22.5" customHeight="1">
      <c r="A777" s="90" t="s">
        <v>103</v>
      </c>
      <c r="B777" s="23" t="s">
        <v>171</v>
      </c>
      <c r="C777" s="23" t="s">
        <v>63</v>
      </c>
      <c r="D777" s="23" t="s">
        <v>59</v>
      </c>
      <c r="E777" s="23" t="s">
        <v>253</v>
      </c>
      <c r="F777" s="23" t="s">
        <v>119</v>
      </c>
      <c r="G777" s="23" t="s">
        <v>92</v>
      </c>
      <c r="H777" s="23"/>
      <c r="I777" s="24">
        <v>3171.5</v>
      </c>
      <c r="J777" s="24">
        <v>0</v>
      </c>
      <c r="K777" s="24">
        <f>I777+J777</f>
        <v>3171.5</v>
      </c>
      <c r="L777" s="24">
        <v>3171.5</v>
      </c>
      <c r="M777" s="51">
        <v>0</v>
      </c>
      <c r="N777" s="51"/>
      <c r="O777" s="51"/>
      <c r="P777" s="51"/>
      <c r="Q777" s="51"/>
      <c r="R777" s="51"/>
      <c r="S777" s="51"/>
      <c r="T777" s="51">
        <f>L777+M777</f>
        <v>3171.5</v>
      </c>
    </row>
    <row r="778" spans="1:20" ht="45">
      <c r="A778" s="87" t="s">
        <v>194</v>
      </c>
      <c r="B778" s="21" t="s">
        <v>171</v>
      </c>
      <c r="C778" s="21" t="s">
        <v>63</v>
      </c>
      <c r="D778" s="21" t="s">
        <v>59</v>
      </c>
      <c r="E778" s="21" t="s">
        <v>253</v>
      </c>
      <c r="F778" s="21" t="s">
        <v>113</v>
      </c>
      <c r="G778" s="21"/>
      <c r="H778" s="21"/>
      <c r="I778" s="22">
        <f aca="true" t="shared" si="172" ref="I778:M779">I779</f>
        <v>663</v>
      </c>
      <c r="J778" s="22">
        <f t="shared" si="172"/>
        <v>0</v>
      </c>
      <c r="K778" s="22">
        <f t="shared" si="172"/>
        <v>663</v>
      </c>
      <c r="L778" s="22">
        <f t="shared" si="172"/>
        <v>663</v>
      </c>
      <c r="M778" s="22">
        <f t="shared" si="172"/>
        <v>0</v>
      </c>
      <c r="N778" s="45"/>
      <c r="O778" s="45"/>
      <c r="P778" s="45"/>
      <c r="Q778" s="45"/>
      <c r="R778" s="45"/>
      <c r="S778" s="45"/>
      <c r="T778" s="22">
        <f>T779</f>
        <v>663</v>
      </c>
    </row>
    <row r="779" spans="1:20" ht="45">
      <c r="A779" s="87" t="s">
        <v>182</v>
      </c>
      <c r="B779" s="21" t="s">
        <v>171</v>
      </c>
      <c r="C779" s="21" t="s">
        <v>63</v>
      </c>
      <c r="D779" s="21" t="s">
        <v>59</v>
      </c>
      <c r="E779" s="21" t="s">
        <v>253</v>
      </c>
      <c r="F779" s="21" t="s">
        <v>114</v>
      </c>
      <c r="G779" s="21"/>
      <c r="H779" s="21"/>
      <c r="I779" s="22">
        <f t="shared" si="172"/>
        <v>663</v>
      </c>
      <c r="J779" s="22">
        <f t="shared" si="172"/>
        <v>0</v>
      </c>
      <c r="K779" s="22">
        <f t="shared" si="172"/>
        <v>663</v>
      </c>
      <c r="L779" s="22">
        <f t="shared" si="172"/>
        <v>663</v>
      </c>
      <c r="M779" s="22">
        <f t="shared" si="172"/>
        <v>0</v>
      </c>
      <c r="N779" s="45"/>
      <c r="O779" s="45"/>
      <c r="P779" s="45"/>
      <c r="Q779" s="45"/>
      <c r="R779" s="45"/>
      <c r="S779" s="45"/>
      <c r="T779" s="22">
        <f>T780</f>
        <v>663</v>
      </c>
    </row>
    <row r="780" spans="1:20" ht="24" customHeight="1">
      <c r="A780" s="89" t="s">
        <v>103</v>
      </c>
      <c r="B780" s="23" t="s">
        <v>171</v>
      </c>
      <c r="C780" s="23" t="s">
        <v>63</v>
      </c>
      <c r="D780" s="23" t="s">
        <v>59</v>
      </c>
      <c r="E780" s="23" t="s">
        <v>253</v>
      </c>
      <c r="F780" s="23" t="s">
        <v>114</v>
      </c>
      <c r="G780" s="23" t="s">
        <v>92</v>
      </c>
      <c r="H780" s="23"/>
      <c r="I780" s="24">
        <v>663</v>
      </c>
      <c r="J780" s="24">
        <v>0</v>
      </c>
      <c r="K780" s="24">
        <f>I780+J780</f>
        <v>663</v>
      </c>
      <c r="L780" s="24">
        <v>663</v>
      </c>
      <c r="M780" s="51">
        <v>0</v>
      </c>
      <c r="N780" s="51"/>
      <c r="O780" s="51"/>
      <c r="P780" s="51"/>
      <c r="Q780" s="51"/>
      <c r="R780" s="51"/>
      <c r="S780" s="51"/>
      <c r="T780" s="51">
        <f>L780+M780</f>
        <v>663</v>
      </c>
    </row>
    <row r="781" spans="1:20" ht="18">
      <c r="A781" s="87" t="s">
        <v>122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 t="s">
        <v>121</v>
      </c>
      <c r="G781" s="21"/>
      <c r="H781" s="21"/>
      <c r="I781" s="22">
        <f aca="true" t="shared" si="173" ref="I781:M782">I782</f>
        <v>68.3</v>
      </c>
      <c r="J781" s="22">
        <f t="shared" si="173"/>
        <v>0</v>
      </c>
      <c r="K781" s="22">
        <f t="shared" si="173"/>
        <v>68.3</v>
      </c>
      <c r="L781" s="22">
        <f t="shared" si="173"/>
        <v>68.3</v>
      </c>
      <c r="M781" s="22">
        <f t="shared" si="173"/>
        <v>0</v>
      </c>
      <c r="N781" s="45"/>
      <c r="O781" s="45"/>
      <c r="P781" s="45"/>
      <c r="Q781" s="45"/>
      <c r="R781" s="45"/>
      <c r="S781" s="45"/>
      <c r="T781" s="22">
        <f>T782</f>
        <v>68.3</v>
      </c>
    </row>
    <row r="782" spans="1:20" ht="18">
      <c r="A782" s="87" t="s">
        <v>124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123</v>
      </c>
      <c r="G782" s="21"/>
      <c r="H782" s="21"/>
      <c r="I782" s="22">
        <f t="shared" si="173"/>
        <v>68.3</v>
      </c>
      <c r="J782" s="22">
        <f t="shared" si="173"/>
        <v>0</v>
      </c>
      <c r="K782" s="22">
        <f t="shared" si="173"/>
        <v>68.3</v>
      </c>
      <c r="L782" s="22">
        <f t="shared" si="173"/>
        <v>68.3</v>
      </c>
      <c r="M782" s="22">
        <f t="shared" si="173"/>
        <v>0</v>
      </c>
      <c r="N782" s="45"/>
      <c r="O782" s="45"/>
      <c r="P782" s="45"/>
      <c r="Q782" s="45"/>
      <c r="R782" s="45"/>
      <c r="S782" s="45"/>
      <c r="T782" s="22">
        <f>T783</f>
        <v>68.3</v>
      </c>
    </row>
    <row r="783" spans="1:20" ht="30">
      <c r="A783" s="89" t="s">
        <v>103</v>
      </c>
      <c r="B783" s="23" t="s">
        <v>171</v>
      </c>
      <c r="C783" s="23" t="s">
        <v>63</v>
      </c>
      <c r="D783" s="23" t="s">
        <v>59</v>
      </c>
      <c r="E783" s="23" t="s">
        <v>253</v>
      </c>
      <c r="F783" s="23" t="s">
        <v>123</v>
      </c>
      <c r="G783" s="23" t="s">
        <v>92</v>
      </c>
      <c r="H783" s="23"/>
      <c r="I783" s="24">
        <v>68.3</v>
      </c>
      <c r="J783" s="24">
        <v>0</v>
      </c>
      <c r="K783" s="24">
        <f>I783+J783</f>
        <v>68.3</v>
      </c>
      <c r="L783" s="24">
        <v>68.3</v>
      </c>
      <c r="M783" s="51">
        <v>0</v>
      </c>
      <c r="N783" s="51"/>
      <c r="O783" s="51"/>
      <c r="P783" s="51"/>
      <c r="Q783" s="51"/>
      <c r="R783" s="51"/>
      <c r="S783" s="51"/>
      <c r="T783" s="51">
        <f>L783+M783</f>
        <v>68.3</v>
      </c>
    </row>
    <row r="784" spans="1:20" ht="30">
      <c r="A784" s="87" t="s">
        <v>39</v>
      </c>
      <c r="B784" s="21" t="s">
        <v>171</v>
      </c>
      <c r="C784" s="21" t="s">
        <v>63</v>
      </c>
      <c r="D784" s="21" t="s">
        <v>59</v>
      </c>
      <c r="E784" s="21" t="s">
        <v>254</v>
      </c>
      <c r="F784" s="21"/>
      <c r="G784" s="21"/>
      <c r="H784" s="21"/>
      <c r="I784" s="22">
        <f aca="true" t="shared" si="174" ref="I784:M788">I785</f>
        <v>490</v>
      </c>
      <c r="J784" s="22">
        <f t="shared" si="174"/>
        <v>0</v>
      </c>
      <c r="K784" s="22">
        <f t="shared" si="174"/>
        <v>490</v>
      </c>
      <c r="L784" s="22">
        <f t="shared" si="174"/>
        <v>490</v>
      </c>
      <c r="M784" s="22">
        <f t="shared" si="174"/>
        <v>0</v>
      </c>
      <c r="N784" s="45"/>
      <c r="O784" s="45"/>
      <c r="P784" s="45"/>
      <c r="Q784" s="45"/>
      <c r="R784" s="45"/>
      <c r="S784" s="45"/>
      <c r="T784" s="22">
        <f>T785</f>
        <v>490</v>
      </c>
    </row>
    <row r="785" spans="1:20" ht="45">
      <c r="A785" s="87" t="s">
        <v>325</v>
      </c>
      <c r="B785" s="21" t="s">
        <v>171</v>
      </c>
      <c r="C785" s="21" t="s">
        <v>63</v>
      </c>
      <c r="D785" s="21" t="s">
        <v>59</v>
      </c>
      <c r="E785" s="21" t="s">
        <v>255</v>
      </c>
      <c r="F785" s="21"/>
      <c r="G785" s="21"/>
      <c r="H785" s="21"/>
      <c r="I785" s="22">
        <f t="shared" si="174"/>
        <v>490</v>
      </c>
      <c r="J785" s="22">
        <f t="shared" si="174"/>
        <v>0</v>
      </c>
      <c r="K785" s="22">
        <f t="shared" si="174"/>
        <v>490</v>
      </c>
      <c r="L785" s="22">
        <f t="shared" si="174"/>
        <v>490</v>
      </c>
      <c r="M785" s="22">
        <f t="shared" si="174"/>
        <v>0</v>
      </c>
      <c r="N785" s="45"/>
      <c r="O785" s="45"/>
      <c r="P785" s="45"/>
      <c r="Q785" s="45"/>
      <c r="R785" s="45"/>
      <c r="S785" s="45"/>
      <c r="T785" s="22">
        <f>T786</f>
        <v>490</v>
      </c>
    </row>
    <row r="786" spans="1:20" ht="18">
      <c r="A786" s="87" t="s">
        <v>166</v>
      </c>
      <c r="B786" s="21" t="s">
        <v>171</v>
      </c>
      <c r="C786" s="21" t="s">
        <v>63</v>
      </c>
      <c r="D786" s="21" t="s">
        <v>59</v>
      </c>
      <c r="E786" s="21" t="s">
        <v>256</v>
      </c>
      <c r="F786" s="21"/>
      <c r="G786" s="21"/>
      <c r="H786" s="21"/>
      <c r="I786" s="22">
        <f t="shared" si="174"/>
        <v>490</v>
      </c>
      <c r="J786" s="22">
        <f t="shared" si="174"/>
        <v>0</v>
      </c>
      <c r="K786" s="22">
        <f t="shared" si="174"/>
        <v>490</v>
      </c>
      <c r="L786" s="22">
        <f t="shared" si="174"/>
        <v>490</v>
      </c>
      <c r="M786" s="22">
        <f t="shared" si="174"/>
        <v>0</v>
      </c>
      <c r="N786" s="45"/>
      <c r="O786" s="45"/>
      <c r="P786" s="45"/>
      <c r="Q786" s="45"/>
      <c r="R786" s="45"/>
      <c r="S786" s="45"/>
      <c r="T786" s="22">
        <f>T787</f>
        <v>490</v>
      </c>
    </row>
    <row r="787" spans="1:20" ht="45">
      <c r="A787" s="87" t="s">
        <v>194</v>
      </c>
      <c r="B787" s="21" t="s">
        <v>171</v>
      </c>
      <c r="C787" s="21" t="s">
        <v>63</v>
      </c>
      <c r="D787" s="21" t="s">
        <v>59</v>
      </c>
      <c r="E787" s="21" t="s">
        <v>256</v>
      </c>
      <c r="F787" s="21" t="s">
        <v>113</v>
      </c>
      <c r="G787" s="21"/>
      <c r="H787" s="21"/>
      <c r="I787" s="22">
        <f t="shared" si="174"/>
        <v>490</v>
      </c>
      <c r="J787" s="22">
        <f t="shared" si="174"/>
        <v>0</v>
      </c>
      <c r="K787" s="22">
        <f t="shared" si="174"/>
        <v>490</v>
      </c>
      <c r="L787" s="22">
        <f t="shared" si="174"/>
        <v>490</v>
      </c>
      <c r="M787" s="22">
        <f t="shared" si="174"/>
        <v>0</v>
      </c>
      <c r="N787" s="45"/>
      <c r="O787" s="45"/>
      <c r="P787" s="45"/>
      <c r="Q787" s="45"/>
      <c r="R787" s="45"/>
      <c r="S787" s="45"/>
      <c r="T787" s="22">
        <f>T788</f>
        <v>490</v>
      </c>
    </row>
    <row r="788" spans="1:20" ht="45">
      <c r="A788" s="87" t="s">
        <v>182</v>
      </c>
      <c r="B788" s="21" t="s">
        <v>171</v>
      </c>
      <c r="C788" s="21" t="s">
        <v>63</v>
      </c>
      <c r="D788" s="21" t="s">
        <v>59</v>
      </c>
      <c r="E788" s="21" t="s">
        <v>256</v>
      </c>
      <c r="F788" s="21" t="s">
        <v>114</v>
      </c>
      <c r="G788" s="21"/>
      <c r="H788" s="21"/>
      <c r="I788" s="22">
        <f t="shared" si="174"/>
        <v>490</v>
      </c>
      <c r="J788" s="22">
        <f t="shared" si="174"/>
        <v>0</v>
      </c>
      <c r="K788" s="22">
        <f t="shared" si="174"/>
        <v>490</v>
      </c>
      <c r="L788" s="22">
        <f t="shared" si="174"/>
        <v>490</v>
      </c>
      <c r="M788" s="22">
        <f t="shared" si="174"/>
        <v>0</v>
      </c>
      <c r="N788" s="45"/>
      <c r="O788" s="45"/>
      <c r="P788" s="45"/>
      <c r="Q788" s="45"/>
      <c r="R788" s="45"/>
      <c r="S788" s="45"/>
      <c r="T788" s="22">
        <f>T789</f>
        <v>490</v>
      </c>
    </row>
    <row r="789" spans="1:20" ht="18">
      <c r="A789" s="90" t="s">
        <v>103</v>
      </c>
      <c r="B789" s="23" t="s">
        <v>171</v>
      </c>
      <c r="C789" s="23" t="s">
        <v>63</v>
      </c>
      <c r="D789" s="23" t="s">
        <v>59</v>
      </c>
      <c r="E789" s="21" t="s">
        <v>256</v>
      </c>
      <c r="F789" s="23" t="s">
        <v>114</v>
      </c>
      <c r="G789" s="23" t="s">
        <v>92</v>
      </c>
      <c r="H789" s="23"/>
      <c r="I789" s="24">
        <v>490</v>
      </c>
      <c r="J789" s="24">
        <v>0</v>
      </c>
      <c r="K789" s="24">
        <f>I789+J789</f>
        <v>490</v>
      </c>
      <c r="L789" s="24">
        <v>490</v>
      </c>
      <c r="M789" s="51">
        <v>0</v>
      </c>
      <c r="N789" s="51"/>
      <c r="O789" s="51"/>
      <c r="P789" s="51"/>
      <c r="Q789" s="51"/>
      <c r="R789" s="51"/>
      <c r="S789" s="51"/>
      <c r="T789" s="51">
        <f>L789+M789</f>
        <v>490</v>
      </c>
    </row>
    <row r="790" spans="1:20" ht="39" customHeight="1">
      <c r="A790" s="88" t="s">
        <v>326</v>
      </c>
      <c r="B790" s="21" t="s">
        <v>171</v>
      </c>
      <c r="C790" s="21" t="s">
        <v>63</v>
      </c>
      <c r="D790" s="21" t="s">
        <v>59</v>
      </c>
      <c r="E790" s="21" t="s">
        <v>327</v>
      </c>
      <c r="F790" s="21"/>
      <c r="G790" s="21"/>
      <c r="H790" s="21"/>
      <c r="I790" s="22">
        <f>I791</f>
        <v>956.6</v>
      </c>
      <c r="J790" s="22">
        <f>J791</f>
        <v>0</v>
      </c>
      <c r="K790" s="22">
        <f>K791</f>
        <v>956.6</v>
      </c>
      <c r="L790" s="22">
        <f>L791</f>
        <v>80</v>
      </c>
      <c r="M790" s="22">
        <f>M791</f>
        <v>0</v>
      </c>
      <c r="N790" s="45"/>
      <c r="O790" s="45"/>
      <c r="P790" s="45"/>
      <c r="Q790" s="45"/>
      <c r="R790" s="45"/>
      <c r="S790" s="45"/>
      <c r="T790" s="22">
        <f>T791</f>
        <v>80</v>
      </c>
    </row>
    <row r="791" spans="1:20" ht="60">
      <c r="A791" s="87" t="s">
        <v>22</v>
      </c>
      <c r="B791" s="21" t="s">
        <v>171</v>
      </c>
      <c r="C791" s="21" t="s">
        <v>63</v>
      </c>
      <c r="D791" s="21" t="s">
        <v>59</v>
      </c>
      <c r="E791" s="21" t="s">
        <v>336</v>
      </c>
      <c r="F791" s="23"/>
      <c r="G791" s="23"/>
      <c r="H791" s="23"/>
      <c r="I791" s="22">
        <f>I792+I796+I800</f>
        <v>956.6</v>
      </c>
      <c r="J791" s="22">
        <f>J792+J796+J800</f>
        <v>0</v>
      </c>
      <c r="K791" s="22">
        <f>K792+K796+K800</f>
        <v>956.6</v>
      </c>
      <c r="L791" s="22">
        <f>L792+L796+L800</f>
        <v>80</v>
      </c>
      <c r="M791" s="22">
        <f>M792+M796+M800</f>
        <v>0</v>
      </c>
      <c r="N791" s="45"/>
      <c r="O791" s="45"/>
      <c r="P791" s="45"/>
      <c r="Q791" s="45"/>
      <c r="R791" s="45"/>
      <c r="S791" s="45"/>
      <c r="T791" s="22">
        <f>T792+T796+T800</f>
        <v>80</v>
      </c>
    </row>
    <row r="792" spans="1:20" ht="18">
      <c r="A792" s="87" t="s">
        <v>166</v>
      </c>
      <c r="B792" s="21" t="s">
        <v>171</v>
      </c>
      <c r="C792" s="21" t="s">
        <v>63</v>
      </c>
      <c r="D792" s="21" t="s">
        <v>59</v>
      </c>
      <c r="E792" s="21" t="s">
        <v>20</v>
      </c>
      <c r="F792" s="21"/>
      <c r="G792" s="21"/>
      <c r="H792" s="21"/>
      <c r="I792" s="22">
        <f aca="true" t="shared" si="175" ref="I792:M794">I793</f>
        <v>176.1</v>
      </c>
      <c r="J792" s="22">
        <f t="shared" si="175"/>
        <v>0</v>
      </c>
      <c r="K792" s="22">
        <f t="shared" si="175"/>
        <v>176.1</v>
      </c>
      <c r="L792" s="22">
        <f t="shared" si="175"/>
        <v>80</v>
      </c>
      <c r="M792" s="22">
        <f t="shared" si="175"/>
        <v>0</v>
      </c>
      <c r="N792" s="45"/>
      <c r="O792" s="45"/>
      <c r="P792" s="45"/>
      <c r="Q792" s="45"/>
      <c r="R792" s="45"/>
      <c r="S792" s="45"/>
      <c r="T792" s="22">
        <f>T793</f>
        <v>80</v>
      </c>
    </row>
    <row r="793" spans="1:20" ht="45">
      <c r="A793" s="87" t="s">
        <v>194</v>
      </c>
      <c r="B793" s="21" t="s">
        <v>171</v>
      </c>
      <c r="C793" s="21" t="s">
        <v>63</v>
      </c>
      <c r="D793" s="21" t="s">
        <v>59</v>
      </c>
      <c r="E793" s="21" t="s">
        <v>20</v>
      </c>
      <c r="F793" s="21" t="s">
        <v>113</v>
      </c>
      <c r="G793" s="21"/>
      <c r="H793" s="21"/>
      <c r="I793" s="22">
        <f t="shared" si="175"/>
        <v>176.1</v>
      </c>
      <c r="J793" s="22">
        <f t="shared" si="175"/>
        <v>0</v>
      </c>
      <c r="K793" s="22">
        <f t="shared" si="175"/>
        <v>176.1</v>
      </c>
      <c r="L793" s="22">
        <f t="shared" si="175"/>
        <v>80</v>
      </c>
      <c r="M793" s="22">
        <f t="shared" si="175"/>
        <v>0</v>
      </c>
      <c r="N793" s="45"/>
      <c r="O793" s="45"/>
      <c r="P793" s="45"/>
      <c r="Q793" s="45"/>
      <c r="R793" s="45"/>
      <c r="S793" s="45"/>
      <c r="T793" s="22">
        <f>T794</f>
        <v>80</v>
      </c>
    </row>
    <row r="794" spans="1:20" ht="45">
      <c r="A794" s="87" t="s">
        <v>182</v>
      </c>
      <c r="B794" s="21" t="s">
        <v>171</v>
      </c>
      <c r="C794" s="21" t="s">
        <v>63</v>
      </c>
      <c r="D794" s="21" t="s">
        <v>59</v>
      </c>
      <c r="E794" s="21" t="s">
        <v>20</v>
      </c>
      <c r="F794" s="21" t="s">
        <v>114</v>
      </c>
      <c r="G794" s="21"/>
      <c r="H794" s="21"/>
      <c r="I794" s="22">
        <f t="shared" si="175"/>
        <v>176.1</v>
      </c>
      <c r="J794" s="22">
        <f t="shared" si="175"/>
        <v>0</v>
      </c>
      <c r="K794" s="22">
        <f t="shared" si="175"/>
        <v>176.1</v>
      </c>
      <c r="L794" s="22">
        <f t="shared" si="175"/>
        <v>80</v>
      </c>
      <c r="M794" s="22">
        <f t="shared" si="175"/>
        <v>0</v>
      </c>
      <c r="N794" s="45"/>
      <c r="O794" s="45"/>
      <c r="P794" s="45"/>
      <c r="Q794" s="45"/>
      <c r="R794" s="45"/>
      <c r="S794" s="45"/>
      <c r="T794" s="22">
        <f>T795</f>
        <v>80</v>
      </c>
    </row>
    <row r="795" spans="1:20" ht="24" customHeight="1">
      <c r="A795" s="90" t="s">
        <v>103</v>
      </c>
      <c r="B795" s="23" t="s">
        <v>171</v>
      </c>
      <c r="C795" s="23" t="s">
        <v>63</v>
      </c>
      <c r="D795" s="23" t="s">
        <v>59</v>
      </c>
      <c r="E795" s="23" t="s">
        <v>20</v>
      </c>
      <c r="F795" s="23" t="s">
        <v>114</v>
      </c>
      <c r="G795" s="23" t="s">
        <v>92</v>
      </c>
      <c r="H795" s="23"/>
      <c r="I795" s="24">
        <v>176.1</v>
      </c>
      <c r="J795" s="24">
        <v>0</v>
      </c>
      <c r="K795" s="24">
        <f>I795+J795</f>
        <v>176.1</v>
      </c>
      <c r="L795" s="24">
        <v>80</v>
      </c>
      <c r="M795" s="51">
        <v>0</v>
      </c>
      <c r="N795" s="51"/>
      <c r="O795" s="51"/>
      <c r="P795" s="51"/>
      <c r="Q795" s="51"/>
      <c r="R795" s="51"/>
      <c r="S795" s="51"/>
      <c r="T795" s="51">
        <f>L795+M795</f>
        <v>80</v>
      </c>
    </row>
    <row r="796" spans="1:20" ht="18">
      <c r="A796" s="87" t="s">
        <v>166</v>
      </c>
      <c r="B796" s="21" t="s">
        <v>171</v>
      </c>
      <c r="C796" s="21" t="s">
        <v>63</v>
      </c>
      <c r="D796" s="21" t="s">
        <v>59</v>
      </c>
      <c r="E796" s="21" t="s">
        <v>513</v>
      </c>
      <c r="F796" s="21"/>
      <c r="G796" s="21"/>
      <c r="H796" s="21"/>
      <c r="I796" s="22">
        <f aca="true" t="shared" si="176" ref="I796:M798">I797</f>
        <v>320</v>
      </c>
      <c r="J796" s="22">
        <f t="shared" si="176"/>
        <v>0</v>
      </c>
      <c r="K796" s="22">
        <f t="shared" si="176"/>
        <v>320</v>
      </c>
      <c r="L796" s="22">
        <f t="shared" si="176"/>
        <v>0</v>
      </c>
      <c r="M796" s="22">
        <f t="shared" si="176"/>
        <v>0</v>
      </c>
      <c r="N796" s="45"/>
      <c r="O796" s="45"/>
      <c r="P796" s="45"/>
      <c r="Q796" s="45"/>
      <c r="R796" s="45"/>
      <c r="S796" s="45"/>
      <c r="T796" s="22">
        <f>T797</f>
        <v>0</v>
      </c>
    </row>
    <row r="797" spans="1:20" ht="45">
      <c r="A797" s="87" t="s">
        <v>194</v>
      </c>
      <c r="B797" s="21" t="s">
        <v>171</v>
      </c>
      <c r="C797" s="21" t="s">
        <v>63</v>
      </c>
      <c r="D797" s="21" t="s">
        <v>59</v>
      </c>
      <c r="E797" s="21" t="s">
        <v>513</v>
      </c>
      <c r="F797" s="21" t="s">
        <v>113</v>
      </c>
      <c r="G797" s="21"/>
      <c r="H797" s="21"/>
      <c r="I797" s="22">
        <f t="shared" si="176"/>
        <v>320</v>
      </c>
      <c r="J797" s="22">
        <f t="shared" si="176"/>
        <v>0</v>
      </c>
      <c r="K797" s="22">
        <f t="shared" si="176"/>
        <v>320</v>
      </c>
      <c r="L797" s="22">
        <f t="shared" si="176"/>
        <v>0</v>
      </c>
      <c r="M797" s="22">
        <f t="shared" si="176"/>
        <v>0</v>
      </c>
      <c r="N797" s="45"/>
      <c r="O797" s="45"/>
      <c r="P797" s="45"/>
      <c r="Q797" s="45"/>
      <c r="R797" s="45"/>
      <c r="S797" s="45"/>
      <c r="T797" s="22">
        <f>T798</f>
        <v>0</v>
      </c>
    </row>
    <row r="798" spans="1:20" ht="45">
      <c r="A798" s="87" t="s">
        <v>182</v>
      </c>
      <c r="B798" s="21" t="s">
        <v>171</v>
      </c>
      <c r="C798" s="21" t="s">
        <v>63</v>
      </c>
      <c r="D798" s="21" t="s">
        <v>59</v>
      </c>
      <c r="E798" s="21" t="s">
        <v>513</v>
      </c>
      <c r="F798" s="21" t="s">
        <v>114</v>
      </c>
      <c r="G798" s="21"/>
      <c r="H798" s="21"/>
      <c r="I798" s="22">
        <f t="shared" si="176"/>
        <v>320</v>
      </c>
      <c r="J798" s="22">
        <f t="shared" si="176"/>
        <v>0</v>
      </c>
      <c r="K798" s="22">
        <f t="shared" si="176"/>
        <v>320</v>
      </c>
      <c r="L798" s="22">
        <f t="shared" si="176"/>
        <v>0</v>
      </c>
      <c r="M798" s="22">
        <f t="shared" si="176"/>
        <v>0</v>
      </c>
      <c r="N798" s="45"/>
      <c r="O798" s="45"/>
      <c r="P798" s="45"/>
      <c r="Q798" s="45"/>
      <c r="R798" s="45"/>
      <c r="S798" s="45"/>
      <c r="T798" s="22">
        <f>T799</f>
        <v>0</v>
      </c>
    </row>
    <row r="799" spans="1:20" ht="21.75" customHeight="1">
      <c r="A799" s="90" t="s">
        <v>104</v>
      </c>
      <c r="B799" s="23" t="s">
        <v>171</v>
      </c>
      <c r="C799" s="23" t="s">
        <v>63</v>
      </c>
      <c r="D799" s="23" t="s">
        <v>59</v>
      </c>
      <c r="E799" s="23" t="s">
        <v>513</v>
      </c>
      <c r="F799" s="23" t="s">
        <v>114</v>
      </c>
      <c r="G799" s="23" t="s">
        <v>93</v>
      </c>
      <c r="H799" s="23"/>
      <c r="I799" s="24">
        <v>320</v>
      </c>
      <c r="J799" s="24">
        <v>0</v>
      </c>
      <c r="K799" s="24">
        <f>I799+J799</f>
        <v>320</v>
      </c>
      <c r="L799" s="24">
        <v>0</v>
      </c>
      <c r="M799" s="51">
        <v>0</v>
      </c>
      <c r="N799" s="51"/>
      <c r="O799" s="51"/>
      <c r="P799" s="51"/>
      <c r="Q799" s="51"/>
      <c r="R799" s="51"/>
      <c r="S799" s="51"/>
      <c r="T799" s="51">
        <f>L799+M799</f>
        <v>0</v>
      </c>
    </row>
    <row r="800" spans="1:20" ht="60">
      <c r="A800" s="91" t="s">
        <v>425</v>
      </c>
      <c r="B800" s="21" t="s">
        <v>171</v>
      </c>
      <c r="C800" s="21" t="s">
        <v>63</v>
      </c>
      <c r="D800" s="21" t="s">
        <v>59</v>
      </c>
      <c r="E800" s="21" t="s">
        <v>426</v>
      </c>
      <c r="F800" s="23"/>
      <c r="G800" s="23"/>
      <c r="H800" s="23"/>
      <c r="I800" s="22">
        <f aca="true" t="shared" si="177" ref="I800:M801">I801</f>
        <v>460.5</v>
      </c>
      <c r="J800" s="22">
        <f t="shared" si="177"/>
        <v>0</v>
      </c>
      <c r="K800" s="22">
        <f t="shared" si="177"/>
        <v>460.5</v>
      </c>
      <c r="L800" s="45">
        <f t="shared" si="177"/>
        <v>0</v>
      </c>
      <c r="M800" s="22">
        <f t="shared" si="177"/>
        <v>0</v>
      </c>
      <c r="N800" s="45"/>
      <c r="O800" s="45"/>
      <c r="P800" s="45"/>
      <c r="Q800" s="45"/>
      <c r="R800" s="45"/>
      <c r="S800" s="45"/>
      <c r="T800" s="22">
        <f>T801</f>
        <v>0</v>
      </c>
    </row>
    <row r="801" spans="1:20" ht="45">
      <c r="A801" s="87" t="s">
        <v>194</v>
      </c>
      <c r="B801" s="21" t="s">
        <v>171</v>
      </c>
      <c r="C801" s="21" t="s">
        <v>63</v>
      </c>
      <c r="D801" s="21" t="s">
        <v>59</v>
      </c>
      <c r="E801" s="21" t="s">
        <v>426</v>
      </c>
      <c r="F801" s="21" t="s">
        <v>113</v>
      </c>
      <c r="G801" s="21"/>
      <c r="H801" s="21"/>
      <c r="I801" s="22">
        <f t="shared" si="177"/>
        <v>460.5</v>
      </c>
      <c r="J801" s="22">
        <f t="shared" si="177"/>
        <v>0</v>
      </c>
      <c r="K801" s="22">
        <f t="shared" si="177"/>
        <v>460.5</v>
      </c>
      <c r="L801" s="45">
        <f t="shared" si="177"/>
        <v>0</v>
      </c>
      <c r="M801" s="22">
        <f t="shared" si="177"/>
        <v>0</v>
      </c>
      <c r="N801" s="45"/>
      <c r="O801" s="45"/>
      <c r="P801" s="45"/>
      <c r="Q801" s="45"/>
      <c r="R801" s="45"/>
      <c r="S801" s="45"/>
      <c r="T801" s="22">
        <f>T802</f>
        <v>0</v>
      </c>
    </row>
    <row r="802" spans="1:20" ht="45">
      <c r="A802" s="87" t="s">
        <v>182</v>
      </c>
      <c r="B802" s="21" t="s">
        <v>171</v>
      </c>
      <c r="C802" s="21" t="s">
        <v>63</v>
      </c>
      <c r="D802" s="21" t="s">
        <v>59</v>
      </c>
      <c r="E802" s="21" t="s">
        <v>426</v>
      </c>
      <c r="F802" s="21" t="s">
        <v>114</v>
      </c>
      <c r="G802" s="21"/>
      <c r="H802" s="21"/>
      <c r="I802" s="22">
        <f>I803+I804+I805</f>
        <v>460.5</v>
      </c>
      <c r="J802" s="22">
        <f aca="true" t="shared" si="178" ref="J802:T802">J803+J804+J805</f>
        <v>0</v>
      </c>
      <c r="K802" s="22">
        <f t="shared" si="178"/>
        <v>460.5</v>
      </c>
      <c r="L802" s="22">
        <f t="shared" si="178"/>
        <v>0</v>
      </c>
      <c r="M802" s="22">
        <f t="shared" si="178"/>
        <v>0</v>
      </c>
      <c r="N802" s="22">
        <f t="shared" si="178"/>
        <v>0</v>
      </c>
      <c r="O802" s="22">
        <f t="shared" si="178"/>
        <v>0</v>
      </c>
      <c r="P802" s="22">
        <f t="shared" si="178"/>
        <v>0</v>
      </c>
      <c r="Q802" s="22">
        <f t="shared" si="178"/>
        <v>0</v>
      </c>
      <c r="R802" s="22">
        <f t="shared" si="178"/>
        <v>0</v>
      </c>
      <c r="S802" s="22">
        <f t="shared" si="178"/>
        <v>0</v>
      </c>
      <c r="T802" s="22">
        <f t="shared" si="178"/>
        <v>0</v>
      </c>
    </row>
    <row r="803" spans="1:20" ht="21.75" customHeight="1">
      <c r="A803" s="90" t="s">
        <v>103</v>
      </c>
      <c r="B803" s="23" t="s">
        <v>171</v>
      </c>
      <c r="C803" s="23" t="s">
        <v>63</v>
      </c>
      <c r="D803" s="23" t="s">
        <v>59</v>
      </c>
      <c r="E803" s="23" t="s">
        <v>426</v>
      </c>
      <c r="F803" s="23" t="s">
        <v>114</v>
      </c>
      <c r="G803" s="23" t="s">
        <v>92</v>
      </c>
      <c r="H803" s="23"/>
      <c r="I803" s="24">
        <v>0.5</v>
      </c>
      <c r="J803" s="24">
        <v>0</v>
      </c>
      <c r="K803" s="24">
        <f>I803+J803</f>
        <v>0.5</v>
      </c>
      <c r="L803" s="51">
        <v>0</v>
      </c>
      <c r="M803" s="51">
        <v>0</v>
      </c>
      <c r="N803" s="51"/>
      <c r="O803" s="51"/>
      <c r="P803" s="51"/>
      <c r="Q803" s="51"/>
      <c r="R803" s="51"/>
      <c r="S803" s="51"/>
      <c r="T803" s="51">
        <f>L803+M803</f>
        <v>0</v>
      </c>
    </row>
    <row r="804" spans="1:20" ht="21.75" customHeight="1">
      <c r="A804" s="90" t="s">
        <v>104</v>
      </c>
      <c r="B804" s="23" t="s">
        <v>171</v>
      </c>
      <c r="C804" s="23" t="s">
        <v>63</v>
      </c>
      <c r="D804" s="23" t="s">
        <v>59</v>
      </c>
      <c r="E804" s="23" t="s">
        <v>426</v>
      </c>
      <c r="F804" s="23" t="s">
        <v>114</v>
      </c>
      <c r="G804" s="23" t="s">
        <v>93</v>
      </c>
      <c r="H804" s="23"/>
      <c r="I804" s="24">
        <v>0</v>
      </c>
      <c r="J804" s="24">
        <v>0</v>
      </c>
      <c r="K804" s="24">
        <f>I804+J804</f>
        <v>0</v>
      </c>
      <c r="L804" s="51">
        <v>0</v>
      </c>
      <c r="M804" s="51">
        <v>0</v>
      </c>
      <c r="N804" s="51"/>
      <c r="O804" s="51"/>
      <c r="P804" s="51"/>
      <c r="Q804" s="51"/>
      <c r="R804" s="51"/>
      <c r="S804" s="51"/>
      <c r="T804" s="51">
        <f>L804+M804</f>
        <v>0</v>
      </c>
    </row>
    <row r="805" spans="1:20" ht="20.25" customHeight="1">
      <c r="A805" s="90" t="s">
        <v>524</v>
      </c>
      <c r="B805" s="23" t="s">
        <v>171</v>
      </c>
      <c r="C805" s="23" t="s">
        <v>63</v>
      </c>
      <c r="D805" s="23" t="s">
        <v>59</v>
      </c>
      <c r="E805" s="23" t="s">
        <v>426</v>
      </c>
      <c r="F805" s="23" t="s">
        <v>114</v>
      </c>
      <c r="G805" s="23" t="s">
        <v>525</v>
      </c>
      <c r="H805" s="23"/>
      <c r="I805" s="24">
        <v>460</v>
      </c>
      <c r="J805" s="24">
        <v>0</v>
      </c>
      <c r="K805" s="24">
        <f>I805+J805</f>
        <v>460</v>
      </c>
      <c r="L805" s="51">
        <v>0</v>
      </c>
      <c r="M805" s="51">
        <v>0</v>
      </c>
      <c r="N805" s="51"/>
      <c r="O805" s="51"/>
      <c r="P805" s="51"/>
      <c r="Q805" s="51"/>
      <c r="R805" s="51"/>
      <c r="S805" s="51"/>
      <c r="T805" s="51">
        <f>L805+M805</f>
        <v>0</v>
      </c>
    </row>
    <row r="806" spans="1:20" ht="28.5">
      <c r="A806" s="53" t="s">
        <v>190</v>
      </c>
      <c r="B806" s="38" t="s">
        <v>171</v>
      </c>
      <c r="C806" s="38" t="s">
        <v>63</v>
      </c>
      <c r="D806" s="38" t="s">
        <v>62</v>
      </c>
      <c r="E806" s="38"/>
      <c r="F806" s="38"/>
      <c r="G806" s="38"/>
      <c r="H806" s="38"/>
      <c r="I806" s="39">
        <f>I807</f>
        <v>8584.2</v>
      </c>
      <c r="J806" s="39">
        <f>J807</f>
        <v>0</v>
      </c>
      <c r="K806" s="39">
        <f>K807</f>
        <v>8584.2</v>
      </c>
      <c r="L806" s="39">
        <f>L807</f>
        <v>8584.2</v>
      </c>
      <c r="M806" s="39">
        <f>M807</f>
        <v>0</v>
      </c>
      <c r="N806" s="45"/>
      <c r="O806" s="45"/>
      <c r="P806" s="45"/>
      <c r="Q806" s="45"/>
      <c r="R806" s="45"/>
      <c r="S806" s="45"/>
      <c r="T806" s="39">
        <f>T807</f>
        <v>8584.2</v>
      </c>
    </row>
    <row r="807" spans="1:20" ht="30">
      <c r="A807" s="88" t="s">
        <v>34</v>
      </c>
      <c r="B807" s="21" t="s">
        <v>171</v>
      </c>
      <c r="C807" s="21" t="s">
        <v>63</v>
      </c>
      <c r="D807" s="21" t="s">
        <v>62</v>
      </c>
      <c r="E807" s="21" t="s">
        <v>223</v>
      </c>
      <c r="F807" s="21"/>
      <c r="G807" s="21"/>
      <c r="H807" s="21"/>
      <c r="I807" s="22">
        <f>I808+I815</f>
        <v>8584.2</v>
      </c>
      <c r="J807" s="22">
        <f>J808+J815</f>
        <v>0</v>
      </c>
      <c r="K807" s="22">
        <f>K808+K815</f>
        <v>8584.2</v>
      </c>
      <c r="L807" s="22">
        <f>L808+L815</f>
        <v>8584.2</v>
      </c>
      <c r="M807" s="22">
        <f>M808+M815</f>
        <v>0</v>
      </c>
      <c r="N807" s="45"/>
      <c r="O807" s="45"/>
      <c r="P807" s="45"/>
      <c r="Q807" s="45"/>
      <c r="R807" s="45"/>
      <c r="S807" s="45"/>
      <c r="T807" s="22">
        <f>T808+T815</f>
        <v>8584.2</v>
      </c>
    </row>
    <row r="808" spans="1:20" ht="45">
      <c r="A808" s="119" t="s">
        <v>110</v>
      </c>
      <c r="B808" s="21" t="s">
        <v>171</v>
      </c>
      <c r="C808" s="21" t="s">
        <v>63</v>
      </c>
      <c r="D808" s="21" t="s">
        <v>62</v>
      </c>
      <c r="E808" s="21" t="s">
        <v>222</v>
      </c>
      <c r="F808" s="21"/>
      <c r="G808" s="21"/>
      <c r="H808" s="21"/>
      <c r="I808" s="22">
        <f>I809+I812</f>
        <v>4194.2</v>
      </c>
      <c r="J808" s="22">
        <f>J809+J812</f>
        <v>0</v>
      </c>
      <c r="K808" s="22">
        <f>K809+K812</f>
        <v>4194.2</v>
      </c>
      <c r="L808" s="22">
        <f>L809+L812</f>
        <v>4194.2</v>
      </c>
      <c r="M808" s="22">
        <f>M809+M812</f>
        <v>0</v>
      </c>
      <c r="N808" s="45"/>
      <c r="O808" s="45"/>
      <c r="P808" s="45"/>
      <c r="Q808" s="45"/>
      <c r="R808" s="45"/>
      <c r="S808" s="45"/>
      <c r="T808" s="22">
        <f>T809+T812</f>
        <v>4194.2</v>
      </c>
    </row>
    <row r="809" spans="1:20" ht="90">
      <c r="A809" s="88" t="s">
        <v>180</v>
      </c>
      <c r="B809" s="21" t="s">
        <v>171</v>
      </c>
      <c r="C809" s="21" t="s">
        <v>63</v>
      </c>
      <c r="D809" s="21" t="s">
        <v>62</v>
      </c>
      <c r="E809" s="21" t="s">
        <v>222</v>
      </c>
      <c r="F809" s="21" t="s">
        <v>111</v>
      </c>
      <c r="G809" s="21"/>
      <c r="H809" s="21"/>
      <c r="I809" s="22">
        <f aca="true" t="shared" si="179" ref="I809:M810">I810</f>
        <v>4096.4</v>
      </c>
      <c r="J809" s="22">
        <f t="shared" si="179"/>
        <v>0</v>
      </c>
      <c r="K809" s="22">
        <f t="shared" si="179"/>
        <v>4096.4</v>
      </c>
      <c r="L809" s="22">
        <f t="shared" si="179"/>
        <v>4096.4</v>
      </c>
      <c r="M809" s="22">
        <f t="shared" si="179"/>
        <v>0</v>
      </c>
      <c r="N809" s="45"/>
      <c r="O809" s="45"/>
      <c r="P809" s="45"/>
      <c r="Q809" s="45"/>
      <c r="R809" s="45"/>
      <c r="S809" s="45"/>
      <c r="T809" s="22">
        <f>T810</f>
        <v>4096.4</v>
      </c>
    </row>
    <row r="810" spans="1:20" ht="45">
      <c r="A810" s="88" t="s">
        <v>179</v>
      </c>
      <c r="B810" s="21" t="s">
        <v>171</v>
      </c>
      <c r="C810" s="21" t="s">
        <v>63</v>
      </c>
      <c r="D810" s="21" t="s">
        <v>62</v>
      </c>
      <c r="E810" s="21" t="s">
        <v>222</v>
      </c>
      <c r="F810" s="21" t="s">
        <v>112</v>
      </c>
      <c r="G810" s="21"/>
      <c r="H810" s="21"/>
      <c r="I810" s="22">
        <f t="shared" si="179"/>
        <v>4096.4</v>
      </c>
      <c r="J810" s="22">
        <f t="shared" si="179"/>
        <v>0</v>
      </c>
      <c r="K810" s="22">
        <f t="shared" si="179"/>
        <v>4096.4</v>
      </c>
      <c r="L810" s="22">
        <f t="shared" si="179"/>
        <v>4096.4</v>
      </c>
      <c r="M810" s="22">
        <f t="shared" si="179"/>
        <v>0</v>
      </c>
      <c r="N810" s="45"/>
      <c r="O810" s="45"/>
      <c r="P810" s="45"/>
      <c r="Q810" s="45"/>
      <c r="R810" s="45"/>
      <c r="S810" s="45"/>
      <c r="T810" s="22">
        <f>T811</f>
        <v>4096.4</v>
      </c>
    </row>
    <row r="811" spans="1:20" ht="22.5" customHeight="1">
      <c r="A811" s="89" t="s">
        <v>103</v>
      </c>
      <c r="B811" s="23" t="s">
        <v>171</v>
      </c>
      <c r="C811" s="23" t="s">
        <v>63</v>
      </c>
      <c r="D811" s="23" t="s">
        <v>62</v>
      </c>
      <c r="E811" s="23" t="s">
        <v>222</v>
      </c>
      <c r="F811" s="23" t="s">
        <v>112</v>
      </c>
      <c r="G811" s="23" t="s">
        <v>92</v>
      </c>
      <c r="H811" s="23"/>
      <c r="I811" s="24">
        <v>4096.4</v>
      </c>
      <c r="J811" s="24">
        <v>0</v>
      </c>
      <c r="K811" s="24">
        <f>I811+J811</f>
        <v>4096.4</v>
      </c>
      <c r="L811" s="24">
        <v>4096.4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4096.4</v>
      </c>
    </row>
    <row r="812" spans="1:20" ht="45">
      <c r="A812" s="87" t="s">
        <v>194</v>
      </c>
      <c r="B812" s="21" t="s">
        <v>171</v>
      </c>
      <c r="C812" s="21" t="s">
        <v>63</v>
      </c>
      <c r="D812" s="21" t="s">
        <v>62</v>
      </c>
      <c r="E812" s="21" t="s">
        <v>222</v>
      </c>
      <c r="F812" s="21" t="s">
        <v>113</v>
      </c>
      <c r="G812" s="21"/>
      <c r="H812" s="21"/>
      <c r="I812" s="22">
        <f aca="true" t="shared" si="180" ref="I812:M813">I813</f>
        <v>97.8</v>
      </c>
      <c r="J812" s="22">
        <f t="shared" si="180"/>
        <v>0</v>
      </c>
      <c r="K812" s="22">
        <f t="shared" si="180"/>
        <v>97.8</v>
      </c>
      <c r="L812" s="22">
        <f t="shared" si="180"/>
        <v>97.8</v>
      </c>
      <c r="M812" s="22">
        <f t="shared" si="180"/>
        <v>0</v>
      </c>
      <c r="N812" s="45"/>
      <c r="O812" s="45"/>
      <c r="P812" s="45"/>
      <c r="Q812" s="45"/>
      <c r="R812" s="45"/>
      <c r="S812" s="45"/>
      <c r="T812" s="22">
        <f>T813</f>
        <v>97.8</v>
      </c>
    </row>
    <row r="813" spans="1:20" ht="45">
      <c r="A813" s="87" t="s">
        <v>182</v>
      </c>
      <c r="B813" s="21" t="s">
        <v>171</v>
      </c>
      <c r="C813" s="21" t="s">
        <v>63</v>
      </c>
      <c r="D813" s="21" t="s">
        <v>62</v>
      </c>
      <c r="E813" s="21" t="s">
        <v>222</v>
      </c>
      <c r="F813" s="21" t="s">
        <v>114</v>
      </c>
      <c r="G813" s="21"/>
      <c r="H813" s="21"/>
      <c r="I813" s="22">
        <f t="shared" si="180"/>
        <v>97.8</v>
      </c>
      <c r="J813" s="22">
        <f t="shared" si="180"/>
        <v>0</v>
      </c>
      <c r="K813" s="22">
        <f t="shared" si="180"/>
        <v>97.8</v>
      </c>
      <c r="L813" s="22">
        <f t="shared" si="180"/>
        <v>97.8</v>
      </c>
      <c r="M813" s="22">
        <f t="shared" si="180"/>
        <v>0</v>
      </c>
      <c r="N813" s="45"/>
      <c r="O813" s="45"/>
      <c r="P813" s="45"/>
      <c r="Q813" s="45"/>
      <c r="R813" s="45"/>
      <c r="S813" s="45"/>
      <c r="T813" s="22">
        <f>T814</f>
        <v>97.8</v>
      </c>
    </row>
    <row r="814" spans="1:20" ht="23.25" customHeight="1">
      <c r="A814" s="89" t="s">
        <v>103</v>
      </c>
      <c r="B814" s="23" t="s">
        <v>171</v>
      </c>
      <c r="C814" s="23" t="s">
        <v>63</v>
      </c>
      <c r="D814" s="23" t="s">
        <v>62</v>
      </c>
      <c r="E814" s="23" t="s">
        <v>222</v>
      </c>
      <c r="F814" s="23" t="s">
        <v>114</v>
      </c>
      <c r="G814" s="23" t="s">
        <v>92</v>
      </c>
      <c r="H814" s="23"/>
      <c r="I814" s="24">
        <v>97.8</v>
      </c>
      <c r="J814" s="24">
        <v>0</v>
      </c>
      <c r="K814" s="24">
        <f>I814+J814</f>
        <v>97.8</v>
      </c>
      <c r="L814" s="24">
        <v>97.8</v>
      </c>
      <c r="M814" s="51">
        <v>0</v>
      </c>
      <c r="N814" s="51"/>
      <c r="O814" s="51"/>
      <c r="P814" s="51"/>
      <c r="Q814" s="51"/>
      <c r="R814" s="51"/>
      <c r="S814" s="51"/>
      <c r="T814" s="51">
        <f>L814+M814</f>
        <v>97.8</v>
      </c>
    </row>
    <row r="815" spans="1:20" ht="45">
      <c r="A815" s="88" t="s">
        <v>133</v>
      </c>
      <c r="B815" s="21" t="s">
        <v>171</v>
      </c>
      <c r="C815" s="21" t="s">
        <v>63</v>
      </c>
      <c r="D815" s="21" t="s">
        <v>62</v>
      </c>
      <c r="E815" s="21" t="s">
        <v>257</v>
      </c>
      <c r="F815" s="21"/>
      <c r="G815" s="21"/>
      <c r="H815" s="21"/>
      <c r="I815" s="22">
        <f>I816+I819</f>
        <v>4390</v>
      </c>
      <c r="J815" s="22">
        <f>J816+J819</f>
        <v>0</v>
      </c>
      <c r="K815" s="22">
        <f>K816+K819</f>
        <v>4390</v>
      </c>
      <c r="L815" s="22">
        <f>L816+L819</f>
        <v>4390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4390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257</v>
      </c>
      <c r="F816" s="21" t="s">
        <v>111</v>
      </c>
      <c r="G816" s="21"/>
      <c r="H816" s="21"/>
      <c r="I816" s="22">
        <f aca="true" t="shared" si="181" ref="I816:M817">I817</f>
        <v>4036.6</v>
      </c>
      <c r="J816" s="22">
        <f t="shared" si="181"/>
        <v>0</v>
      </c>
      <c r="K816" s="22">
        <f t="shared" si="181"/>
        <v>4036.6</v>
      </c>
      <c r="L816" s="22">
        <f t="shared" si="181"/>
        <v>4036.6</v>
      </c>
      <c r="M816" s="22">
        <f t="shared" si="181"/>
        <v>0</v>
      </c>
      <c r="N816" s="45"/>
      <c r="O816" s="45"/>
      <c r="P816" s="45"/>
      <c r="Q816" s="45"/>
      <c r="R816" s="45"/>
      <c r="S816" s="45"/>
      <c r="T816" s="22">
        <f>T817</f>
        <v>4036.6</v>
      </c>
    </row>
    <row r="817" spans="1:20" ht="30">
      <c r="A817" s="88" t="s">
        <v>120</v>
      </c>
      <c r="B817" s="21" t="s">
        <v>171</v>
      </c>
      <c r="C817" s="21" t="s">
        <v>63</v>
      </c>
      <c r="D817" s="21" t="s">
        <v>62</v>
      </c>
      <c r="E817" s="21" t="s">
        <v>257</v>
      </c>
      <c r="F817" s="21" t="s">
        <v>119</v>
      </c>
      <c r="G817" s="21"/>
      <c r="H817" s="21"/>
      <c r="I817" s="22">
        <f t="shared" si="181"/>
        <v>4036.6</v>
      </c>
      <c r="J817" s="22">
        <f t="shared" si="181"/>
        <v>0</v>
      </c>
      <c r="K817" s="22">
        <f t="shared" si="181"/>
        <v>4036.6</v>
      </c>
      <c r="L817" s="22">
        <f t="shared" si="181"/>
        <v>4036.6</v>
      </c>
      <c r="M817" s="22">
        <f t="shared" si="181"/>
        <v>0</v>
      </c>
      <c r="N817" s="45"/>
      <c r="O817" s="45"/>
      <c r="P817" s="45"/>
      <c r="Q817" s="45"/>
      <c r="R817" s="45"/>
      <c r="S817" s="45"/>
      <c r="T817" s="22">
        <f>T818</f>
        <v>4036.6</v>
      </c>
    </row>
    <row r="818" spans="1:20" ht="21.75" customHeight="1">
      <c r="A818" s="90" t="s">
        <v>103</v>
      </c>
      <c r="B818" s="23" t="s">
        <v>171</v>
      </c>
      <c r="C818" s="23" t="s">
        <v>63</v>
      </c>
      <c r="D818" s="23" t="s">
        <v>62</v>
      </c>
      <c r="E818" s="23" t="s">
        <v>257</v>
      </c>
      <c r="F818" s="23" t="s">
        <v>119</v>
      </c>
      <c r="G818" s="23" t="s">
        <v>92</v>
      </c>
      <c r="H818" s="23"/>
      <c r="I818" s="24">
        <v>4036.6</v>
      </c>
      <c r="J818" s="24">
        <v>0</v>
      </c>
      <c r="K818" s="24">
        <f>I818+J818</f>
        <v>4036.6</v>
      </c>
      <c r="L818" s="24">
        <v>4036.6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4036.6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257</v>
      </c>
      <c r="F819" s="21" t="s">
        <v>113</v>
      </c>
      <c r="G819" s="21"/>
      <c r="H819" s="21"/>
      <c r="I819" s="22">
        <f aca="true" t="shared" si="182" ref="I819:M820">I820</f>
        <v>353.4</v>
      </c>
      <c r="J819" s="22">
        <f t="shared" si="182"/>
        <v>0</v>
      </c>
      <c r="K819" s="22">
        <f t="shared" si="182"/>
        <v>353.4</v>
      </c>
      <c r="L819" s="22">
        <f t="shared" si="182"/>
        <v>353.4</v>
      </c>
      <c r="M819" s="22">
        <f t="shared" si="182"/>
        <v>0</v>
      </c>
      <c r="N819" s="45"/>
      <c r="O819" s="45"/>
      <c r="P819" s="45"/>
      <c r="Q819" s="45"/>
      <c r="R819" s="45"/>
      <c r="S819" s="45"/>
      <c r="T819" s="22">
        <f>T820</f>
        <v>353.4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257</v>
      </c>
      <c r="F820" s="21" t="s">
        <v>114</v>
      </c>
      <c r="G820" s="21"/>
      <c r="H820" s="21"/>
      <c r="I820" s="22">
        <f t="shared" si="182"/>
        <v>353.4</v>
      </c>
      <c r="J820" s="22">
        <f t="shared" si="182"/>
        <v>0</v>
      </c>
      <c r="K820" s="22">
        <f t="shared" si="182"/>
        <v>353.4</v>
      </c>
      <c r="L820" s="22">
        <f t="shared" si="182"/>
        <v>353.4</v>
      </c>
      <c r="M820" s="22">
        <f t="shared" si="182"/>
        <v>0</v>
      </c>
      <c r="N820" s="45"/>
      <c r="O820" s="45"/>
      <c r="P820" s="45"/>
      <c r="Q820" s="45"/>
      <c r="R820" s="45"/>
      <c r="S820" s="45"/>
      <c r="T820" s="22">
        <f>T821</f>
        <v>353.4</v>
      </c>
    </row>
    <row r="821" spans="1:20" ht="21.7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257</v>
      </c>
      <c r="F821" s="23" t="s">
        <v>114</v>
      </c>
      <c r="G821" s="23" t="s">
        <v>92</v>
      </c>
      <c r="H821" s="23"/>
      <c r="I821" s="24">
        <v>353.4</v>
      </c>
      <c r="J821" s="24">
        <v>0</v>
      </c>
      <c r="K821" s="24">
        <f>I821+J821</f>
        <v>353.4</v>
      </c>
      <c r="L821" s="24">
        <v>353.4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353.4</v>
      </c>
    </row>
    <row r="822" spans="1:20" ht="18">
      <c r="A822" s="53" t="s">
        <v>56</v>
      </c>
      <c r="B822" s="38" t="s">
        <v>171</v>
      </c>
      <c r="C822" s="38" t="s">
        <v>73</v>
      </c>
      <c r="D822" s="38"/>
      <c r="E822" s="23"/>
      <c r="F822" s="23"/>
      <c r="G822" s="23"/>
      <c r="H822" s="23"/>
      <c r="I822" s="39">
        <f aca="true" t="shared" si="183" ref="I822:M828">I823</f>
        <v>3734.8999999999996</v>
      </c>
      <c r="J822" s="39">
        <f t="shared" si="183"/>
        <v>0</v>
      </c>
      <c r="K822" s="39">
        <f t="shared" si="183"/>
        <v>3734.8999999999996</v>
      </c>
      <c r="L822" s="39">
        <f aca="true" t="shared" si="184" ref="L822:L828">L823</f>
        <v>3758.1000000000004</v>
      </c>
      <c r="M822" s="39">
        <f t="shared" si="183"/>
        <v>0</v>
      </c>
      <c r="N822" s="45"/>
      <c r="O822" s="45"/>
      <c r="P822" s="45"/>
      <c r="Q822" s="45"/>
      <c r="R822" s="45"/>
      <c r="S822" s="45"/>
      <c r="T822" s="39">
        <f aca="true" t="shared" si="185" ref="T822:T828">T823</f>
        <v>3758.1000000000004</v>
      </c>
    </row>
    <row r="823" spans="1:20" ht="18">
      <c r="A823" s="53" t="s">
        <v>107</v>
      </c>
      <c r="B823" s="38" t="s">
        <v>171</v>
      </c>
      <c r="C823" s="38" t="s">
        <v>73</v>
      </c>
      <c r="D823" s="38" t="s">
        <v>62</v>
      </c>
      <c r="E823" s="23"/>
      <c r="F823" s="23"/>
      <c r="G823" s="23"/>
      <c r="H823" s="23"/>
      <c r="I823" s="39">
        <f t="shared" si="183"/>
        <v>3734.8999999999996</v>
      </c>
      <c r="J823" s="39">
        <f t="shared" si="183"/>
        <v>0</v>
      </c>
      <c r="K823" s="39">
        <f t="shared" si="183"/>
        <v>3734.8999999999996</v>
      </c>
      <c r="L823" s="39">
        <f t="shared" si="184"/>
        <v>3758.1000000000004</v>
      </c>
      <c r="M823" s="39">
        <f t="shared" si="183"/>
        <v>0</v>
      </c>
      <c r="N823" s="45"/>
      <c r="O823" s="45"/>
      <c r="P823" s="45"/>
      <c r="Q823" s="45"/>
      <c r="R823" s="45"/>
      <c r="S823" s="45"/>
      <c r="T823" s="39">
        <f t="shared" si="185"/>
        <v>3758.1000000000004</v>
      </c>
    </row>
    <row r="824" spans="1:20" ht="30">
      <c r="A824" s="87" t="s">
        <v>370</v>
      </c>
      <c r="B824" s="21" t="s">
        <v>171</v>
      </c>
      <c r="C824" s="21" t="s">
        <v>73</v>
      </c>
      <c r="D824" s="21" t="s">
        <v>62</v>
      </c>
      <c r="E824" s="21" t="s">
        <v>9</v>
      </c>
      <c r="F824" s="21"/>
      <c r="G824" s="21"/>
      <c r="H824" s="23"/>
      <c r="I824" s="22">
        <f t="shared" si="183"/>
        <v>3734.8999999999996</v>
      </c>
      <c r="J824" s="22">
        <f t="shared" si="183"/>
        <v>0</v>
      </c>
      <c r="K824" s="22">
        <f t="shared" si="183"/>
        <v>3734.8999999999996</v>
      </c>
      <c r="L824" s="22">
        <f t="shared" si="184"/>
        <v>3758.1000000000004</v>
      </c>
      <c r="M824" s="22">
        <f t="shared" si="183"/>
        <v>0</v>
      </c>
      <c r="N824" s="45"/>
      <c r="O824" s="45"/>
      <c r="P824" s="45"/>
      <c r="Q824" s="45"/>
      <c r="R824" s="45"/>
      <c r="S824" s="45"/>
      <c r="T824" s="22">
        <f t="shared" si="185"/>
        <v>3758.1000000000004</v>
      </c>
    </row>
    <row r="825" spans="1:20" ht="30">
      <c r="A825" s="87" t="s">
        <v>416</v>
      </c>
      <c r="B825" s="21" t="s">
        <v>171</v>
      </c>
      <c r="C825" s="21" t="s">
        <v>73</v>
      </c>
      <c r="D825" s="21" t="s">
        <v>62</v>
      </c>
      <c r="E825" s="21" t="s">
        <v>10</v>
      </c>
      <c r="F825" s="21"/>
      <c r="G825" s="21"/>
      <c r="H825" s="23"/>
      <c r="I825" s="22">
        <f t="shared" si="183"/>
        <v>3734.8999999999996</v>
      </c>
      <c r="J825" s="22">
        <f t="shared" si="183"/>
        <v>0</v>
      </c>
      <c r="K825" s="22">
        <f t="shared" si="183"/>
        <v>3734.8999999999996</v>
      </c>
      <c r="L825" s="22">
        <f t="shared" si="184"/>
        <v>3758.1000000000004</v>
      </c>
      <c r="M825" s="22">
        <f t="shared" si="183"/>
        <v>0</v>
      </c>
      <c r="N825" s="45"/>
      <c r="O825" s="45"/>
      <c r="P825" s="45"/>
      <c r="Q825" s="45"/>
      <c r="R825" s="45"/>
      <c r="S825" s="45"/>
      <c r="T825" s="22">
        <f t="shared" si="185"/>
        <v>3758.1000000000004</v>
      </c>
    </row>
    <row r="826" spans="1:20" ht="90">
      <c r="A826" s="87" t="s">
        <v>188</v>
      </c>
      <c r="B826" s="21" t="s">
        <v>171</v>
      </c>
      <c r="C826" s="21" t="s">
        <v>73</v>
      </c>
      <c r="D826" s="21" t="s">
        <v>62</v>
      </c>
      <c r="E826" s="21" t="s">
        <v>11</v>
      </c>
      <c r="F826" s="21"/>
      <c r="G826" s="21"/>
      <c r="H826" s="23"/>
      <c r="I826" s="22">
        <f aca="true" t="shared" si="186" ref="I826:M827">I827</f>
        <v>3734.8999999999996</v>
      </c>
      <c r="J826" s="22">
        <f t="shared" si="186"/>
        <v>0</v>
      </c>
      <c r="K826" s="22">
        <f t="shared" si="186"/>
        <v>3734.8999999999996</v>
      </c>
      <c r="L826" s="22">
        <f t="shared" si="186"/>
        <v>3758.1000000000004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3758.1000000000004</v>
      </c>
    </row>
    <row r="827" spans="1:20" ht="30">
      <c r="A827" s="87" t="s">
        <v>438</v>
      </c>
      <c r="B827" s="21" t="s">
        <v>171</v>
      </c>
      <c r="C827" s="21" t="s">
        <v>73</v>
      </c>
      <c r="D827" s="21" t="s">
        <v>62</v>
      </c>
      <c r="E827" s="21" t="s">
        <v>12</v>
      </c>
      <c r="F827" s="21"/>
      <c r="G827" s="21"/>
      <c r="H827" s="23"/>
      <c r="I827" s="22">
        <f t="shared" si="186"/>
        <v>3734.8999999999996</v>
      </c>
      <c r="J827" s="22">
        <f t="shared" si="186"/>
        <v>0</v>
      </c>
      <c r="K827" s="22">
        <f t="shared" si="186"/>
        <v>3734.8999999999996</v>
      </c>
      <c r="L827" s="22">
        <f t="shared" si="186"/>
        <v>3758.1000000000004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3758.1000000000004</v>
      </c>
    </row>
    <row r="828" spans="1:20" ht="30">
      <c r="A828" s="87" t="s">
        <v>126</v>
      </c>
      <c r="B828" s="21" t="s">
        <v>171</v>
      </c>
      <c r="C828" s="21" t="s">
        <v>73</v>
      </c>
      <c r="D828" s="21" t="s">
        <v>62</v>
      </c>
      <c r="E828" s="21" t="s">
        <v>12</v>
      </c>
      <c r="F828" s="21" t="s">
        <v>125</v>
      </c>
      <c r="G828" s="21"/>
      <c r="H828" s="23"/>
      <c r="I828" s="22">
        <f t="shared" si="183"/>
        <v>3734.8999999999996</v>
      </c>
      <c r="J828" s="22">
        <f t="shared" si="183"/>
        <v>0</v>
      </c>
      <c r="K828" s="22">
        <f t="shared" si="183"/>
        <v>3734.8999999999996</v>
      </c>
      <c r="L828" s="22">
        <f t="shared" si="184"/>
        <v>3758.1000000000004</v>
      </c>
      <c r="M828" s="22">
        <f t="shared" si="183"/>
        <v>0</v>
      </c>
      <c r="N828" s="45"/>
      <c r="O828" s="45"/>
      <c r="P828" s="45"/>
      <c r="Q828" s="45"/>
      <c r="R828" s="45"/>
      <c r="S828" s="45"/>
      <c r="T828" s="22">
        <f t="shared" si="185"/>
        <v>3758.1000000000004</v>
      </c>
    </row>
    <row r="829" spans="1:20" ht="45">
      <c r="A829" s="87" t="s">
        <v>136</v>
      </c>
      <c r="B829" s="21" t="s">
        <v>171</v>
      </c>
      <c r="C829" s="21" t="s">
        <v>73</v>
      </c>
      <c r="D829" s="21" t="s">
        <v>62</v>
      </c>
      <c r="E829" s="21" t="s">
        <v>12</v>
      </c>
      <c r="F829" s="21" t="s">
        <v>129</v>
      </c>
      <c r="G829" s="21"/>
      <c r="H829" s="23"/>
      <c r="I829" s="22">
        <f>I830+I831+I832</f>
        <v>3734.8999999999996</v>
      </c>
      <c r="J829" s="22">
        <f aca="true" t="shared" si="187" ref="J829:T829">J830+J831+J832</f>
        <v>0</v>
      </c>
      <c r="K829" s="22">
        <f t="shared" si="187"/>
        <v>3734.8999999999996</v>
      </c>
      <c r="L829" s="22">
        <f t="shared" si="187"/>
        <v>3758.1000000000004</v>
      </c>
      <c r="M829" s="22">
        <f t="shared" si="187"/>
        <v>0</v>
      </c>
      <c r="N829" s="22">
        <f t="shared" si="187"/>
        <v>0</v>
      </c>
      <c r="O829" s="22">
        <f t="shared" si="187"/>
        <v>0</v>
      </c>
      <c r="P829" s="22">
        <f t="shared" si="187"/>
        <v>0</v>
      </c>
      <c r="Q829" s="22">
        <f t="shared" si="187"/>
        <v>0</v>
      </c>
      <c r="R829" s="22">
        <f t="shared" si="187"/>
        <v>0</v>
      </c>
      <c r="S829" s="22">
        <f t="shared" si="187"/>
        <v>0</v>
      </c>
      <c r="T829" s="22">
        <f t="shared" si="187"/>
        <v>3758.1000000000004</v>
      </c>
    </row>
    <row r="830" spans="1:20" ht="21.75" customHeight="1">
      <c r="A830" s="89" t="s">
        <v>103</v>
      </c>
      <c r="B830" s="23" t="s">
        <v>171</v>
      </c>
      <c r="C830" s="23" t="s">
        <v>73</v>
      </c>
      <c r="D830" s="23" t="s">
        <v>62</v>
      </c>
      <c r="E830" s="23" t="s">
        <v>12</v>
      </c>
      <c r="F830" s="23" t="s">
        <v>129</v>
      </c>
      <c r="G830" s="23" t="s">
        <v>92</v>
      </c>
      <c r="H830" s="23"/>
      <c r="I830" s="24">
        <v>1547.8</v>
      </c>
      <c r="J830" s="24">
        <v>0</v>
      </c>
      <c r="K830" s="24">
        <f>I830+J830</f>
        <v>1547.8</v>
      </c>
      <c r="L830" s="24">
        <v>1547.8</v>
      </c>
      <c r="M830" s="51">
        <v>0</v>
      </c>
      <c r="N830" s="51"/>
      <c r="O830" s="51"/>
      <c r="P830" s="51"/>
      <c r="Q830" s="51"/>
      <c r="R830" s="51"/>
      <c r="S830" s="51"/>
      <c r="T830" s="51">
        <f>L830+M830</f>
        <v>1547.8</v>
      </c>
    </row>
    <row r="831" spans="1:20" ht="22.5" customHeight="1">
      <c r="A831" s="89" t="s">
        <v>104</v>
      </c>
      <c r="B831" s="23" t="s">
        <v>171</v>
      </c>
      <c r="C831" s="23" t="s">
        <v>73</v>
      </c>
      <c r="D831" s="23" t="s">
        <v>62</v>
      </c>
      <c r="E831" s="23" t="s">
        <v>12</v>
      </c>
      <c r="F831" s="23" t="s">
        <v>129</v>
      </c>
      <c r="G831" s="23" t="s">
        <v>93</v>
      </c>
      <c r="H831" s="23"/>
      <c r="I831" s="24">
        <v>196.8</v>
      </c>
      <c r="J831" s="24">
        <v>0</v>
      </c>
      <c r="K831" s="24">
        <f>I831+J831</f>
        <v>196.8</v>
      </c>
      <c r="L831" s="24">
        <v>198.9</v>
      </c>
      <c r="M831" s="51">
        <v>0</v>
      </c>
      <c r="N831" s="51"/>
      <c r="O831" s="51"/>
      <c r="P831" s="51"/>
      <c r="Q831" s="51"/>
      <c r="R831" s="51"/>
      <c r="S831" s="51"/>
      <c r="T831" s="51">
        <f>L831+M831</f>
        <v>198.9</v>
      </c>
    </row>
    <row r="832" spans="1:20" ht="20.25" customHeight="1">
      <c r="A832" s="89" t="s">
        <v>524</v>
      </c>
      <c r="B832" s="23" t="s">
        <v>171</v>
      </c>
      <c r="C832" s="23" t="s">
        <v>73</v>
      </c>
      <c r="D832" s="23" t="s">
        <v>62</v>
      </c>
      <c r="E832" s="23" t="s">
        <v>12</v>
      </c>
      <c r="F832" s="23" t="s">
        <v>129</v>
      </c>
      <c r="G832" s="23" t="s">
        <v>525</v>
      </c>
      <c r="H832" s="23"/>
      <c r="I832" s="24">
        <v>1990.3</v>
      </c>
      <c r="J832" s="24">
        <v>0</v>
      </c>
      <c r="K832" s="24">
        <f>I832+J832</f>
        <v>1990.3</v>
      </c>
      <c r="L832" s="24">
        <v>2011.4</v>
      </c>
      <c r="M832" s="51">
        <v>0</v>
      </c>
      <c r="N832" s="51"/>
      <c r="O832" s="51"/>
      <c r="P832" s="51"/>
      <c r="Q832" s="51"/>
      <c r="R832" s="51"/>
      <c r="S832" s="51"/>
      <c r="T832" s="51">
        <f>L832+M832</f>
        <v>2011.4</v>
      </c>
    </row>
    <row r="833" spans="1:20" ht="18">
      <c r="A833" s="53" t="s">
        <v>102</v>
      </c>
      <c r="B833" s="38" t="s">
        <v>171</v>
      </c>
      <c r="C833" s="38" t="s">
        <v>76</v>
      </c>
      <c r="D833" s="21"/>
      <c r="E833" s="21"/>
      <c r="F833" s="21"/>
      <c r="G833" s="21"/>
      <c r="H833" s="21"/>
      <c r="I833" s="39">
        <f aca="true" t="shared" si="188" ref="I833:M834">I834</f>
        <v>28945.800000000003</v>
      </c>
      <c r="J833" s="39">
        <f t="shared" si="188"/>
        <v>0</v>
      </c>
      <c r="K833" s="39">
        <f t="shared" si="188"/>
        <v>28945.800000000003</v>
      </c>
      <c r="L833" s="39">
        <f t="shared" si="188"/>
        <v>28945.800000000003</v>
      </c>
      <c r="M833" s="39">
        <f t="shared" si="188"/>
        <v>0</v>
      </c>
      <c r="N833" s="45"/>
      <c r="O833" s="45"/>
      <c r="P833" s="45"/>
      <c r="Q833" s="45"/>
      <c r="R833" s="45"/>
      <c r="S833" s="45"/>
      <c r="T833" s="39">
        <f>T834</f>
        <v>28945.800000000003</v>
      </c>
    </row>
    <row r="834" spans="1:20" ht="18">
      <c r="A834" s="53" t="s">
        <v>99</v>
      </c>
      <c r="B834" s="38" t="s">
        <v>171</v>
      </c>
      <c r="C834" s="38" t="s">
        <v>76</v>
      </c>
      <c r="D834" s="38" t="s">
        <v>65</v>
      </c>
      <c r="E834" s="38"/>
      <c r="F834" s="38"/>
      <c r="G834" s="38"/>
      <c r="H834" s="38"/>
      <c r="I834" s="39">
        <f t="shared" si="188"/>
        <v>28945.800000000003</v>
      </c>
      <c r="J834" s="39">
        <f t="shared" si="188"/>
        <v>0</v>
      </c>
      <c r="K834" s="39">
        <f t="shared" si="188"/>
        <v>28945.800000000003</v>
      </c>
      <c r="L834" s="39">
        <f t="shared" si="188"/>
        <v>28945.800000000003</v>
      </c>
      <c r="M834" s="39">
        <f t="shared" si="188"/>
        <v>0</v>
      </c>
      <c r="N834" s="45"/>
      <c r="O834" s="45"/>
      <c r="P834" s="45"/>
      <c r="Q834" s="45"/>
      <c r="R834" s="45"/>
      <c r="S834" s="45"/>
      <c r="T834" s="39">
        <f>T835</f>
        <v>28945.800000000003</v>
      </c>
    </row>
    <row r="835" spans="1:20" ht="45">
      <c r="A835" s="88" t="s">
        <v>495</v>
      </c>
      <c r="B835" s="21" t="s">
        <v>171</v>
      </c>
      <c r="C835" s="21" t="s">
        <v>76</v>
      </c>
      <c r="D835" s="21" t="s">
        <v>65</v>
      </c>
      <c r="E835" s="21" t="s">
        <v>261</v>
      </c>
      <c r="F835" s="21"/>
      <c r="G835" s="21"/>
      <c r="H835" s="21"/>
      <c r="I835" s="22">
        <f>I836+I850+I856</f>
        <v>28945.800000000003</v>
      </c>
      <c r="J835" s="22">
        <f>J836+J850+J856</f>
        <v>0</v>
      </c>
      <c r="K835" s="22">
        <f>K836+K850+K856</f>
        <v>28945.800000000003</v>
      </c>
      <c r="L835" s="22">
        <f>L836+L850+L856</f>
        <v>28945.800000000003</v>
      </c>
      <c r="M835" s="22">
        <f>M836+M850+M856</f>
        <v>0</v>
      </c>
      <c r="N835" s="45"/>
      <c r="O835" s="45"/>
      <c r="P835" s="45"/>
      <c r="Q835" s="45"/>
      <c r="R835" s="45"/>
      <c r="S835" s="45"/>
      <c r="T835" s="22">
        <f>T836+T850+T856</f>
        <v>28945.800000000003</v>
      </c>
    </row>
    <row r="836" spans="1:20" ht="82.5" customHeight="1">
      <c r="A836" s="88" t="s">
        <v>496</v>
      </c>
      <c r="B836" s="21" t="s">
        <v>171</v>
      </c>
      <c r="C836" s="21" t="s">
        <v>76</v>
      </c>
      <c r="D836" s="21" t="s">
        <v>65</v>
      </c>
      <c r="E836" s="21" t="s">
        <v>262</v>
      </c>
      <c r="F836" s="21"/>
      <c r="G836" s="21"/>
      <c r="H836" s="21"/>
      <c r="I836" s="22">
        <f>I837+I845</f>
        <v>13721.1</v>
      </c>
      <c r="J836" s="22">
        <f>J837+J845</f>
        <v>0</v>
      </c>
      <c r="K836" s="22">
        <f>K837+K845</f>
        <v>13721.1</v>
      </c>
      <c r="L836" s="22">
        <f>L837+L845</f>
        <v>13721.1</v>
      </c>
      <c r="M836" s="22">
        <f>M837+M845</f>
        <v>0</v>
      </c>
      <c r="N836" s="45"/>
      <c r="O836" s="45"/>
      <c r="P836" s="45"/>
      <c r="Q836" s="45"/>
      <c r="R836" s="45"/>
      <c r="S836" s="45"/>
      <c r="T836" s="22">
        <f>T837+T845</f>
        <v>13721.1</v>
      </c>
    </row>
    <row r="837" spans="1:20" ht="75">
      <c r="A837" s="88" t="s">
        <v>334</v>
      </c>
      <c r="B837" s="21" t="s">
        <v>171</v>
      </c>
      <c r="C837" s="21" t="s">
        <v>76</v>
      </c>
      <c r="D837" s="21" t="s">
        <v>65</v>
      </c>
      <c r="E837" s="21" t="s">
        <v>263</v>
      </c>
      <c r="F837" s="21"/>
      <c r="G837" s="21"/>
      <c r="H837" s="21"/>
      <c r="I837" s="22">
        <f>I838</f>
        <v>850</v>
      </c>
      <c r="J837" s="22">
        <f>J838</f>
        <v>0</v>
      </c>
      <c r="K837" s="22">
        <f>K838</f>
        <v>850</v>
      </c>
      <c r="L837" s="22">
        <f>L838</f>
        <v>850</v>
      </c>
      <c r="M837" s="22">
        <f>M838</f>
        <v>0</v>
      </c>
      <c r="N837" s="45"/>
      <c r="O837" s="45"/>
      <c r="P837" s="45"/>
      <c r="Q837" s="45"/>
      <c r="R837" s="45"/>
      <c r="S837" s="45"/>
      <c r="T837" s="22">
        <f>T838</f>
        <v>850</v>
      </c>
    </row>
    <row r="838" spans="1:20" ht="18">
      <c r="A838" s="87" t="s">
        <v>166</v>
      </c>
      <c r="B838" s="21" t="s">
        <v>171</v>
      </c>
      <c r="C838" s="21" t="s">
        <v>76</v>
      </c>
      <c r="D838" s="21" t="s">
        <v>65</v>
      </c>
      <c r="E838" s="21" t="s">
        <v>264</v>
      </c>
      <c r="F838" s="21"/>
      <c r="G838" s="21"/>
      <c r="H838" s="21"/>
      <c r="I838" s="22">
        <f>I842+I839</f>
        <v>850</v>
      </c>
      <c r="J838" s="22">
        <f>J842+J839</f>
        <v>0</v>
      </c>
      <c r="K838" s="22">
        <f>K842+K839</f>
        <v>850</v>
      </c>
      <c r="L838" s="22">
        <f>L842+L839</f>
        <v>850</v>
      </c>
      <c r="M838" s="22">
        <f>M842+M839</f>
        <v>0</v>
      </c>
      <c r="N838" s="45"/>
      <c r="O838" s="45"/>
      <c r="P838" s="45"/>
      <c r="Q838" s="45"/>
      <c r="R838" s="45"/>
      <c r="S838" s="45"/>
      <c r="T838" s="22">
        <f>T842+T839</f>
        <v>850</v>
      </c>
    </row>
    <row r="839" spans="1:20" ht="90">
      <c r="A839" s="88" t="s">
        <v>180</v>
      </c>
      <c r="B839" s="21" t="s">
        <v>171</v>
      </c>
      <c r="C839" s="21" t="s">
        <v>76</v>
      </c>
      <c r="D839" s="21" t="s">
        <v>65</v>
      </c>
      <c r="E839" s="21" t="s">
        <v>264</v>
      </c>
      <c r="F839" s="21" t="s">
        <v>111</v>
      </c>
      <c r="G839" s="21"/>
      <c r="H839" s="21"/>
      <c r="I839" s="22">
        <f aca="true" t="shared" si="189" ref="I839:M840">I840</f>
        <v>400</v>
      </c>
      <c r="J839" s="22">
        <f t="shared" si="189"/>
        <v>0</v>
      </c>
      <c r="K839" s="22">
        <f t="shared" si="189"/>
        <v>400</v>
      </c>
      <c r="L839" s="22">
        <f t="shared" si="189"/>
        <v>400</v>
      </c>
      <c r="M839" s="22">
        <f t="shared" si="189"/>
        <v>0</v>
      </c>
      <c r="N839" s="45"/>
      <c r="O839" s="45"/>
      <c r="P839" s="45"/>
      <c r="Q839" s="45"/>
      <c r="R839" s="45"/>
      <c r="S839" s="45"/>
      <c r="T839" s="22">
        <f>T840</f>
        <v>400</v>
      </c>
    </row>
    <row r="840" spans="1:20" ht="45">
      <c r="A840" s="88" t="s">
        <v>179</v>
      </c>
      <c r="B840" s="21" t="s">
        <v>171</v>
      </c>
      <c r="C840" s="21" t="s">
        <v>76</v>
      </c>
      <c r="D840" s="21" t="s">
        <v>65</v>
      </c>
      <c r="E840" s="21" t="s">
        <v>264</v>
      </c>
      <c r="F840" s="21" t="s">
        <v>112</v>
      </c>
      <c r="G840" s="21"/>
      <c r="H840" s="21"/>
      <c r="I840" s="22">
        <f t="shared" si="189"/>
        <v>400</v>
      </c>
      <c r="J840" s="22">
        <f t="shared" si="189"/>
        <v>0</v>
      </c>
      <c r="K840" s="22">
        <f t="shared" si="189"/>
        <v>400</v>
      </c>
      <c r="L840" s="22">
        <f t="shared" si="189"/>
        <v>400</v>
      </c>
      <c r="M840" s="22">
        <f t="shared" si="189"/>
        <v>0</v>
      </c>
      <c r="N840" s="45"/>
      <c r="O840" s="45"/>
      <c r="P840" s="45"/>
      <c r="Q840" s="45"/>
      <c r="R840" s="45"/>
      <c r="S840" s="45"/>
      <c r="T840" s="22">
        <f>T841</f>
        <v>400</v>
      </c>
    </row>
    <row r="841" spans="1:20" ht="30">
      <c r="A841" s="89" t="s">
        <v>103</v>
      </c>
      <c r="B841" s="23" t="s">
        <v>171</v>
      </c>
      <c r="C841" s="23" t="s">
        <v>76</v>
      </c>
      <c r="D841" s="23" t="s">
        <v>65</v>
      </c>
      <c r="E841" s="23" t="s">
        <v>264</v>
      </c>
      <c r="F841" s="23" t="s">
        <v>112</v>
      </c>
      <c r="G841" s="23" t="s">
        <v>92</v>
      </c>
      <c r="H841" s="23"/>
      <c r="I841" s="24">
        <v>400</v>
      </c>
      <c r="J841" s="24">
        <v>0</v>
      </c>
      <c r="K841" s="24">
        <f>I841+J841</f>
        <v>400</v>
      </c>
      <c r="L841" s="24">
        <v>400</v>
      </c>
      <c r="M841" s="51">
        <v>0</v>
      </c>
      <c r="N841" s="51"/>
      <c r="O841" s="51"/>
      <c r="P841" s="51"/>
      <c r="Q841" s="51"/>
      <c r="R841" s="51"/>
      <c r="S841" s="51"/>
      <c r="T841" s="51">
        <f>L841+M841</f>
        <v>400</v>
      </c>
    </row>
    <row r="842" spans="1:20" ht="45">
      <c r="A842" s="87" t="s">
        <v>194</v>
      </c>
      <c r="B842" s="21" t="s">
        <v>171</v>
      </c>
      <c r="C842" s="21" t="s">
        <v>76</v>
      </c>
      <c r="D842" s="21" t="s">
        <v>65</v>
      </c>
      <c r="E842" s="21" t="s">
        <v>264</v>
      </c>
      <c r="F842" s="21" t="s">
        <v>113</v>
      </c>
      <c r="G842" s="21"/>
      <c r="H842" s="21"/>
      <c r="I842" s="22">
        <f aca="true" t="shared" si="190" ref="I842:M843">I843</f>
        <v>450</v>
      </c>
      <c r="J842" s="22">
        <f t="shared" si="190"/>
        <v>0</v>
      </c>
      <c r="K842" s="22">
        <f t="shared" si="190"/>
        <v>450</v>
      </c>
      <c r="L842" s="22">
        <f t="shared" si="190"/>
        <v>450</v>
      </c>
      <c r="M842" s="22">
        <f t="shared" si="190"/>
        <v>0</v>
      </c>
      <c r="N842" s="45"/>
      <c r="O842" s="45"/>
      <c r="P842" s="45"/>
      <c r="Q842" s="45"/>
      <c r="R842" s="45"/>
      <c r="S842" s="45"/>
      <c r="T842" s="22">
        <f>T843</f>
        <v>450</v>
      </c>
    </row>
    <row r="843" spans="1:20" ht="45">
      <c r="A843" s="87" t="s">
        <v>182</v>
      </c>
      <c r="B843" s="21" t="s">
        <v>171</v>
      </c>
      <c r="C843" s="21" t="s">
        <v>76</v>
      </c>
      <c r="D843" s="21" t="s">
        <v>65</v>
      </c>
      <c r="E843" s="21" t="s">
        <v>264</v>
      </c>
      <c r="F843" s="21" t="s">
        <v>114</v>
      </c>
      <c r="G843" s="21"/>
      <c r="H843" s="21"/>
      <c r="I843" s="22">
        <f t="shared" si="190"/>
        <v>450</v>
      </c>
      <c r="J843" s="22">
        <f t="shared" si="190"/>
        <v>0</v>
      </c>
      <c r="K843" s="22">
        <f t="shared" si="190"/>
        <v>450</v>
      </c>
      <c r="L843" s="22">
        <f t="shared" si="190"/>
        <v>450</v>
      </c>
      <c r="M843" s="22">
        <f t="shared" si="190"/>
        <v>0</v>
      </c>
      <c r="N843" s="45"/>
      <c r="O843" s="45"/>
      <c r="P843" s="45"/>
      <c r="Q843" s="45"/>
      <c r="R843" s="45"/>
      <c r="S843" s="45"/>
      <c r="T843" s="22">
        <f>T844</f>
        <v>450</v>
      </c>
    </row>
    <row r="844" spans="1:20" ht="22.5" customHeight="1">
      <c r="A844" s="89" t="s">
        <v>103</v>
      </c>
      <c r="B844" s="23" t="s">
        <v>171</v>
      </c>
      <c r="C844" s="23" t="s">
        <v>76</v>
      </c>
      <c r="D844" s="23" t="s">
        <v>65</v>
      </c>
      <c r="E844" s="23" t="s">
        <v>264</v>
      </c>
      <c r="F844" s="23" t="s">
        <v>114</v>
      </c>
      <c r="G844" s="23" t="s">
        <v>92</v>
      </c>
      <c r="H844" s="23"/>
      <c r="I844" s="24">
        <v>450</v>
      </c>
      <c r="J844" s="24">
        <v>0</v>
      </c>
      <c r="K844" s="24">
        <f>I844+J844</f>
        <v>450</v>
      </c>
      <c r="L844" s="24">
        <v>450</v>
      </c>
      <c r="M844" s="51">
        <v>0</v>
      </c>
      <c r="N844" s="51"/>
      <c r="O844" s="51"/>
      <c r="P844" s="51"/>
      <c r="Q844" s="51"/>
      <c r="R844" s="51"/>
      <c r="S844" s="51"/>
      <c r="T844" s="51">
        <f>L844+M844</f>
        <v>450</v>
      </c>
    </row>
    <row r="845" spans="1:20" ht="90">
      <c r="A845" s="88" t="s">
        <v>265</v>
      </c>
      <c r="B845" s="21" t="s">
        <v>171</v>
      </c>
      <c r="C845" s="21" t="s">
        <v>76</v>
      </c>
      <c r="D845" s="21" t="s">
        <v>65</v>
      </c>
      <c r="E845" s="21" t="s">
        <v>266</v>
      </c>
      <c r="F845" s="21"/>
      <c r="G845" s="21"/>
      <c r="H845" s="21"/>
      <c r="I845" s="22">
        <f aca="true" t="shared" si="191" ref="I845:M848">I846</f>
        <v>12871.1</v>
      </c>
      <c r="J845" s="22">
        <f t="shared" si="191"/>
        <v>0</v>
      </c>
      <c r="K845" s="22">
        <f t="shared" si="191"/>
        <v>12871.1</v>
      </c>
      <c r="L845" s="22">
        <f t="shared" si="191"/>
        <v>12871.1</v>
      </c>
      <c r="M845" s="22">
        <f t="shared" si="191"/>
        <v>0</v>
      </c>
      <c r="N845" s="45"/>
      <c r="O845" s="45"/>
      <c r="P845" s="45"/>
      <c r="Q845" s="45"/>
      <c r="R845" s="45"/>
      <c r="S845" s="45"/>
      <c r="T845" s="22">
        <f>T846</f>
        <v>12871.1</v>
      </c>
    </row>
    <row r="846" spans="1:20" ht="18">
      <c r="A846" s="87" t="s">
        <v>166</v>
      </c>
      <c r="B846" s="21" t="s">
        <v>171</v>
      </c>
      <c r="C846" s="21" t="s">
        <v>76</v>
      </c>
      <c r="D846" s="21" t="s">
        <v>65</v>
      </c>
      <c r="E846" s="21" t="s">
        <v>267</v>
      </c>
      <c r="F846" s="21"/>
      <c r="G846" s="21"/>
      <c r="H846" s="21"/>
      <c r="I846" s="22">
        <f t="shared" si="191"/>
        <v>12871.1</v>
      </c>
      <c r="J846" s="22">
        <f t="shared" si="191"/>
        <v>0</v>
      </c>
      <c r="K846" s="22">
        <f t="shared" si="191"/>
        <v>12871.1</v>
      </c>
      <c r="L846" s="22">
        <f t="shared" si="191"/>
        <v>12871.1</v>
      </c>
      <c r="M846" s="22">
        <f t="shared" si="191"/>
        <v>0</v>
      </c>
      <c r="N846" s="45"/>
      <c r="O846" s="45"/>
      <c r="P846" s="45"/>
      <c r="Q846" s="45"/>
      <c r="R846" s="45"/>
      <c r="S846" s="45"/>
      <c r="T846" s="22">
        <f>T847</f>
        <v>12871.1</v>
      </c>
    </row>
    <row r="847" spans="1:20" ht="45">
      <c r="A847" s="87" t="s">
        <v>116</v>
      </c>
      <c r="B847" s="21" t="s">
        <v>171</v>
      </c>
      <c r="C847" s="21" t="s">
        <v>76</v>
      </c>
      <c r="D847" s="21" t="s">
        <v>65</v>
      </c>
      <c r="E847" s="21" t="s">
        <v>267</v>
      </c>
      <c r="F847" s="21" t="s">
        <v>115</v>
      </c>
      <c r="G847" s="21"/>
      <c r="H847" s="21"/>
      <c r="I847" s="22">
        <f t="shared" si="191"/>
        <v>12871.1</v>
      </c>
      <c r="J847" s="22">
        <f t="shared" si="191"/>
        <v>0</v>
      </c>
      <c r="K847" s="22">
        <f t="shared" si="191"/>
        <v>12871.1</v>
      </c>
      <c r="L847" s="22">
        <f t="shared" si="191"/>
        <v>12871.1</v>
      </c>
      <c r="M847" s="22">
        <f t="shared" si="191"/>
        <v>0</v>
      </c>
      <c r="N847" s="45"/>
      <c r="O847" s="45"/>
      <c r="P847" s="45"/>
      <c r="Q847" s="45"/>
      <c r="R847" s="45"/>
      <c r="S847" s="45"/>
      <c r="T847" s="22">
        <f>T848</f>
        <v>12871.1</v>
      </c>
    </row>
    <row r="848" spans="1:20" ht="18">
      <c r="A848" s="88" t="s">
        <v>138</v>
      </c>
      <c r="B848" s="21" t="s">
        <v>171</v>
      </c>
      <c r="C848" s="21" t="s">
        <v>76</v>
      </c>
      <c r="D848" s="21" t="s">
        <v>65</v>
      </c>
      <c r="E848" s="21" t="s">
        <v>267</v>
      </c>
      <c r="F848" s="21" t="s">
        <v>137</v>
      </c>
      <c r="G848" s="21"/>
      <c r="H848" s="21"/>
      <c r="I848" s="22">
        <f t="shared" si="191"/>
        <v>12871.1</v>
      </c>
      <c r="J848" s="22">
        <f t="shared" si="191"/>
        <v>0</v>
      </c>
      <c r="K848" s="22">
        <f t="shared" si="191"/>
        <v>12871.1</v>
      </c>
      <c r="L848" s="22">
        <f t="shared" si="191"/>
        <v>12871.1</v>
      </c>
      <c r="M848" s="22">
        <f t="shared" si="191"/>
        <v>0</v>
      </c>
      <c r="N848" s="45"/>
      <c r="O848" s="45"/>
      <c r="P848" s="45"/>
      <c r="Q848" s="45"/>
      <c r="R848" s="45"/>
      <c r="S848" s="45"/>
      <c r="T848" s="22">
        <f>T849</f>
        <v>12871.1</v>
      </c>
    </row>
    <row r="849" spans="1:20" ht="21.75" customHeight="1">
      <c r="A849" s="89" t="s">
        <v>103</v>
      </c>
      <c r="B849" s="23" t="s">
        <v>171</v>
      </c>
      <c r="C849" s="23" t="s">
        <v>76</v>
      </c>
      <c r="D849" s="23" t="s">
        <v>65</v>
      </c>
      <c r="E849" s="23" t="s">
        <v>267</v>
      </c>
      <c r="F849" s="23" t="s">
        <v>137</v>
      </c>
      <c r="G849" s="23" t="s">
        <v>92</v>
      </c>
      <c r="H849" s="23"/>
      <c r="I849" s="24">
        <v>12871.1</v>
      </c>
      <c r="J849" s="24">
        <v>0</v>
      </c>
      <c r="K849" s="24">
        <f>I849+J849</f>
        <v>12871.1</v>
      </c>
      <c r="L849" s="24">
        <v>12871.1</v>
      </c>
      <c r="M849" s="51">
        <v>0</v>
      </c>
      <c r="N849" s="51"/>
      <c r="O849" s="51"/>
      <c r="P849" s="51"/>
      <c r="Q849" s="51"/>
      <c r="R849" s="51"/>
      <c r="S849" s="51"/>
      <c r="T849" s="51">
        <f>L849+M849</f>
        <v>12871.1</v>
      </c>
    </row>
    <row r="850" spans="1:20" ht="45">
      <c r="A850" s="88" t="s">
        <v>497</v>
      </c>
      <c r="B850" s="21" t="s">
        <v>171</v>
      </c>
      <c r="C850" s="21" t="s">
        <v>76</v>
      </c>
      <c r="D850" s="21" t="s">
        <v>65</v>
      </c>
      <c r="E850" s="21" t="s">
        <v>268</v>
      </c>
      <c r="F850" s="23"/>
      <c r="G850" s="23"/>
      <c r="H850" s="23"/>
      <c r="I850" s="22">
        <f aca="true" t="shared" si="192" ref="I850:M854">I851</f>
        <v>500</v>
      </c>
      <c r="J850" s="22">
        <f t="shared" si="192"/>
        <v>0</v>
      </c>
      <c r="K850" s="22">
        <f t="shared" si="192"/>
        <v>500</v>
      </c>
      <c r="L850" s="22">
        <f t="shared" si="192"/>
        <v>500</v>
      </c>
      <c r="M850" s="22">
        <f t="shared" si="192"/>
        <v>0</v>
      </c>
      <c r="N850" s="45"/>
      <c r="O850" s="45"/>
      <c r="P850" s="45"/>
      <c r="Q850" s="45"/>
      <c r="R850" s="45"/>
      <c r="S850" s="45"/>
      <c r="T850" s="22">
        <f>T851</f>
        <v>500</v>
      </c>
    </row>
    <row r="851" spans="1:20" ht="30">
      <c r="A851" s="88" t="s">
        <v>269</v>
      </c>
      <c r="B851" s="21" t="s">
        <v>171</v>
      </c>
      <c r="C851" s="21" t="s">
        <v>76</v>
      </c>
      <c r="D851" s="21" t="s">
        <v>65</v>
      </c>
      <c r="E851" s="21" t="s">
        <v>270</v>
      </c>
      <c r="F851" s="23"/>
      <c r="G851" s="23"/>
      <c r="H851" s="23"/>
      <c r="I851" s="22">
        <f t="shared" si="192"/>
        <v>500</v>
      </c>
      <c r="J851" s="22">
        <f t="shared" si="192"/>
        <v>0</v>
      </c>
      <c r="K851" s="22">
        <f t="shared" si="192"/>
        <v>500</v>
      </c>
      <c r="L851" s="22">
        <f t="shared" si="192"/>
        <v>500</v>
      </c>
      <c r="M851" s="22">
        <f t="shared" si="192"/>
        <v>0</v>
      </c>
      <c r="N851" s="45"/>
      <c r="O851" s="45"/>
      <c r="P851" s="45"/>
      <c r="Q851" s="45"/>
      <c r="R851" s="45"/>
      <c r="S851" s="45"/>
      <c r="T851" s="22">
        <f>T852</f>
        <v>500</v>
      </c>
    </row>
    <row r="852" spans="1:20" ht="18">
      <c r="A852" s="87" t="s">
        <v>166</v>
      </c>
      <c r="B852" s="21" t="s">
        <v>171</v>
      </c>
      <c r="C852" s="21" t="s">
        <v>76</v>
      </c>
      <c r="D852" s="21" t="s">
        <v>65</v>
      </c>
      <c r="E852" s="21" t="s">
        <v>271</v>
      </c>
      <c r="F852" s="21"/>
      <c r="G852" s="23"/>
      <c r="H852" s="23"/>
      <c r="I852" s="22">
        <f t="shared" si="192"/>
        <v>500</v>
      </c>
      <c r="J852" s="22">
        <f t="shared" si="192"/>
        <v>0</v>
      </c>
      <c r="K852" s="22">
        <f t="shared" si="192"/>
        <v>500</v>
      </c>
      <c r="L852" s="22">
        <f t="shared" si="192"/>
        <v>500</v>
      </c>
      <c r="M852" s="22">
        <f t="shared" si="192"/>
        <v>0</v>
      </c>
      <c r="N852" s="45"/>
      <c r="O852" s="45"/>
      <c r="P852" s="45"/>
      <c r="Q852" s="45"/>
      <c r="R852" s="45"/>
      <c r="S852" s="45"/>
      <c r="T852" s="22">
        <f>T853</f>
        <v>500</v>
      </c>
    </row>
    <row r="853" spans="1:20" ht="45">
      <c r="A853" s="87" t="s">
        <v>194</v>
      </c>
      <c r="B853" s="21" t="s">
        <v>171</v>
      </c>
      <c r="C853" s="21" t="s">
        <v>76</v>
      </c>
      <c r="D853" s="21" t="s">
        <v>65</v>
      </c>
      <c r="E853" s="21" t="s">
        <v>271</v>
      </c>
      <c r="F853" s="21" t="s">
        <v>113</v>
      </c>
      <c r="G853" s="23"/>
      <c r="H853" s="23"/>
      <c r="I853" s="22">
        <f t="shared" si="192"/>
        <v>500</v>
      </c>
      <c r="J853" s="22">
        <f t="shared" si="192"/>
        <v>0</v>
      </c>
      <c r="K853" s="22">
        <f t="shared" si="192"/>
        <v>500</v>
      </c>
      <c r="L853" s="22">
        <f t="shared" si="192"/>
        <v>500</v>
      </c>
      <c r="M853" s="22">
        <f t="shared" si="192"/>
        <v>0</v>
      </c>
      <c r="N853" s="45"/>
      <c r="O853" s="45"/>
      <c r="P853" s="45"/>
      <c r="Q853" s="45"/>
      <c r="R853" s="45"/>
      <c r="S853" s="45"/>
      <c r="T853" s="22">
        <f>T854</f>
        <v>500</v>
      </c>
    </row>
    <row r="854" spans="1:20" ht="45">
      <c r="A854" s="87" t="s">
        <v>182</v>
      </c>
      <c r="B854" s="21" t="s">
        <v>171</v>
      </c>
      <c r="C854" s="21" t="s">
        <v>76</v>
      </c>
      <c r="D854" s="21" t="s">
        <v>65</v>
      </c>
      <c r="E854" s="21" t="s">
        <v>271</v>
      </c>
      <c r="F854" s="21" t="s">
        <v>114</v>
      </c>
      <c r="G854" s="23"/>
      <c r="H854" s="23"/>
      <c r="I854" s="22">
        <f t="shared" si="192"/>
        <v>500</v>
      </c>
      <c r="J854" s="22">
        <f t="shared" si="192"/>
        <v>0</v>
      </c>
      <c r="K854" s="22">
        <f t="shared" si="192"/>
        <v>500</v>
      </c>
      <c r="L854" s="22">
        <f t="shared" si="192"/>
        <v>500</v>
      </c>
      <c r="M854" s="22">
        <f t="shared" si="192"/>
        <v>0</v>
      </c>
      <c r="N854" s="45"/>
      <c r="O854" s="45"/>
      <c r="P854" s="45"/>
      <c r="Q854" s="45"/>
      <c r="R854" s="45"/>
      <c r="S854" s="45"/>
      <c r="T854" s="22">
        <f>T855</f>
        <v>500</v>
      </c>
    </row>
    <row r="855" spans="1:20" ht="22.5" customHeight="1">
      <c r="A855" s="89" t="s">
        <v>103</v>
      </c>
      <c r="B855" s="23" t="s">
        <v>171</v>
      </c>
      <c r="C855" s="23" t="s">
        <v>76</v>
      </c>
      <c r="D855" s="23" t="s">
        <v>65</v>
      </c>
      <c r="E855" s="23" t="s">
        <v>271</v>
      </c>
      <c r="F855" s="23" t="s">
        <v>114</v>
      </c>
      <c r="G855" s="23" t="s">
        <v>92</v>
      </c>
      <c r="H855" s="23"/>
      <c r="I855" s="24">
        <v>500</v>
      </c>
      <c r="J855" s="24">
        <v>0</v>
      </c>
      <c r="K855" s="24">
        <f>I855+J855</f>
        <v>500</v>
      </c>
      <c r="L855" s="24">
        <v>500</v>
      </c>
      <c r="M855" s="51">
        <v>0</v>
      </c>
      <c r="N855" s="51"/>
      <c r="O855" s="51"/>
      <c r="P855" s="51"/>
      <c r="Q855" s="51"/>
      <c r="R855" s="51"/>
      <c r="S855" s="51"/>
      <c r="T855" s="51">
        <f>L855+M855</f>
        <v>500</v>
      </c>
    </row>
    <row r="856" spans="1:20" ht="60">
      <c r="A856" s="88" t="s">
        <v>498</v>
      </c>
      <c r="B856" s="21" t="s">
        <v>171</v>
      </c>
      <c r="C856" s="21" t="s">
        <v>76</v>
      </c>
      <c r="D856" s="21" t="s">
        <v>65</v>
      </c>
      <c r="E856" s="21" t="s">
        <v>407</v>
      </c>
      <c r="F856" s="21"/>
      <c r="G856" s="21"/>
      <c r="H856" s="21"/>
      <c r="I856" s="22">
        <f aca="true" t="shared" si="193" ref="I856:M860">I857</f>
        <v>14724.7</v>
      </c>
      <c r="J856" s="22">
        <f t="shared" si="193"/>
        <v>0</v>
      </c>
      <c r="K856" s="22">
        <f t="shared" si="193"/>
        <v>14724.7</v>
      </c>
      <c r="L856" s="22">
        <f t="shared" si="193"/>
        <v>14724.7</v>
      </c>
      <c r="M856" s="22">
        <f t="shared" si="193"/>
        <v>0</v>
      </c>
      <c r="N856" s="45"/>
      <c r="O856" s="45"/>
      <c r="P856" s="45"/>
      <c r="Q856" s="45"/>
      <c r="R856" s="45"/>
      <c r="S856" s="45"/>
      <c r="T856" s="22">
        <f>T857</f>
        <v>14724.7</v>
      </c>
    </row>
    <row r="857" spans="1:20" ht="60">
      <c r="A857" s="87" t="s">
        <v>408</v>
      </c>
      <c r="B857" s="21" t="s">
        <v>171</v>
      </c>
      <c r="C857" s="21" t="s">
        <v>76</v>
      </c>
      <c r="D857" s="21" t="s">
        <v>65</v>
      </c>
      <c r="E857" s="21" t="s">
        <v>409</v>
      </c>
      <c r="F857" s="21"/>
      <c r="G857" s="21"/>
      <c r="H857" s="21"/>
      <c r="I857" s="22">
        <f t="shared" si="193"/>
        <v>14724.7</v>
      </c>
      <c r="J857" s="22">
        <f t="shared" si="193"/>
        <v>0</v>
      </c>
      <c r="K857" s="22">
        <f t="shared" si="193"/>
        <v>14724.7</v>
      </c>
      <c r="L857" s="22">
        <f t="shared" si="193"/>
        <v>14724.7</v>
      </c>
      <c r="M857" s="22">
        <f t="shared" si="193"/>
        <v>0</v>
      </c>
      <c r="N857" s="45"/>
      <c r="O857" s="45"/>
      <c r="P857" s="45"/>
      <c r="Q857" s="45"/>
      <c r="R857" s="45"/>
      <c r="S857" s="45"/>
      <c r="T857" s="22">
        <f>T858</f>
        <v>14724.7</v>
      </c>
    </row>
    <row r="858" spans="1:20" ht="18">
      <c r="A858" s="87" t="s">
        <v>166</v>
      </c>
      <c r="B858" s="21" t="s">
        <v>171</v>
      </c>
      <c r="C858" s="21" t="s">
        <v>76</v>
      </c>
      <c r="D858" s="21" t="s">
        <v>65</v>
      </c>
      <c r="E858" s="21" t="s">
        <v>410</v>
      </c>
      <c r="F858" s="21"/>
      <c r="G858" s="21"/>
      <c r="H858" s="21"/>
      <c r="I858" s="22">
        <f t="shared" si="193"/>
        <v>14724.7</v>
      </c>
      <c r="J858" s="22">
        <f t="shared" si="193"/>
        <v>0</v>
      </c>
      <c r="K858" s="22">
        <f t="shared" si="193"/>
        <v>14724.7</v>
      </c>
      <c r="L858" s="22">
        <f t="shared" si="193"/>
        <v>14724.7</v>
      </c>
      <c r="M858" s="22">
        <f t="shared" si="193"/>
        <v>0</v>
      </c>
      <c r="N858" s="45"/>
      <c r="O858" s="45"/>
      <c r="P858" s="45"/>
      <c r="Q858" s="45"/>
      <c r="R858" s="45"/>
      <c r="S858" s="45"/>
      <c r="T858" s="22">
        <f>T859</f>
        <v>14724.7</v>
      </c>
    </row>
    <row r="859" spans="1:20" ht="45">
      <c r="A859" s="87" t="s">
        <v>116</v>
      </c>
      <c r="B859" s="21" t="s">
        <v>171</v>
      </c>
      <c r="C859" s="21" t="s">
        <v>76</v>
      </c>
      <c r="D859" s="21" t="s">
        <v>65</v>
      </c>
      <c r="E859" s="21" t="s">
        <v>410</v>
      </c>
      <c r="F859" s="21" t="s">
        <v>115</v>
      </c>
      <c r="G859" s="21"/>
      <c r="H859" s="21"/>
      <c r="I859" s="22">
        <f t="shared" si="193"/>
        <v>14724.7</v>
      </c>
      <c r="J859" s="22">
        <f t="shared" si="193"/>
        <v>0</v>
      </c>
      <c r="K859" s="22">
        <f t="shared" si="193"/>
        <v>14724.7</v>
      </c>
      <c r="L859" s="22">
        <f t="shared" si="193"/>
        <v>14724.7</v>
      </c>
      <c r="M859" s="22">
        <f t="shared" si="193"/>
        <v>0</v>
      </c>
      <c r="N859" s="45"/>
      <c r="O859" s="45"/>
      <c r="P859" s="45"/>
      <c r="Q859" s="45"/>
      <c r="R859" s="45"/>
      <c r="S859" s="45"/>
      <c r="T859" s="22">
        <f>T860</f>
        <v>14724.7</v>
      </c>
    </row>
    <row r="860" spans="1:20" ht="18">
      <c r="A860" s="88" t="s">
        <v>118</v>
      </c>
      <c r="B860" s="21" t="s">
        <v>171</v>
      </c>
      <c r="C860" s="21" t="s">
        <v>76</v>
      </c>
      <c r="D860" s="21" t="s">
        <v>65</v>
      </c>
      <c r="E860" s="21" t="s">
        <v>410</v>
      </c>
      <c r="F860" s="21" t="s">
        <v>117</v>
      </c>
      <c r="G860" s="21"/>
      <c r="H860" s="21"/>
      <c r="I860" s="22">
        <f t="shared" si="193"/>
        <v>14724.7</v>
      </c>
      <c r="J860" s="22">
        <f t="shared" si="193"/>
        <v>0</v>
      </c>
      <c r="K860" s="22">
        <f t="shared" si="193"/>
        <v>14724.7</v>
      </c>
      <c r="L860" s="22">
        <f t="shared" si="193"/>
        <v>14724.7</v>
      </c>
      <c r="M860" s="22">
        <f t="shared" si="193"/>
        <v>0</v>
      </c>
      <c r="N860" s="45"/>
      <c r="O860" s="45"/>
      <c r="P860" s="45"/>
      <c r="Q860" s="45"/>
      <c r="R860" s="45"/>
      <c r="S860" s="45"/>
      <c r="T860" s="22">
        <f>T861</f>
        <v>14724.7</v>
      </c>
    </row>
    <row r="861" spans="1:20" ht="19.5" customHeight="1">
      <c r="A861" s="89" t="s">
        <v>103</v>
      </c>
      <c r="B861" s="23" t="s">
        <v>171</v>
      </c>
      <c r="C861" s="23" t="s">
        <v>76</v>
      </c>
      <c r="D861" s="23" t="s">
        <v>65</v>
      </c>
      <c r="E861" s="23" t="s">
        <v>410</v>
      </c>
      <c r="F861" s="23" t="s">
        <v>117</v>
      </c>
      <c r="G861" s="23" t="s">
        <v>92</v>
      </c>
      <c r="H861" s="23"/>
      <c r="I861" s="24">
        <v>14724.7</v>
      </c>
      <c r="J861" s="24">
        <v>0</v>
      </c>
      <c r="K861" s="24">
        <f>I861+J861</f>
        <v>14724.7</v>
      </c>
      <c r="L861" s="24">
        <v>14724.7</v>
      </c>
      <c r="M861" s="51">
        <v>0</v>
      </c>
      <c r="N861" s="51"/>
      <c r="O861" s="51"/>
      <c r="P861" s="51"/>
      <c r="Q861" s="51"/>
      <c r="R861" s="51"/>
      <c r="S861" s="51"/>
      <c r="T861" s="51">
        <f>L861+M861</f>
        <v>14724.7</v>
      </c>
    </row>
    <row r="862" spans="1:20" ht="42.75">
      <c r="A862" s="53" t="s">
        <v>97</v>
      </c>
      <c r="B862" s="38" t="s">
        <v>80</v>
      </c>
      <c r="C862" s="38"/>
      <c r="D862" s="38"/>
      <c r="E862" s="38"/>
      <c r="F862" s="38"/>
      <c r="G862" s="38"/>
      <c r="H862" s="38"/>
      <c r="I862" s="39">
        <f>I866+I883+I890</f>
        <v>7756.099999999999</v>
      </c>
      <c r="J862" s="39">
        <f>J866+J883+J890</f>
        <v>0</v>
      </c>
      <c r="K862" s="39">
        <f>K866+K883+K890</f>
        <v>7756.099999999999</v>
      </c>
      <c r="L862" s="39">
        <f>L866+L883+L890</f>
        <v>7806.099999999999</v>
      </c>
      <c r="M862" s="39">
        <f>M866+M883+M890</f>
        <v>0</v>
      </c>
      <c r="N862" s="45"/>
      <c r="O862" s="45"/>
      <c r="P862" s="45"/>
      <c r="Q862" s="45"/>
      <c r="R862" s="45"/>
      <c r="S862" s="45"/>
      <c r="T862" s="39">
        <f>T866+T883+T890</f>
        <v>7806.099999999999</v>
      </c>
    </row>
    <row r="863" spans="1:20" ht="18">
      <c r="A863" s="53" t="s">
        <v>103</v>
      </c>
      <c r="B863" s="38" t="s">
        <v>80</v>
      </c>
      <c r="C863" s="38"/>
      <c r="D863" s="38"/>
      <c r="E863" s="38"/>
      <c r="F863" s="38"/>
      <c r="G863" s="38" t="s">
        <v>92</v>
      </c>
      <c r="H863" s="38"/>
      <c r="I863" s="39">
        <f>I872+I875+I889+I896+I882</f>
        <v>7756.099999999999</v>
      </c>
      <c r="J863" s="39">
        <f>J872+J875+J889+J896+J882</f>
        <v>0</v>
      </c>
      <c r="K863" s="39">
        <f>K872+K875+K889+K896+K882</f>
        <v>7756.099999999999</v>
      </c>
      <c r="L863" s="39">
        <f>L872+L875+L889+L896+L882</f>
        <v>7806.099999999999</v>
      </c>
      <c r="M863" s="39">
        <f>M872+M875+M889+M896+M882</f>
        <v>0</v>
      </c>
      <c r="N863" s="45"/>
      <c r="O863" s="45"/>
      <c r="P863" s="45"/>
      <c r="Q863" s="45"/>
      <c r="R863" s="45"/>
      <c r="S863" s="45"/>
      <c r="T863" s="39">
        <f>T872+T875+T889+T896+T882</f>
        <v>7806.099999999999</v>
      </c>
    </row>
    <row r="864" spans="1:20" ht="18">
      <c r="A864" s="53" t="s">
        <v>104</v>
      </c>
      <c r="B864" s="38" t="s">
        <v>80</v>
      </c>
      <c r="C864" s="38"/>
      <c r="D864" s="38"/>
      <c r="E864" s="38"/>
      <c r="F864" s="38"/>
      <c r="G864" s="38" t="s">
        <v>93</v>
      </c>
      <c r="H864" s="38"/>
      <c r="I864" s="39">
        <v>0</v>
      </c>
      <c r="J864" s="39">
        <v>0</v>
      </c>
      <c r="K864" s="39">
        <v>0</v>
      </c>
      <c r="L864" s="39">
        <v>0</v>
      </c>
      <c r="M864" s="39">
        <v>0</v>
      </c>
      <c r="N864" s="45"/>
      <c r="O864" s="45"/>
      <c r="P864" s="45"/>
      <c r="Q864" s="45"/>
      <c r="R864" s="45"/>
      <c r="S864" s="45"/>
      <c r="T864" s="39">
        <v>0</v>
      </c>
    </row>
    <row r="865" spans="1:20" ht="18">
      <c r="A865" s="53" t="s">
        <v>524</v>
      </c>
      <c r="B865" s="38" t="s">
        <v>80</v>
      </c>
      <c r="C865" s="38"/>
      <c r="D865" s="38"/>
      <c r="E865" s="38"/>
      <c r="F865" s="38"/>
      <c r="G865" s="38" t="s">
        <v>525</v>
      </c>
      <c r="H865" s="38"/>
      <c r="I865" s="39">
        <v>0</v>
      </c>
      <c r="J865" s="39">
        <v>0</v>
      </c>
      <c r="K865" s="39">
        <v>0</v>
      </c>
      <c r="L865" s="39">
        <v>0</v>
      </c>
      <c r="M865" s="39">
        <v>0</v>
      </c>
      <c r="N865" s="45"/>
      <c r="O865" s="45"/>
      <c r="P865" s="45"/>
      <c r="Q865" s="45"/>
      <c r="R865" s="45"/>
      <c r="S865" s="45"/>
      <c r="T865" s="39">
        <v>0</v>
      </c>
    </row>
    <row r="866" spans="1:20" ht="18">
      <c r="A866" s="53" t="s">
        <v>108</v>
      </c>
      <c r="B866" s="38" t="s">
        <v>80</v>
      </c>
      <c r="C866" s="38" t="s">
        <v>59</v>
      </c>
      <c r="D866" s="38"/>
      <c r="E866" s="38"/>
      <c r="F866" s="21"/>
      <c r="G866" s="21"/>
      <c r="H866" s="21"/>
      <c r="I866" s="39">
        <f>I867+I876</f>
        <v>6606.099999999999</v>
      </c>
      <c r="J866" s="39">
        <f>J867+J876</f>
        <v>0</v>
      </c>
      <c r="K866" s="39">
        <f>K867+K876</f>
        <v>6606.099999999999</v>
      </c>
      <c r="L866" s="39">
        <f>L867+L876</f>
        <v>6606.099999999999</v>
      </c>
      <c r="M866" s="39">
        <f>M867+M876</f>
        <v>0</v>
      </c>
      <c r="N866" s="45"/>
      <c r="O866" s="45"/>
      <c r="P866" s="45"/>
      <c r="Q866" s="45"/>
      <c r="R866" s="45"/>
      <c r="S866" s="45"/>
      <c r="T866" s="39">
        <f>T867+T876</f>
        <v>6606.099999999999</v>
      </c>
    </row>
    <row r="867" spans="1:20" ht="71.25">
      <c r="A867" s="53" t="s">
        <v>177</v>
      </c>
      <c r="B867" s="38" t="s">
        <v>80</v>
      </c>
      <c r="C867" s="38" t="s">
        <v>59</v>
      </c>
      <c r="D867" s="38" t="s">
        <v>67</v>
      </c>
      <c r="E867" s="38"/>
      <c r="F867" s="38"/>
      <c r="G867" s="38"/>
      <c r="H867" s="38"/>
      <c r="I867" s="39">
        <f aca="true" t="shared" si="194" ref="I867:M868">I868</f>
        <v>6428.099999999999</v>
      </c>
      <c r="J867" s="39">
        <f t="shared" si="194"/>
        <v>0</v>
      </c>
      <c r="K867" s="39">
        <f t="shared" si="194"/>
        <v>6428.099999999999</v>
      </c>
      <c r="L867" s="39">
        <f t="shared" si="194"/>
        <v>6428.099999999999</v>
      </c>
      <c r="M867" s="39">
        <f t="shared" si="194"/>
        <v>0</v>
      </c>
      <c r="N867" s="45"/>
      <c r="O867" s="45"/>
      <c r="P867" s="45"/>
      <c r="Q867" s="45"/>
      <c r="R867" s="45"/>
      <c r="S867" s="45"/>
      <c r="T867" s="39">
        <f>T868</f>
        <v>6428.099999999999</v>
      </c>
    </row>
    <row r="868" spans="1:20" ht="30">
      <c r="A868" s="88" t="s">
        <v>34</v>
      </c>
      <c r="B868" s="21" t="s">
        <v>80</v>
      </c>
      <c r="C868" s="21" t="s">
        <v>59</v>
      </c>
      <c r="D868" s="21" t="s">
        <v>67</v>
      </c>
      <c r="E868" s="21" t="s">
        <v>258</v>
      </c>
      <c r="F868" s="21"/>
      <c r="G868" s="21"/>
      <c r="H868" s="21"/>
      <c r="I868" s="22">
        <f t="shared" si="194"/>
        <v>6428.099999999999</v>
      </c>
      <c r="J868" s="22">
        <f t="shared" si="194"/>
        <v>0</v>
      </c>
      <c r="K868" s="22">
        <f t="shared" si="194"/>
        <v>6428.099999999999</v>
      </c>
      <c r="L868" s="22">
        <f t="shared" si="194"/>
        <v>6428.099999999999</v>
      </c>
      <c r="M868" s="22">
        <f t="shared" si="194"/>
        <v>0</v>
      </c>
      <c r="N868" s="45"/>
      <c r="O868" s="45"/>
      <c r="P868" s="45"/>
      <c r="Q868" s="45"/>
      <c r="R868" s="45"/>
      <c r="S868" s="45"/>
      <c r="T868" s="22">
        <f>T869</f>
        <v>6428.099999999999</v>
      </c>
    </row>
    <row r="869" spans="1:20" ht="45">
      <c r="A869" s="119" t="s">
        <v>110</v>
      </c>
      <c r="B869" s="21" t="s">
        <v>80</v>
      </c>
      <c r="C869" s="21" t="s">
        <v>59</v>
      </c>
      <c r="D869" s="21" t="s">
        <v>67</v>
      </c>
      <c r="E869" s="21" t="s">
        <v>222</v>
      </c>
      <c r="F869" s="21"/>
      <c r="G869" s="21"/>
      <c r="H869" s="21"/>
      <c r="I869" s="22">
        <f>I870+I873</f>
        <v>6428.099999999999</v>
      </c>
      <c r="J869" s="22">
        <f>J870+J873</f>
        <v>0</v>
      </c>
      <c r="K869" s="22">
        <f>K870+K873</f>
        <v>6428.099999999999</v>
      </c>
      <c r="L869" s="22">
        <f>L870+L873</f>
        <v>6428.099999999999</v>
      </c>
      <c r="M869" s="22">
        <f>M870+M873</f>
        <v>0</v>
      </c>
      <c r="N869" s="45"/>
      <c r="O869" s="45"/>
      <c r="P869" s="45"/>
      <c r="Q869" s="45"/>
      <c r="R869" s="45"/>
      <c r="S869" s="45"/>
      <c r="T869" s="22">
        <f>T870+T873</f>
        <v>6428.099999999999</v>
      </c>
    </row>
    <row r="870" spans="1:20" ht="90">
      <c r="A870" s="88" t="s">
        <v>180</v>
      </c>
      <c r="B870" s="21" t="s">
        <v>80</v>
      </c>
      <c r="C870" s="21" t="s">
        <v>59</v>
      </c>
      <c r="D870" s="21" t="s">
        <v>67</v>
      </c>
      <c r="E870" s="21" t="s">
        <v>222</v>
      </c>
      <c r="F870" s="21" t="s">
        <v>111</v>
      </c>
      <c r="G870" s="21"/>
      <c r="H870" s="21"/>
      <c r="I870" s="22">
        <f aca="true" t="shared" si="195" ref="I870:M871">I871</f>
        <v>5997.2</v>
      </c>
      <c r="J870" s="22">
        <f t="shared" si="195"/>
        <v>0</v>
      </c>
      <c r="K870" s="22">
        <f t="shared" si="195"/>
        <v>5997.2</v>
      </c>
      <c r="L870" s="22">
        <f t="shared" si="195"/>
        <v>5997.2</v>
      </c>
      <c r="M870" s="22">
        <f t="shared" si="195"/>
        <v>0</v>
      </c>
      <c r="N870" s="45"/>
      <c r="O870" s="45"/>
      <c r="P870" s="45"/>
      <c r="Q870" s="45"/>
      <c r="R870" s="45"/>
      <c r="S870" s="45"/>
      <c r="T870" s="22">
        <f>T871</f>
        <v>5997.2</v>
      </c>
    </row>
    <row r="871" spans="1:20" ht="45">
      <c r="A871" s="88" t="s">
        <v>179</v>
      </c>
      <c r="B871" s="21" t="s">
        <v>80</v>
      </c>
      <c r="C871" s="21" t="s">
        <v>59</v>
      </c>
      <c r="D871" s="21" t="s">
        <v>67</v>
      </c>
      <c r="E871" s="21" t="s">
        <v>222</v>
      </c>
      <c r="F871" s="21" t="s">
        <v>112</v>
      </c>
      <c r="G871" s="21"/>
      <c r="H871" s="21"/>
      <c r="I871" s="22">
        <f t="shared" si="195"/>
        <v>5997.2</v>
      </c>
      <c r="J871" s="22">
        <f t="shared" si="195"/>
        <v>0</v>
      </c>
      <c r="K871" s="22">
        <f t="shared" si="195"/>
        <v>5997.2</v>
      </c>
      <c r="L871" s="22">
        <f t="shared" si="195"/>
        <v>5997.2</v>
      </c>
      <c r="M871" s="22">
        <f t="shared" si="195"/>
        <v>0</v>
      </c>
      <c r="N871" s="45"/>
      <c r="O871" s="45"/>
      <c r="P871" s="45"/>
      <c r="Q871" s="45"/>
      <c r="R871" s="45"/>
      <c r="S871" s="45"/>
      <c r="T871" s="22">
        <f>T872</f>
        <v>5997.2</v>
      </c>
    </row>
    <row r="872" spans="1:20" ht="21.75" customHeight="1">
      <c r="A872" s="89" t="s">
        <v>103</v>
      </c>
      <c r="B872" s="23" t="s">
        <v>80</v>
      </c>
      <c r="C872" s="23" t="s">
        <v>59</v>
      </c>
      <c r="D872" s="23" t="s">
        <v>67</v>
      </c>
      <c r="E872" s="23" t="s">
        <v>222</v>
      </c>
      <c r="F872" s="23" t="s">
        <v>112</v>
      </c>
      <c r="G872" s="23" t="s">
        <v>92</v>
      </c>
      <c r="H872" s="23"/>
      <c r="I872" s="24">
        <v>5997.2</v>
      </c>
      <c r="J872" s="24">
        <v>0</v>
      </c>
      <c r="K872" s="24">
        <f>I872+J872</f>
        <v>5997.2</v>
      </c>
      <c r="L872" s="24">
        <v>5997.2</v>
      </c>
      <c r="M872" s="51">
        <v>0</v>
      </c>
      <c r="N872" s="51"/>
      <c r="O872" s="51"/>
      <c r="P872" s="51"/>
      <c r="Q872" s="51"/>
      <c r="R872" s="51"/>
      <c r="S872" s="51"/>
      <c r="T872" s="51">
        <f>L872+M872</f>
        <v>5997.2</v>
      </c>
    </row>
    <row r="873" spans="1:20" ht="45">
      <c r="A873" s="87" t="s">
        <v>194</v>
      </c>
      <c r="B873" s="21" t="s">
        <v>80</v>
      </c>
      <c r="C873" s="21" t="s">
        <v>59</v>
      </c>
      <c r="D873" s="21" t="s">
        <v>67</v>
      </c>
      <c r="E873" s="21" t="s">
        <v>222</v>
      </c>
      <c r="F873" s="21" t="s">
        <v>113</v>
      </c>
      <c r="G873" s="21"/>
      <c r="H873" s="21"/>
      <c r="I873" s="22">
        <f aca="true" t="shared" si="196" ref="I873:M874">I874</f>
        <v>430.9</v>
      </c>
      <c r="J873" s="22">
        <f t="shared" si="196"/>
        <v>0</v>
      </c>
      <c r="K873" s="22">
        <f t="shared" si="196"/>
        <v>430.9</v>
      </c>
      <c r="L873" s="22">
        <f t="shared" si="196"/>
        <v>430.9</v>
      </c>
      <c r="M873" s="22">
        <f t="shared" si="196"/>
        <v>0</v>
      </c>
      <c r="N873" s="45"/>
      <c r="O873" s="45"/>
      <c r="P873" s="45"/>
      <c r="Q873" s="45"/>
      <c r="R873" s="45"/>
      <c r="S873" s="45"/>
      <c r="T873" s="22">
        <f>T874</f>
        <v>430.9</v>
      </c>
    </row>
    <row r="874" spans="1:20" ht="45">
      <c r="A874" s="87" t="s">
        <v>182</v>
      </c>
      <c r="B874" s="21" t="s">
        <v>80</v>
      </c>
      <c r="C874" s="21" t="s">
        <v>59</v>
      </c>
      <c r="D874" s="21" t="s">
        <v>67</v>
      </c>
      <c r="E874" s="21" t="s">
        <v>222</v>
      </c>
      <c r="F874" s="21" t="s">
        <v>114</v>
      </c>
      <c r="G874" s="21"/>
      <c r="H874" s="21"/>
      <c r="I874" s="22">
        <f t="shared" si="196"/>
        <v>430.9</v>
      </c>
      <c r="J874" s="22">
        <f t="shared" si="196"/>
        <v>0</v>
      </c>
      <c r="K874" s="22">
        <f t="shared" si="196"/>
        <v>430.9</v>
      </c>
      <c r="L874" s="22">
        <f t="shared" si="196"/>
        <v>430.9</v>
      </c>
      <c r="M874" s="22">
        <f t="shared" si="196"/>
        <v>0</v>
      </c>
      <c r="N874" s="45"/>
      <c r="O874" s="45"/>
      <c r="P874" s="45"/>
      <c r="Q874" s="45"/>
      <c r="R874" s="45"/>
      <c r="S874" s="45"/>
      <c r="T874" s="22">
        <f>T875</f>
        <v>430.9</v>
      </c>
    </row>
    <row r="875" spans="1:20" ht="21.75" customHeight="1">
      <c r="A875" s="89" t="s">
        <v>103</v>
      </c>
      <c r="B875" s="23" t="s">
        <v>80</v>
      </c>
      <c r="C875" s="23" t="s">
        <v>59</v>
      </c>
      <c r="D875" s="23" t="s">
        <v>67</v>
      </c>
      <c r="E875" s="23" t="s">
        <v>222</v>
      </c>
      <c r="F875" s="23" t="s">
        <v>114</v>
      </c>
      <c r="G875" s="23" t="s">
        <v>92</v>
      </c>
      <c r="H875" s="23"/>
      <c r="I875" s="24">
        <v>430.9</v>
      </c>
      <c r="J875" s="24">
        <v>0</v>
      </c>
      <c r="K875" s="24">
        <f>I875+J875</f>
        <v>430.9</v>
      </c>
      <c r="L875" s="24">
        <v>430.9</v>
      </c>
      <c r="M875" s="51">
        <v>0</v>
      </c>
      <c r="N875" s="51"/>
      <c r="O875" s="51"/>
      <c r="P875" s="51"/>
      <c r="Q875" s="51"/>
      <c r="R875" s="51"/>
      <c r="S875" s="51"/>
      <c r="T875" s="51">
        <f>L875+M875</f>
        <v>430.9</v>
      </c>
    </row>
    <row r="876" spans="1:20" ht="28.5">
      <c r="A876" s="57" t="s">
        <v>46</v>
      </c>
      <c r="B876" s="38" t="s">
        <v>80</v>
      </c>
      <c r="C876" s="38" t="s">
        <v>59</v>
      </c>
      <c r="D876" s="38" t="s">
        <v>98</v>
      </c>
      <c r="E876" s="38" t="s">
        <v>79</v>
      </c>
      <c r="F876" s="38"/>
      <c r="G876" s="38"/>
      <c r="H876" s="38"/>
      <c r="I876" s="39">
        <f aca="true" t="shared" si="197" ref="I876:M878">I877</f>
        <v>178</v>
      </c>
      <c r="J876" s="39">
        <f t="shared" si="197"/>
        <v>0</v>
      </c>
      <c r="K876" s="39">
        <f t="shared" si="197"/>
        <v>178</v>
      </c>
      <c r="L876" s="39">
        <f t="shared" si="197"/>
        <v>178</v>
      </c>
      <c r="M876" s="39">
        <f t="shared" si="197"/>
        <v>0</v>
      </c>
      <c r="N876" s="45"/>
      <c r="O876" s="45"/>
      <c r="P876" s="45"/>
      <c r="Q876" s="45"/>
      <c r="R876" s="45"/>
      <c r="S876" s="45"/>
      <c r="T876" s="39">
        <f>T877</f>
        <v>178</v>
      </c>
    </row>
    <row r="877" spans="1:20" ht="60">
      <c r="A877" s="88" t="s">
        <v>502</v>
      </c>
      <c r="B877" s="21" t="s">
        <v>80</v>
      </c>
      <c r="C877" s="21" t="s">
        <v>59</v>
      </c>
      <c r="D877" s="21" t="s">
        <v>98</v>
      </c>
      <c r="E877" s="21" t="s">
        <v>499</v>
      </c>
      <c r="F877" s="21"/>
      <c r="G877" s="21"/>
      <c r="H877" s="21"/>
      <c r="I877" s="22">
        <f t="shared" si="197"/>
        <v>178</v>
      </c>
      <c r="J877" s="22">
        <f t="shared" si="197"/>
        <v>0</v>
      </c>
      <c r="K877" s="22">
        <f t="shared" si="197"/>
        <v>178</v>
      </c>
      <c r="L877" s="22">
        <f t="shared" si="197"/>
        <v>178</v>
      </c>
      <c r="M877" s="22">
        <f t="shared" si="197"/>
        <v>0</v>
      </c>
      <c r="N877" s="45"/>
      <c r="O877" s="45"/>
      <c r="P877" s="45"/>
      <c r="Q877" s="45"/>
      <c r="R877" s="45"/>
      <c r="S877" s="45"/>
      <c r="T877" s="22">
        <f>T878</f>
        <v>178</v>
      </c>
    </row>
    <row r="878" spans="1:20" ht="45">
      <c r="A878" s="88" t="s">
        <v>503</v>
      </c>
      <c r="B878" s="21" t="s">
        <v>80</v>
      </c>
      <c r="C878" s="21" t="s">
        <v>59</v>
      </c>
      <c r="D878" s="21" t="s">
        <v>98</v>
      </c>
      <c r="E878" s="21" t="s">
        <v>500</v>
      </c>
      <c r="F878" s="21"/>
      <c r="G878" s="21"/>
      <c r="H878" s="21"/>
      <c r="I878" s="22">
        <f t="shared" si="197"/>
        <v>178</v>
      </c>
      <c r="J878" s="22">
        <f t="shared" si="197"/>
        <v>0</v>
      </c>
      <c r="K878" s="22">
        <f t="shared" si="197"/>
        <v>178</v>
      </c>
      <c r="L878" s="22">
        <f t="shared" si="197"/>
        <v>178</v>
      </c>
      <c r="M878" s="22">
        <f t="shared" si="197"/>
        <v>0</v>
      </c>
      <c r="N878" s="45"/>
      <c r="O878" s="45"/>
      <c r="P878" s="45"/>
      <c r="Q878" s="45"/>
      <c r="R878" s="45"/>
      <c r="S878" s="45"/>
      <c r="T878" s="22">
        <f>T879</f>
        <v>178</v>
      </c>
    </row>
    <row r="879" spans="1:20" ht="18">
      <c r="A879" s="87" t="s">
        <v>166</v>
      </c>
      <c r="B879" s="21" t="s">
        <v>80</v>
      </c>
      <c r="C879" s="21" t="s">
        <v>59</v>
      </c>
      <c r="D879" s="21" t="s">
        <v>98</v>
      </c>
      <c r="E879" s="21" t="s">
        <v>501</v>
      </c>
      <c r="F879" s="21"/>
      <c r="G879" s="21"/>
      <c r="H879" s="21"/>
      <c r="I879" s="22">
        <f>I881</f>
        <v>178</v>
      </c>
      <c r="J879" s="22">
        <f>J881</f>
        <v>0</v>
      </c>
      <c r="K879" s="22">
        <f>K881</f>
        <v>178</v>
      </c>
      <c r="L879" s="22">
        <f>L881</f>
        <v>178</v>
      </c>
      <c r="M879" s="22">
        <f>M881</f>
        <v>0</v>
      </c>
      <c r="N879" s="45"/>
      <c r="O879" s="45"/>
      <c r="P879" s="45"/>
      <c r="Q879" s="45"/>
      <c r="R879" s="45"/>
      <c r="S879" s="45"/>
      <c r="T879" s="22">
        <f>T881</f>
        <v>178</v>
      </c>
    </row>
    <row r="880" spans="1:20" ht="45">
      <c r="A880" s="87" t="s">
        <v>116</v>
      </c>
      <c r="B880" s="21" t="s">
        <v>80</v>
      </c>
      <c r="C880" s="21" t="s">
        <v>59</v>
      </c>
      <c r="D880" s="21" t="s">
        <v>98</v>
      </c>
      <c r="E880" s="21" t="s">
        <v>501</v>
      </c>
      <c r="F880" s="21" t="s">
        <v>115</v>
      </c>
      <c r="G880" s="21"/>
      <c r="H880" s="21"/>
      <c r="I880" s="22">
        <f aca="true" t="shared" si="198" ref="I880:M881">I881</f>
        <v>178</v>
      </c>
      <c r="J880" s="22">
        <f t="shared" si="198"/>
        <v>0</v>
      </c>
      <c r="K880" s="22">
        <f t="shared" si="198"/>
        <v>178</v>
      </c>
      <c r="L880" s="22">
        <f t="shared" si="198"/>
        <v>178</v>
      </c>
      <c r="M880" s="22">
        <f t="shared" si="198"/>
        <v>0</v>
      </c>
      <c r="N880" s="45"/>
      <c r="O880" s="45"/>
      <c r="P880" s="45"/>
      <c r="Q880" s="45"/>
      <c r="R880" s="45"/>
      <c r="S880" s="45"/>
      <c r="T880" s="22">
        <f>T881</f>
        <v>178</v>
      </c>
    </row>
    <row r="881" spans="1:20" ht="80.25" customHeight="1">
      <c r="A881" s="88" t="s">
        <v>451</v>
      </c>
      <c r="B881" s="21" t="s">
        <v>80</v>
      </c>
      <c r="C881" s="21" t="s">
        <v>59</v>
      </c>
      <c r="D881" s="21" t="s">
        <v>98</v>
      </c>
      <c r="E881" s="21" t="s">
        <v>501</v>
      </c>
      <c r="F881" s="21" t="s">
        <v>452</v>
      </c>
      <c r="G881" s="21"/>
      <c r="H881" s="21"/>
      <c r="I881" s="22">
        <f t="shared" si="198"/>
        <v>178</v>
      </c>
      <c r="J881" s="22">
        <f t="shared" si="198"/>
        <v>0</v>
      </c>
      <c r="K881" s="22">
        <f t="shared" si="198"/>
        <v>178</v>
      </c>
      <c r="L881" s="22">
        <f t="shared" si="198"/>
        <v>178</v>
      </c>
      <c r="M881" s="22">
        <f t="shared" si="198"/>
        <v>0</v>
      </c>
      <c r="N881" s="45"/>
      <c r="O881" s="45"/>
      <c r="P881" s="45"/>
      <c r="Q881" s="45"/>
      <c r="R881" s="45"/>
      <c r="S881" s="45"/>
      <c r="T881" s="22">
        <f>T882</f>
        <v>178</v>
      </c>
    </row>
    <row r="882" spans="1:20" ht="24" customHeight="1">
      <c r="A882" s="90" t="s">
        <v>103</v>
      </c>
      <c r="B882" s="23" t="s">
        <v>80</v>
      </c>
      <c r="C882" s="23" t="s">
        <v>59</v>
      </c>
      <c r="D882" s="23" t="s">
        <v>98</v>
      </c>
      <c r="E882" s="23" t="s">
        <v>501</v>
      </c>
      <c r="F882" s="23" t="s">
        <v>452</v>
      </c>
      <c r="G882" s="23" t="s">
        <v>92</v>
      </c>
      <c r="H882" s="23"/>
      <c r="I882" s="24">
        <v>178</v>
      </c>
      <c r="J882" s="24">
        <v>0</v>
      </c>
      <c r="K882" s="24">
        <f>I882+J882</f>
        <v>178</v>
      </c>
      <c r="L882" s="24">
        <v>178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178</v>
      </c>
    </row>
    <row r="883" spans="1:20" ht="18">
      <c r="A883" s="53" t="s">
        <v>48</v>
      </c>
      <c r="B883" s="38" t="s">
        <v>80</v>
      </c>
      <c r="C883" s="38" t="s">
        <v>64</v>
      </c>
      <c r="D883" s="21"/>
      <c r="E883" s="21"/>
      <c r="F883" s="21"/>
      <c r="G883" s="21"/>
      <c r="H883" s="21"/>
      <c r="I883" s="39">
        <f aca="true" t="shared" si="199" ref="I883:M885">I884</f>
        <v>1050</v>
      </c>
      <c r="J883" s="39">
        <f t="shared" si="199"/>
        <v>0</v>
      </c>
      <c r="K883" s="39">
        <f t="shared" si="199"/>
        <v>1050</v>
      </c>
      <c r="L883" s="39">
        <f t="shared" si="199"/>
        <v>1100</v>
      </c>
      <c r="M883" s="39">
        <f t="shared" si="199"/>
        <v>0</v>
      </c>
      <c r="N883" s="45"/>
      <c r="O883" s="45"/>
      <c r="P883" s="45"/>
      <c r="Q883" s="45"/>
      <c r="R883" s="45"/>
      <c r="S883" s="45"/>
      <c r="T883" s="39">
        <f>T884</f>
        <v>1100</v>
      </c>
    </row>
    <row r="884" spans="1:20" ht="18">
      <c r="A884" s="57" t="s">
        <v>50</v>
      </c>
      <c r="B884" s="38" t="s">
        <v>80</v>
      </c>
      <c r="C884" s="38" t="s">
        <v>64</v>
      </c>
      <c r="D884" s="38" t="s">
        <v>65</v>
      </c>
      <c r="E884" s="21"/>
      <c r="F884" s="21"/>
      <c r="G884" s="21"/>
      <c r="H884" s="21"/>
      <c r="I884" s="39">
        <f t="shared" si="199"/>
        <v>1050</v>
      </c>
      <c r="J884" s="39">
        <f t="shared" si="199"/>
        <v>0</v>
      </c>
      <c r="K884" s="39">
        <f t="shared" si="199"/>
        <v>1050</v>
      </c>
      <c r="L884" s="39">
        <f t="shared" si="199"/>
        <v>1100</v>
      </c>
      <c r="M884" s="39">
        <f t="shared" si="199"/>
        <v>0</v>
      </c>
      <c r="N884" s="45"/>
      <c r="O884" s="45"/>
      <c r="P884" s="45"/>
      <c r="Q884" s="45"/>
      <c r="R884" s="45"/>
      <c r="S884" s="45"/>
      <c r="T884" s="39">
        <f>T885</f>
        <v>1100</v>
      </c>
    </row>
    <row r="885" spans="1:20" ht="30">
      <c r="A885" s="87" t="s">
        <v>34</v>
      </c>
      <c r="B885" s="21" t="s">
        <v>80</v>
      </c>
      <c r="C885" s="21" t="s">
        <v>64</v>
      </c>
      <c r="D885" s="21" t="s">
        <v>65</v>
      </c>
      <c r="E885" s="21" t="s">
        <v>223</v>
      </c>
      <c r="F885" s="21"/>
      <c r="G885" s="21"/>
      <c r="H885" s="21"/>
      <c r="I885" s="22">
        <f t="shared" si="199"/>
        <v>1050</v>
      </c>
      <c r="J885" s="22">
        <f t="shared" si="199"/>
        <v>0</v>
      </c>
      <c r="K885" s="22">
        <f t="shared" si="199"/>
        <v>1050</v>
      </c>
      <c r="L885" s="22">
        <f t="shared" si="199"/>
        <v>1100</v>
      </c>
      <c r="M885" s="22">
        <f t="shared" si="199"/>
        <v>0</v>
      </c>
      <c r="N885" s="45"/>
      <c r="O885" s="45"/>
      <c r="P885" s="45"/>
      <c r="Q885" s="45"/>
      <c r="R885" s="45"/>
      <c r="S885" s="45"/>
      <c r="T885" s="22">
        <f>T886</f>
        <v>1100</v>
      </c>
    </row>
    <row r="886" spans="1:20" ht="75">
      <c r="A886" s="87" t="s">
        <v>175</v>
      </c>
      <c r="B886" s="21" t="s">
        <v>80</v>
      </c>
      <c r="C886" s="21" t="s">
        <v>64</v>
      </c>
      <c r="D886" s="21" t="s">
        <v>65</v>
      </c>
      <c r="E886" s="21" t="s">
        <v>259</v>
      </c>
      <c r="F886" s="21"/>
      <c r="G886" s="21"/>
      <c r="H886" s="21"/>
      <c r="I886" s="22">
        <f>I888</f>
        <v>1050</v>
      </c>
      <c r="J886" s="22">
        <f>J888</f>
        <v>0</v>
      </c>
      <c r="K886" s="22">
        <f>K888</f>
        <v>1050</v>
      </c>
      <c r="L886" s="22">
        <f>L888</f>
        <v>1100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1100</v>
      </c>
    </row>
    <row r="887" spans="1:20" ht="18">
      <c r="A887" s="87" t="s">
        <v>122</v>
      </c>
      <c r="B887" s="21" t="s">
        <v>80</v>
      </c>
      <c r="C887" s="21" t="s">
        <v>64</v>
      </c>
      <c r="D887" s="21" t="s">
        <v>65</v>
      </c>
      <c r="E887" s="21" t="s">
        <v>259</v>
      </c>
      <c r="F887" s="21" t="s">
        <v>121</v>
      </c>
      <c r="G887" s="21"/>
      <c r="H887" s="21"/>
      <c r="I887" s="22">
        <f aca="true" t="shared" si="200" ref="I887:M888">I888</f>
        <v>1050</v>
      </c>
      <c r="J887" s="22">
        <f t="shared" si="200"/>
        <v>0</v>
      </c>
      <c r="K887" s="22">
        <f t="shared" si="200"/>
        <v>1050</v>
      </c>
      <c r="L887" s="22">
        <f t="shared" si="200"/>
        <v>1100</v>
      </c>
      <c r="M887" s="22">
        <f t="shared" si="200"/>
        <v>0</v>
      </c>
      <c r="N887" s="45"/>
      <c r="O887" s="45"/>
      <c r="P887" s="45"/>
      <c r="Q887" s="45"/>
      <c r="R887" s="45"/>
      <c r="S887" s="45"/>
      <c r="T887" s="22">
        <f>T888</f>
        <v>1100</v>
      </c>
    </row>
    <row r="888" spans="1:20" ht="75">
      <c r="A888" s="87" t="s">
        <v>364</v>
      </c>
      <c r="B888" s="21" t="s">
        <v>80</v>
      </c>
      <c r="C888" s="21" t="s">
        <v>64</v>
      </c>
      <c r="D888" s="21" t="s">
        <v>65</v>
      </c>
      <c r="E888" s="21" t="s">
        <v>259</v>
      </c>
      <c r="F888" s="21" t="s">
        <v>140</v>
      </c>
      <c r="G888" s="21"/>
      <c r="H888" s="21"/>
      <c r="I888" s="22">
        <f t="shared" si="200"/>
        <v>1050</v>
      </c>
      <c r="J888" s="22">
        <f t="shared" si="200"/>
        <v>0</v>
      </c>
      <c r="K888" s="22">
        <f t="shared" si="200"/>
        <v>1050</v>
      </c>
      <c r="L888" s="22">
        <f t="shared" si="200"/>
        <v>1100</v>
      </c>
      <c r="M888" s="22">
        <f t="shared" si="200"/>
        <v>0</v>
      </c>
      <c r="N888" s="45"/>
      <c r="O888" s="45"/>
      <c r="P888" s="45"/>
      <c r="Q888" s="45"/>
      <c r="R888" s="45"/>
      <c r="S888" s="45"/>
      <c r="T888" s="22">
        <f>T889</f>
        <v>1100</v>
      </c>
    </row>
    <row r="889" spans="1:20" ht="24" customHeight="1">
      <c r="A889" s="89" t="s">
        <v>103</v>
      </c>
      <c r="B889" s="23" t="s">
        <v>80</v>
      </c>
      <c r="C889" s="23" t="s">
        <v>64</v>
      </c>
      <c r="D889" s="23" t="s">
        <v>65</v>
      </c>
      <c r="E889" s="23" t="s">
        <v>259</v>
      </c>
      <c r="F889" s="23" t="s">
        <v>140</v>
      </c>
      <c r="G889" s="23" t="s">
        <v>92</v>
      </c>
      <c r="H889" s="23"/>
      <c r="I889" s="24">
        <v>1050</v>
      </c>
      <c r="J889" s="24">
        <v>0</v>
      </c>
      <c r="K889" s="24">
        <f>I889+J889</f>
        <v>1050</v>
      </c>
      <c r="L889" s="24">
        <v>1100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1100</v>
      </c>
    </row>
    <row r="890" spans="1:20" ht="28.5">
      <c r="A890" s="57" t="s">
        <v>345</v>
      </c>
      <c r="B890" s="38" t="s">
        <v>80</v>
      </c>
      <c r="C890" s="38" t="s">
        <v>98</v>
      </c>
      <c r="D890" s="38"/>
      <c r="E890" s="38"/>
      <c r="F890" s="38"/>
      <c r="G890" s="38"/>
      <c r="H890" s="38"/>
      <c r="I890" s="39">
        <f aca="true" t="shared" si="201" ref="I890:M895">I891</f>
        <v>100</v>
      </c>
      <c r="J890" s="39">
        <f t="shared" si="201"/>
        <v>0</v>
      </c>
      <c r="K890" s="39">
        <f t="shared" si="201"/>
        <v>100</v>
      </c>
      <c r="L890" s="39">
        <f aca="true" t="shared" si="202" ref="L890:L895">L891</f>
        <v>100</v>
      </c>
      <c r="M890" s="39">
        <f t="shared" si="201"/>
        <v>0</v>
      </c>
      <c r="N890" s="45"/>
      <c r="O890" s="45"/>
      <c r="P890" s="45"/>
      <c r="Q890" s="45"/>
      <c r="R890" s="45"/>
      <c r="S890" s="45"/>
      <c r="T890" s="39">
        <f aca="true" t="shared" si="203" ref="T890:T895">T891</f>
        <v>100</v>
      </c>
    </row>
    <row r="891" spans="1:20" ht="42.75">
      <c r="A891" s="57" t="s">
        <v>346</v>
      </c>
      <c r="B891" s="38" t="s">
        <v>80</v>
      </c>
      <c r="C891" s="38" t="s">
        <v>98</v>
      </c>
      <c r="D891" s="38" t="s">
        <v>59</v>
      </c>
      <c r="E891" s="38"/>
      <c r="F891" s="38"/>
      <c r="G891" s="38"/>
      <c r="H891" s="38"/>
      <c r="I891" s="39">
        <f t="shared" si="201"/>
        <v>100</v>
      </c>
      <c r="J891" s="39">
        <f t="shared" si="201"/>
        <v>0</v>
      </c>
      <c r="K891" s="39">
        <f t="shared" si="201"/>
        <v>100</v>
      </c>
      <c r="L891" s="39">
        <f t="shared" si="202"/>
        <v>100</v>
      </c>
      <c r="M891" s="39">
        <f t="shared" si="201"/>
        <v>0</v>
      </c>
      <c r="N891" s="45"/>
      <c r="O891" s="45"/>
      <c r="P891" s="45"/>
      <c r="Q891" s="45"/>
      <c r="R891" s="45"/>
      <c r="S891" s="45"/>
      <c r="T891" s="39">
        <f t="shared" si="203"/>
        <v>100</v>
      </c>
    </row>
    <row r="892" spans="1:20" ht="30">
      <c r="A892" s="87" t="s">
        <v>34</v>
      </c>
      <c r="B892" s="21" t="s">
        <v>80</v>
      </c>
      <c r="C892" s="21" t="s">
        <v>98</v>
      </c>
      <c r="D892" s="21" t="s">
        <v>59</v>
      </c>
      <c r="E892" s="21" t="s">
        <v>223</v>
      </c>
      <c r="F892" s="38"/>
      <c r="G892" s="38"/>
      <c r="H892" s="38"/>
      <c r="I892" s="22">
        <f>I893</f>
        <v>100</v>
      </c>
      <c r="J892" s="22">
        <f>J893</f>
        <v>0</v>
      </c>
      <c r="K892" s="22">
        <f>K893</f>
        <v>100</v>
      </c>
      <c r="L892" s="22">
        <f>L893</f>
        <v>100</v>
      </c>
      <c r="M892" s="22">
        <f>M893</f>
        <v>0</v>
      </c>
      <c r="N892" s="45"/>
      <c r="O892" s="45"/>
      <c r="P892" s="45"/>
      <c r="Q892" s="45"/>
      <c r="R892" s="45"/>
      <c r="S892" s="45"/>
      <c r="T892" s="22">
        <f>T893</f>
        <v>100</v>
      </c>
    </row>
    <row r="893" spans="1:20" ht="75">
      <c r="A893" s="87" t="s">
        <v>31</v>
      </c>
      <c r="B893" s="21" t="s">
        <v>80</v>
      </c>
      <c r="C893" s="21" t="s">
        <v>98</v>
      </c>
      <c r="D893" s="21" t="s">
        <v>59</v>
      </c>
      <c r="E893" s="21" t="s">
        <v>260</v>
      </c>
      <c r="F893" s="21"/>
      <c r="G893" s="21"/>
      <c r="H893" s="21"/>
      <c r="I893" s="22">
        <f t="shared" si="201"/>
        <v>100</v>
      </c>
      <c r="J893" s="22">
        <f t="shared" si="201"/>
        <v>0</v>
      </c>
      <c r="K893" s="22">
        <f t="shared" si="201"/>
        <v>100</v>
      </c>
      <c r="L893" s="22">
        <f t="shared" si="202"/>
        <v>100</v>
      </c>
      <c r="M893" s="22">
        <f t="shared" si="201"/>
        <v>0</v>
      </c>
      <c r="N893" s="45"/>
      <c r="O893" s="45"/>
      <c r="P893" s="45"/>
      <c r="Q893" s="45"/>
      <c r="R893" s="45"/>
      <c r="S893" s="45"/>
      <c r="T893" s="22">
        <f t="shared" si="203"/>
        <v>100</v>
      </c>
    </row>
    <row r="894" spans="1:20" ht="30">
      <c r="A894" s="87" t="s">
        <v>164</v>
      </c>
      <c r="B894" s="21" t="s">
        <v>80</v>
      </c>
      <c r="C894" s="21" t="s">
        <v>98</v>
      </c>
      <c r="D894" s="21" t="s">
        <v>59</v>
      </c>
      <c r="E894" s="21" t="s">
        <v>260</v>
      </c>
      <c r="F894" s="21" t="s">
        <v>147</v>
      </c>
      <c r="G894" s="21"/>
      <c r="H894" s="21"/>
      <c r="I894" s="22">
        <f t="shared" si="201"/>
        <v>100</v>
      </c>
      <c r="J894" s="22">
        <f t="shared" si="201"/>
        <v>0</v>
      </c>
      <c r="K894" s="22">
        <f t="shared" si="201"/>
        <v>100</v>
      </c>
      <c r="L894" s="22">
        <f t="shared" si="202"/>
        <v>100</v>
      </c>
      <c r="M894" s="22">
        <f t="shared" si="201"/>
        <v>0</v>
      </c>
      <c r="N894" s="45"/>
      <c r="O894" s="45"/>
      <c r="P894" s="45"/>
      <c r="Q894" s="45"/>
      <c r="R894" s="45"/>
      <c r="S894" s="45"/>
      <c r="T894" s="22">
        <f t="shared" si="203"/>
        <v>100</v>
      </c>
    </row>
    <row r="895" spans="1:20" ht="18">
      <c r="A895" s="87" t="s">
        <v>149</v>
      </c>
      <c r="B895" s="21" t="s">
        <v>80</v>
      </c>
      <c r="C895" s="21" t="s">
        <v>98</v>
      </c>
      <c r="D895" s="21" t="s">
        <v>59</v>
      </c>
      <c r="E895" s="21" t="s">
        <v>260</v>
      </c>
      <c r="F895" s="21" t="s">
        <v>148</v>
      </c>
      <c r="G895" s="21"/>
      <c r="H895" s="21"/>
      <c r="I895" s="22">
        <f t="shared" si="201"/>
        <v>100</v>
      </c>
      <c r="J895" s="22">
        <f t="shared" si="201"/>
        <v>0</v>
      </c>
      <c r="K895" s="22">
        <f t="shared" si="201"/>
        <v>100</v>
      </c>
      <c r="L895" s="22">
        <f t="shared" si="202"/>
        <v>100</v>
      </c>
      <c r="M895" s="22">
        <f t="shared" si="201"/>
        <v>0</v>
      </c>
      <c r="N895" s="45"/>
      <c r="O895" s="45"/>
      <c r="P895" s="45"/>
      <c r="Q895" s="45"/>
      <c r="R895" s="45"/>
      <c r="S895" s="45"/>
      <c r="T895" s="22">
        <f t="shared" si="203"/>
        <v>100</v>
      </c>
    </row>
    <row r="896" spans="1:20" ht="21.75" customHeight="1">
      <c r="A896" s="89" t="s">
        <v>103</v>
      </c>
      <c r="B896" s="23" t="s">
        <v>80</v>
      </c>
      <c r="C896" s="23" t="s">
        <v>98</v>
      </c>
      <c r="D896" s="23" t="s">
        <v>59</v>
      </c>
      <c r="E896" s="23" t="s">
        <v>260</v>
      </c>
      <c r="F896" s="23" t="s">
        <v>148</v>
      </c>
      <c r="G896" s="23" t="s">
        <v>92</v>
      </c>
      <c r="H896" s="23"/>
      <c r="I896" s="24">
        <v>100</v>
      </c>
      <c r="J896" s="24">
        <v>0</v>
      </c>
      <c r="K896" s="24">
        <f>I896+J896</f>
        <v>100</v>
      </c>
      <c r="L896" s="24">
        <v>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100</v>
      </c>
    </row>
    <row r="897" spans="1:20" ht="18">
      <c r="A897" s="122" t="s">
        <v>101</v>
      </c>
      <c r="B897" s="58"/>
      <c r="C897" s="58"/>
      <c r="D897" s="58"/>
      <c r="E897" s="58"/>
      <c r="F897" s="58"/>
      <c r="G897" s="58"/>
      <c r="H897" s="58"/>
      <c r="I897" s="27">
        <f aca="true" t="shared" si="204" ref="I897:M898">I7+I35+I49+I244+I319+I712+I862+I513</f>
        <v>1061684.5</v>
      </c>
      <c r="J897" s="27">
        <f t="shared" si="204"/>
        <v>21934.000000000004</v>
      </c>
      <c r="K897" s="27">
        <f t="shared" si="204"/>
        <v>1083618.5</v>
      </c>
      <c r="L897" s="27">
        <f t="shared" si="204"/>
        <v>1060553.5000000002</v>
      </c>
      <c r="M897" s="27">
        <f t="shared" si="204"/>
        <v>0</v>
      </c>
      <c r="N897" s="45"/>
      <c r="O897" s="45"/>
      <c r="P897" s="45"/>
      <c r="Q897" s="45"/>
      <c r="R897" s="45"/>
      <c r="S897" s="45"/>
      <c r="T897" s="27">
        <f>T7+T35+T49+T244+T319+T712+T862+T513</f>
        <v>1060553.5000000002</v>
      </c>
    </row>
    <row r="898" spans="1:20" ht="18">
      <c r="A898" s="122" t="s">
        <v>103</v>
      </c>
      <c r="B898" s="58"/>
      <c r="C898" s="58"/>
      <c r="D898" s="58"/>
      <c r="E898" s="58"/>
      <c r="F898" s="58"/>
      <c r="G898" s="59" t="s">
        <v>92</v>
      </c>
      <c r="H898" s="58"/>
      <c r="I898" s="27">
        <f t="shared" si="204"/>
        <v>462677.5999999999</v>
      </c>
      <c r="J898" s="27">
        <f t="shared" si="204"/>
        <v>1770.3</v>
      </c>
      <c r="K898" s="27">
        <f t="shared" si="204"/>
        <v>464447.89999999997</v>
      </c>
      <c r="L898" s="27">
        <f t="shared" si="204"/>
        <v>463834.3</v>
      </c>
      <c r="M898" s="27">
        <f t="shared" si="204"/>
        <v>0</v>
      </c>
      <c r="N898" s="45"/>
      <c r="O898" s="45"/>
      <c r="P898" s="45"/>
      <c r="Q898" s="45"/>
      <c r="R898" s="45"/>
      <c r="S898" s="45"/>
      <c r="T898" s="27">
        <f>T8+T36+T50+T245+T320+T713+T863+T514</f>
        <v>463834.3</v>
      </c>
    </row>
    <row r="899" spans="1:20" ht="18">
      <c r="A899" s="122" t="s">
        <v>104</v>
      </c>
      <c r="B899" s="58"/>
      <c r="C899" s="58"/>
      <c r="D899" s="58"/>
      <c r="E899" s="58"/>
      <c r="F899" s="58"/>
      <c r="G899" s="59" t="s">
        <v>93</v>
      </c>
      <c r="H899" s="58"/>
      <c r="I899" s="27">
        <f>I51+I246+I321+I714+I864+I515</f>
        <v>527603.2999999999</v>
      </c>
      <c r="J899" s="27">
        <f>J51+J246+J321+J714+J864+J515</f>
        <v>20163.7</v>
      </c>
      <c r="K899" s="27">
        <f>K51+K246+K321+K714+K864+K515</f>
        <v>547767</v>
      </c>
      <c r="L899" s="27">
        <f>L51+L246+L321+L714+L864+L515</f>
        <v>534925.3</v>
      </c>
      <c r="M899" s="27">
        <f>M51+M246+M321+M714+M864+M515</f>
        <v>0</v>
      </c>
      <c r="N899" s="45"/>
      <c r="O899" s="45"/>
      <c r="P899" s="45"/>
      <c r="Q899" s="45"/>
      <c r="R899" s="45"/>
      <c r="S899" s="45"/>
      <c r="T899" s="27">
        <f>T51+T246+T321+T714+T864+T515</f>
        <v>534925.3</v>
      </c>
    </row>
    <row r="900" spans="1:20" ht="18">
      <c r="A900" s="123" t="s">
        <v>524</v>
      </c>
      <c r="B900" s="123"/>
      <c r="C900" s="123"/>
      <c r="D900" s="123"/>
      <c r="E900" s="123"/>
      <c r="F900" s="123"/>
      <c r="G900" s="124">
        <v>3</v>
      </c>
      <c r="H900" s="124"/>
      <c r="I900" s="27">
        <f aca="true" t="shared" si="205" ref="I900:T900">I10+I38+I52+I247+I322+I516+I715+I865</f>
        <v>71403.6</v>
      </c>
      <c r="J900" s="27">
        <f t="shared" si="205"/>
        <v>0</v>
      </c>
      <c r="K900" s="27">
        <f t="shared" si="205"/>
        <v>71403.6</v>
      </c>
      <c r="L900" s="27">
        <f t="shared" si="205"/>
        <v>61793.9</v>
      </c>
      <c r="M900" s="27">
        <f t="shared" si="205"/>
        <v>0</v>
      </c>
      <c r="N900" s="27">
        <f t="shared" si="205"/>
        <v>0</v>
      </c>
      <c r="O900" s="27">
        <f t="shared" si="205"/>
        <v>0</v>
      </c>
      <c r="P900" s="27">
        <f t="shared" si="205"/>
        <v>0</v>
      </c>
      <c r="Q900" s="27">
        <f t="shared" si="205"/>
        <v>0</v>
      </c>
      <c r="R900" s="27">
        <f t="shared" si="205"/>
        <v>0</v>
      </c>
      <c r="S900" s="27">
        <f t="shared" si="205"/>
        <v>0</v>
      </c>
      <c r="T900" s="27">
        <f t="shared" si="205"/>
        <v>61793.9</v>
      </c>
    </row>
    <row r="901" spans="1:20" ht="18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6"/>
      <c r="M901" s="126"/>
      <c r="N901" s="126"/>
      <c r="O901" s="126"/>
      <c r="P901" s="126"/>
      <c r="Q901" s="126"/>
      <c r="R901" s="126"/>
      <c r="S901" s="126"/>
      <c r="T901" s="126"/>
    </row>
    <row r="902" spans="1:11" ht="18">
      <c r="A902" s="60"/>
      <c r="B902" s="61"/>
      <c r="C902" s="61"/>
      <c r="D902" s="61"/>
      <c r="E902" s="61"/>
      <c r="F902" s="61"/>
      <c r="G902" s="61"/>
      <c r="H902" s="61"/>
      <c r="I902" s="62"/>
      <c r="J902" s="62"/>
      <c r="K902" s="62"/>
    </row>
    <row r="903" spans="1:11" ht="18">
      <c r="A903" s="60"/>
      <c r="B903" s="61"/>
      <c r="C903" s="61"/>
      <c r="D903" s="63"/>
      <c r="E903" s="61"/>
      <c r="F903" s="61"/>
      <c r="G903" s="61"/>
      <c r="H903" s="61"/>
      <c r="I903" s="62"/>
      <c r="J903" s="62"/>
      <c r="K903" s="62"/>
    </row>
    <row r="904" spans="1:11" ht="18">
      <c r="A904" s="60"/>
      <c r="B904" s="61"/>
      <c r="C904" s="61"/>
      <c r="D904" s="61"/>
      <c r="E904" s="61"/>
      <c r="F904" s="61"/>
      <c r="G904" s="61"/>
      <c r="H904" s="61"/>
      <c r="I904" s="62"/>
      <c r="J904" s="62"/>
      <c r="K904" s="62"/>
    </row>
    <row r="905" spans="1:11" ht="18">
      <c r="A905" s="60"/>
      <c r="B905" s="61"/>
      <c r="C905" s="61"/>
      <c r="D905" s="61"/>
      <c r="E905" s="61"/>
      <c r="F905" s="61"/>
      <c r="G905" s="61"/>
      <c r="H905" s="61"/>
      <c r="I905" s="62"/>
      <c r="J905" s="62"/>
      <c r="K905" s="62"/>
    </row>
    <row r="906" spans="1:11" ht="18">
      <c r="A906" s="60"/>
      <c r="B906" s="61"/>
      <c r="C906" s="61"/>
      <c r="D906" s="61"/>
      <c r="E906" s="61"/>
      <c r="F906" s="61"/>
      <c r="G906" s="61"/>
      <c r="H906" s="61"/>
      <c r="I906" s="62"/>
      <c r="J906" s="62"/>
      <c r="K906" s="62"/>
    </row>
    <row r="907" spans="1:11" ht="18">
      <c r="A907" s="60"/>
      <c r="B907" s="61"/>
      <c r="C907" s="61"/>
      <c r="D907" s="61"/>
      <c r="E907" s="61"/>
      <c r="F907" s="61"/>
      <c r="G907" s="61"/>
      <c r="H907" s="61"/>
      <c r="I907" s="62"/>
      <c r="J907" s="62"/>
      <c r="K907" s="62"/>
    </row>
    <row r="908" spans="1:11" ht="18">
      <c r="A908" s="60"/>
      <c r="B908" s="61"/>
      <c r="C908" s="61"/>
      <c r="D908" s="61"/>
      <c r="E908" s="61"/>
      <c r="F908" s="61"/>
      <c r="G908" s="61"/>
      <c r="H908" s="61"/>
      <c r="I908" s="62"/>
      <c r="J908" s="62"/>
      <c r="K908" s="62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1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4"/>
      <c r="B935" s="65"/>
      <c r="C935" s="65"/>
      <c r="D935" s="65"/>
      <c r="E935" s="65"/>
      <c r="F935" s="65"/>
      <c r="G935" s="65"/>
      <c r="H935" s="65"/>
      <c r="I935" s="62"/>
      <c r="J935" s="62"/>
      <c r="K935" s="62"/>
    </row>
    <row r="936" spans="1:11" ht="18">
      <c r="A936" s="64"/>
      <c r="B936" s="65"/>
      <c r="C936" s="65"/>
      <c r="D936" s="65"/>
      <c r="E936" s="65"/>
      <c r="F936" s="65"/>
      <c r="G936" s="65"/>
      <c r="H936" s="65"/>
      <c r="I936" s="62"/>
      <c r="J936" s="62"/>
      <c r="K936" s="62"/>
    </row>
    <row r="937" spans="1:11" ht="18">
      <c r="A937" s="64"/>
      <c r="B937" s="65"/>
      <c r="C937" s="65"/>
      <c r="D937" s="65"/>
      <c r="E937" s="65"/>
      <c r="F937" s="65"/>
      <c r="G937" s="65"/>
      <c r="H937" s="65"/>
      <c r="I937" s="62"/>
      <c r="J937" s="62"/>
      <c r="K937" s="62"/>
    </row>
    <row r="938" spans="1:11" ht="18">
      <c r="A938" s="64"/>
      <c r="B938" s="65"/>
      <c r="C938" s="65"/>
      <c r="D938" s="65"/>
      <c r="E938" s="65"/>
      <c r="F938" s="65"/>
      <c r="G938" s="65"/>
      <c r="H938" s="65"/>
      <c r="I938" s="62"/>
      <c r="J938" s="62"/>
      <c r="K938" s="62"/>
    </row>
    <row r="939" spans="1:11" ht="18">
      <c r="A939" s="64"/>
      <c r="B939" s="65"/>
      <c r="C939" s="65"/>
      <c r="D939" s="65"/>
      <c r="E939" s="65"/>
      <c r="F939" s="65"/>
      <c r="G939" s="65"/>
      <c r="H939" s="65"/>
      <c r="I939" s="62"/>
      <c r="J939" s="62"/>
      <c r="K939" s="62"/>
    </row>
    <row r="940" spans="1:11" ht="18">
      <c r="A940" s="64"/>
      <c r="B940" s="65"/>
      <c r="C940" s="65"/>
      <c r="D940" s="65"/>
      <c r="E940" s="65"/>
      <c r="F940" s="65"/>
      <c r="G940" s="65"/>
      <c r="H940" s="65"/>
      <c r="I940" s="62"/>
      <c r="J940" s="62"/>
      <c r="K940" s="62"/>
    </row>
    <row r="941" spans="1:11" ht="18">
      <c r="A941" s="64"/>
      <c r="B941" s="65"/>
      <c r="C941" s="65"/>
      <c r="D941" s="65"/>
      <c r="E941" s="65"/>
      <c r="F941" s="65"/>
      <c r="G941" s="65"/>
      <c r="H941" s="65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</sheetData>
  <sheetProtection/>
  <mergeCells count="12">
    <mergeCell ref="K1:T1"/>
    <mergeCell ref="A3:T3"/>
    <mergeCell ref="I5:K5"/>
    <mergeCell ref="L5:T5"/>
    <mergeCell ref="B5:B6"/>
    <mergeCell ref="C5:C6"/>
    <mergeCell ref="D5:D6"/>
    <mergeCell ref="E5:E6"/>
    <mergeCell ref="F5:F6"/>
    <mergeCell ref="G5:G6"/>
    <mergeCell ref="E2:I2"/>
    <mergeCell ref="A5:A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2023-06-21T12:26:05Z</cp:lastPrinted>
  <dcterms:created xsi:type="dcterms:W3CDTF">2006-11-13T05:36:17Z</dcterms:created>
  <dcterms:modified xsi:type="dcterms:W3CDTF">2023-06-21T12:26:09Z</dcterms:modified>
  <cp:category/>
  <cp:version/>
  <cp:contentType/>
  <cp:contentStatus/>
</cp:coreProperties>
</file>